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50" windowWidth="18975" windowHeight="10830" activeTab="2"/>
  </bookViews>
  <sheets>
    <sheet name="FS1" sheetId="7" r:id="rId1"/>
    <sheet name="FS2" sheetId="8" r:id="rId2"/>
    <sheet name="FS3" sheetId="6" r:id="rId3"/>
    <sheet name="FS4" sheetId="9" r:id="rId4"/>
    <sheet name="XLR_NoRangeSheet" sheetId="11" state="very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#REF!</definedName>
    <definedName name="\m">#REF!</definedName>
    <definedName name="\n">#REF!</definedName>
    <definedName name="\o">#REF!</definedName>
    <definedName name="__LEV2">#REF!</definedName>
    <definedName name="__LEV3">#REF!</definedName>
    <definedName name="__LEV4">#REF!</definedName>
    <definedName name="__LEV5">#REF!</definedName>
    <definedName name="_companies_list">#REF!</definedName>
    <definedName name="_company_name">[1]Содержание!$D$6</definedName>
    <definedName name="_LEV2">#REF!</definedName>
    <definedName name="_LEV3">#REF!</definedName>
    <definedName name="_LEV4">#REF!</definedName>
    <definedName name="_LEV5">#REF!</definedName>
    <definedName name="_period">[2]Содержание!$D$4</definedName>
    <definedName name="_q_list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y_list">#REF!</definedName>
    <definedName name="_year">[2]Содержание!$D$6</definedName>
    <definedName name="a" hidden="1">{#N/A,#N/A,FALSE,"Aging Summary";#N/A,#N/A,FALSE,"Ratio Analysis";#N/A,#N/A,FALSE,"Test 120 Day Accts";#N/A,#N/A,FALSE,"Tickmarks"}</definedName>
    <definedName name="ACT">#REF!</definedName>
    <definedName name="amd1_Pip._Supply">[4]Pip.Summ.!#REF!</definedName>
    <definedName name="amd1_Pip_Fabric">[4]Pip.Summ.!#REF!</definedName>
    <definedName name="amd2_pip._supply">[5]Pip.Summ.!#REF!</definedName>
    <definedName name="AS2DocOpenMode" hidden="1">"AS2DocumentEdit"</definedName>
    <definedName name="AS2HasNoAutoHeaderFooter">"OFF"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l">#REF!</definedName>
    <definedName name="aud_month">#REF!</definedName>
    <definedName name="aud_year">#REF!</definedName>
    <definedName name="B">[6]д.7.001!#REF!</definedName>
    <definedName name="BalanceSheet_29">#REF!</definedName>
    <definedName name="BalanceSheet_3">#REF!</definedName>
    <definedName name="BD1_Pip_Fabric">[4]Pip.Summ.!#REF!</definedName>
    <definedName name="BG_Del" hidden="1">15</definedName>
    <definedName name="BG_Ins" hidden="1">4</definedName>
    <definedName name="BG_Mod" hidden="1">6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s">#REF!</definedName>
    <definedName name="ClaraNord_deck">#REF!</definedName>
    <definedName name="ClaraNord_paliTG">#REF!</definedName>
    <definedName name="ClDate">[7]Info!$G$6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ataDate">[8]SCurve!$AF$1</definedName>
    <definedName name="DATI">[9]GRAFICI!$A$2:$D$18</definedName>
    <definedName name="DATICOSTI">[9]GRAFICI!$B$69:$C$83</definedName>
    <definedName name="debprin">#REF!</definedName>
    <definedName name="dem_month">#REF!</definedName>
    <definedName name="dem_year">#REF!</definedName>
    <definedName name="ee">#REF!</definedName>
    <definedName name="EF">#REF!</definedName>
    <definedName name="EFA">#REF!</definedName>
    <definedName name="ES">#REF!</definedName>
    <definedName name="ESA">#REF!</definedName>
    <definedName name="ESTRAZIONE">#REF!</definedName>
    <definedName name="EUR_end">'[10]X-rates'!$D$3</definedName>
    <definedName name="euro_month">#REF!</definedName>
    <definedName name="euro_year">#REF!</definedName>
    <definedName name="ew">#N/A</definedName>
    <definedName name="fg">#N/A</definedName>
    <definedName name="Fine_Codes">#REF!</definedName>
    <definedName name="fine_Summ">#REF!</definedName>
    <definedName name="G">[9]GRAFICI!$A$20:$Q$61</definedName>
    <definedName name="gbr_month">#REF!</definedName>
    <definedName name="gbr_year">#REF!</definedName>
    <definedName name="Grafico">[9]GRAFICI!$A$20:$Q$61</definedName>
    <definedName name="half">'[11]US Dollar 2004'!$C$17:$C$191</definedName>
    <definedName name="Header1">MAX(!$A$5:$A65536)+1</definedName>
    <definedName name="Header2">MAX(!$A$5:$A65536)&amp;"."&amp;COUNTA(INDEX(!$B$5:$B65536,MATCH(MAX(!$A$5:$A65536),!$A$5:$A65536)):!$B65536)</definedName>
    <definedName name="hozu">#REF!</definedName>
    <definedName name="IMIL">#REF!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k">#N/A</definedName>
    <definedName name="kto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KZT_av">#REF!</definedName>
    <definedName name="KZT_beg">#REF!</definedName>
    <definedName name="KZT_end">#REF!</definedName>
    <definedName name="LISTA">#REF!</definedName>
    <definedName name="lvnc">#REF!</definedName>
    <definedName name="m_2005">'[13]1NK'!$R$10:$R$1877</definedName>
    <definedName name="m_2006">'[13]1NK'!$S$10:$S$1838</definedName>
    <definedName name="m_2007">'[13]1NK'!$T$10:$T$1838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'[14]2.2 ОтклОТМ'!$G$1:$G$65536</definedName>
    <definedName name="m_OTM2006">'[14]2.2 ОтклОТМ'!$J$1:$J$65536</definedName>
    <definedName name="m_OTM2007">'[14]2.2 ОтклОТМ'!$M$1:$M$65536</definedName>
    <definedName name="m_OTM2008">'[14]2.2 ОтклОТМ'!$P$1:$P$65536</definedName>
    <definedName name="m_OTM2009">'[14]2.2 ОтклОТМ'!$S$1:$S$65536</definedName>
    <definedName name="m_OTM2010">'[14]2.2 ОтклОТМ'!$V$1:$V$65536</definedName>
    <definedName name="m_OTMizm">'[14]1.3.2 ОТМ'!$K$1:$K$65536</definedName>
    <definedName name="m_OTMkod">'[14]1.3.2 ОТМ'!$A$1:$A$65536</definedName>
    <definedName name="m_OTMnomer">'[14]1.3.2 ОТМ'!$H$1:$H$65536</definedName>
    <definedName name="m_OTMpokaz">'[14]1.3.2 ОТМ'!$I$1:$I$65536</definedName>
    <definedName name="m_p2003">#REF!</definedName>
    <definedName name="m_Predpr_I">[14]Предпр!$C$3:$C$29</definedName>
    <definedName name="m_Predpr_N">[14]Предпр!$D$3:$D$29</definedName>
    <definedName name="m_Zatrat">[14]ЦентрЗатр!$A$2:$G$71</definedName>
    <definedName name="m_Zatrat_Ed">[14]ЦентрЗатр!$E$2:$E$71</definedName>
    <definedName name="m_Zatrat_K">[14]ЦентрЗатр!$F$2:$F$71</definedName>
    <definedName name="m_Zatrat_N">[14]ЦентрЗатр!$G$2:$G$71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M_MARK">#REF!</definedName>
    <definedName name="NAV">#REF!</definedName>
    <definedName name="NAV_min">#REF!</definedName>
    <definedName name="NAV_sup">#REF!</definedName>
    <definedName name="net">#REF!</definedName>
    <definedName name="OpDate">[7]Info!$G$5</definedName>
    <definedName name="pc">#REF!</definedName>
    <definedName name="po">#REF!</definedName>
    <definedName name="ProcCalpurnia_jacket">'[15]Approvvigionamenti (6)'!#REF!</definedName>
    <definedName name="ProcClaraNord_deck">'[15]Approvvigionamenti (6)'!#REF!</definedName>
    <definedName name="pz">#REF!</definedName>
    <definedName name="qsda" hidden="1">4</definedName>
    <definedName name="qwe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QWQWW">[4]Pip.Summ.!#REF!</definedName>
    <definedName name="REPORTER">#REF!</definedName>
    <definedName name="RES">#REF!</definedName>
    <definedName name="RESP">#REF!</definedName>
    <definedName name="RID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ur_month">#REF!</definedName>
    <definedName name="rur_year">#REF!</definedName>
    <definedName name="RUT">#REF!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toE_e">'[17]X-rates'!#REF!</definedName>
    <definedName name="synthese">#REF!</definedName>
    <definedName name="Tariff">[18]Capex!#REF!</definedName>
    <definedName name="TextRefCopy1">'[19]Cash Flow - Indirect Method_new'!#REF!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'[20]Собственный капитал'!#REF!</definedName>
    <definedName name="TextRefCopy5">'[20]Собственный капитал'!#REF!</definedName>
    <definedName name="TextRefCopy63">'[21]PP&amp;E mvt for 2003'!$R$18</definedName>
    <definedName name="TextRefCopy76">[22]Movements!#REF!</definedName>
    <definedName name="TextRefCopy8">[19]IA!$B$14</definedName>
    <definedName name="TextRefCopy88">'[21]PP&amp;E mvt for 2003'!$P$19</definedName>
    <definedName name="TextRefCopy89">'[21]PP&amp;E mvt for 2003'!$P$46</definedName>
    <definedName name="TextRefCopy90">'[21]PP&amp;E mvt for 2003'!$P$25</definedName>
    <definedName name="TextRefCopy92">'[21]PP&amp;E mvt for 2003'!$P$26</definedName>
    <definedName name="TextRefCopy94">'[21]PP&amp;E mvt for 2003'!$P$52</definedName>
    <definedName name="TextRefCopy95">'[21]PP&amp;E mvt for 2003'!$P$53</definedName>
    <definedName name="TextRefCopyRangeCount" hidden="1">3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usd">'[17]X-rates'!#REF!</definedName>
    <definedName name="usd_end">'[17]X-rates'!#REF!</definedName>
    <definedName name="USD_to_EUR_av">'[17]X-rates'!$B$3</definedName>
    <definedName name="USD_to_EUR_end">'[17]X-rates'!$B$4</definedName>
    <definedName name="USD_to_EUR_open">'[17]X-rates'!$B$2</definedName>
    <definedName name="USDend">'[17]X-rates'!#REF!</definedName>
    <definedName name="Valv_big">#REF!</definedName>
    <definedName name="Valv_small">#REF!</definedName>
    <definedName name="VAT">[18]Capex!#REF!</definedName>
    <definedName name="VIS">#REF!</definedName>
    <definedName name="W">[4]Pip.Summ.!#REF!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WWQ">[4]Pip.Summ.!#REF!</definedName>
    <definedName name="XLR_ERRNAMESTR" hidden="1">XLR_NoRangeSheet!$B$5</definedName>
    <definedName name="XLR_VERSION" hidden="1">XLR_NoRangeSheet!$A$5</definedName>
    <definedName name="XLRPARAMS_d" hidden="1">XLR_NoRangeSheet!$B$6</definedName>
    <definedName name="Z_C37E65A7_9893_435E_9759_72E0D8A5DD87_.wvu.PrintTitles" hidden="1">#REF!</definedName>
    <definedName name="zheldor">#REF!</definedName>
    <definedName name="zheldorizdat">#REF!</definedName>
    <definedName name="а1">[23]ЯНВАРЬ!#REF!</definedName>
    <definedName name="А2">#REF!</definedName>
    <definedName name="АААААААА">#N/A</definedName>
    <definedName name="ап">#N/A</definedName>
    <definedName name="апвп">[24]Форма2!$C$19:$C$24,[24]Форма2!$E$19:$F$24,[24]Форма2!$D$26:$F$31,[24]Форма2!$C$33:$C$38,[24]Форма2!$E$33:$F$38,[24]Форма2!$D$40:$F$43,[24]Форма2!$C$45:$C$48,[24]Форма2!$E$45:$F$48,[24]Форма2!$C$19</definedName>
    <definedName name="_xlnm.Database">#REF!</definedName>
    <definedName name="Бери">[25]Форма2!$D$129:$F$132,[25]Форма2!$D$134:$F$135,[25]Форма2!$D$137:$F$140,[25]Форма2!$D$142:$F$144,[25]Форма2!$D$146:$F$150,[25]Форма2!$D$152:$F$154,[25]Форма2!$D$156:$F$162,[25]Форма2!$D$129</definedName>
    <definedName name="Берик">[25]Форма2!$C$70:$C$72,[25]Форма2!$D$73:$F$73,[25]Форма2!$E$70:$F$72,[25]Форма2!$C$75:$C$77,[25]Форма2!$E$75:$F$77,[25]Форма2!$C$79:$C$82,[25]Форма2!$E$79:$F$82,[25]Форма2!$C$84:$C$86,[25]Форма2!$E$84:$F$86,[25]Форма2!$C$88:$C$89,[25]Форма2!$E$88:$F$89,[25]Форма2!$C$70</definedName>
    <definedName name="БЛРаздел1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БЛРаздел10">#REF!</definedName>
    <definedName name="БЛРаздел2">[26]Форма2!$C$51:$C$58,[26]Форма2!$E$51:$F$58,[26]Форма2!$C$60:$C$63,[26]Форма2!$E$60:$F$63,[26]Форма2!$C$65:$C$67,[26]Форма2!$E$65:$F$67,[26]Форма2!$C$51</definedName>
    <definedName name="БЛРаздел3">[26]Форма2!$C$70:$C$72,[26]Форма2!$D$73:$F$73,[26]Форма2!$E$70:$F$72,[26]Форма2!$C$75:$C$77,[26]Форма2!$E$75:$F$77,[26]Форма2!$C$79:$C$82,[26]Форма2!$E$79:$F$82,[26]Форма2!$C$84:$C$86,[26]Форма2!$E$84:$F$86,[26]Форма2!$C$88:$C$89,[26]Форма2!$E$88:$F$89,[26]Форма2!$C$70</definedName>
    <definedName name="БЛРаздел4">[26]Форма2!$E$106:$F$107,[26]Форма2!$C$106:$C$107,[26]Форма2!$E$102:$F$104,[26]Форма2!$C$102:$C$104,[26]Форма2!$C$97:$C$100,[26]Форма2!$E$97:$F$100,[26]Форма2!$E$92:$F$95,[26]Форма2!$C$92:$C$95,[26]Форма2!$C$92</definedName>
    <definedName name="БЛРаздел5">[26]Форма2!$C$113:$C$114,[26]Форма2!$D$110:$F$112,[26]Форма2!$E$113:$F$114,[26]Форма2!$D$115:$F$115,[26]Форма2!$D$117:$F$119,[26]Форма2!$D$121:$F$122,[26]Форма2!$D$124:$F$126,[26]Форма2!$D$110</definedName>
    <definedName name="БЛРаздел6">[26]Форма2!$D$129:$F$132,[26]Форма2!$D$134:$F$135,[26]Форма2!$D$137:$F$140,[26]Форма2!$D$142:$F$144,[26]Форма2!$D$146:$F$150,[26]Форма2!$D$152:$F$154,[26]Форма2!$D$156:$F$162,[26]Форма2!$D$129</definedName>
    <definedName name="БЛРаздел7">[26]Форма2!$D$179:$F$185,[26]Форма2!$D$175:$F$177,[26]Форма2!$D$165:$F$173,[26]Форма2!$D$165</definedName>
    <definedName name="БЛРаздел8">[26]Форма2!$E$200:$F$207,[26]Форма2!$C$200:$C$207,[26]Форма2!$E$189:$F$198,[26]Форма2!$C$189:$C$198,[26]Форма2!$E$188:$F$188,[26]Форма2!$C$188</definedName>
    <definedName name="БЛРаздел9">[26]Форма2!$E$234:$F$237,[26]Форма2!$C$234:$C$237,[26]Форма2!$E$224:$F$232,[26]Форма2!$C$224:$C$232,[26]Форма2!$E$223:$F$223,[26]Форма2!$C$223,[26]Форма2!$E$217:$F$221,[26]Форма2!$C$217:$C$221,[26]Форма2!$E$210:$F$215,[26]Форма2!$C$210:$C$215,[26]Форма2!$C$210</definedName>
    <definedName name="БПДанные">[26]Форма1!$C$22:$D$33,[26]Форма1!$C$36:$D$48,[26]Форма1!$C$22</definedName>
    <definedName name="Бюджет__по__подразд__2003__года_Лист1_Таблица">[27]ОТиТБ!#REF!</definedName>
    <definedName name="в23ё">#N/A</definedName>
    <definedName name="В32">#REF!</definedName>
    <definedName name="ВалютаБаланса">#REF!</definedName>
    <definedName name="вб">[28]Пр2!#REF!</definedName>
    <definedName name="вв">#N/A</definedName>
    <definedName name="время">[1]Содержание!$D$4</definedName>
    <definedName name="второй">#REF!</definedName>
    <definedName name="вуув" hidden="1">{#N/A,#N/A,TRUE,"Лист1";#N/A,#N/A,TRUE,"Лист2";#N/A,#N/A,TRUE,"Лист3"}</definedName>
    <definedName name="выеыееек">#REF!,#REF!,#REF!</definedName>
    <definedName name="ггздщ">#N/A</definedName>
    <definedName name="гнегнегне">#REF!,#REF!,#REF!,#REF!,#REF!,#REF!</definedName>
    <definedName name="гненгнег">#REF!,#REF!,#REF!,#REF!,#REF!,#REF!,#REF!,#REF!</definedName>
    <definedName name="год">[1]Содержание!$D$5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'[29]из сем'!$A$2:$B$362</definedName>
    <definedName name="дмтс">#REF!</definedName>
    <definedName name="Добыча">'[30]Добыча нефти4'!$F$11:$Q$12</definedName>
    <definedName name="Доз5">#REF!</definedName>
    <definedName name="доз6">#REF!</definedName>
    <definedName name="дшлшщ">#N/A</definedName>
    <definedName name="ЕдИзм">[14]ЕдИзм!$A$1:$D$25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">[6]д.7.001!#REF!</definedName>
    <definedName name="й">#N/A</definedName>
    <definedName name="йй">#N/A</definedName>
    <definedName name="импорт">#REF!</definedName>
    <definedName name="индплан">#REF!</definedName>
    <definedName name="индцкавг98" hidden="1">{#N/A,#N/A,TRUE,"Лист1";#N/A,#N/A,TRUE,"Лист2";#N/A,#N/A,TRUE,"Лист3"}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_xlnm.Criteria">#REF!</definedName>
    <definedName name="куеп">#N/A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hidden="1">{#N/A,#N/A,TRUE,"Лист1";#N/A,#N/A,TRUE,"Лист2";#N/A,#N/A,TRUE,"Лист3"}</definedName>
    <definedName name="мбр">[28]Пр2!#REF!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0">'FS1'!$A$1:$D$57</definedName>
    <definedName name="_xlnm.Print_Area" localSheetId="1">'FS2'!$A$1:$D$60</definedName>
    <definedName name="_xlnm.Print_Area" localSheetId="2">'FS3'!$A$1:$C$81</definedName>
    <definedName name="_xlnm.Print_Area" localSheetId="3">'FS4'!$A$1:$G$48</definedName>
    <definedName name="Ора">'[31]поставка сравн13'!$A$1:$Q$30</definedName>
    <definedName name="Ораз">[25]Форма2!$D$179:$F$185,[25]Форма2!$D$175:$F$177,[25]Форма2!$D$165:$F$173,[25]Форма2!$D$165</definedName>
    <definedName name="орп" hidden="1">{#N/A,#N/A,TRUE,"Лист1";#N/A,#N/A,TRUE,"Лист2";#N/A,#N/A,TRUE,"Лист3"}</definedName>
    <definedName name="первый">#REF!</definedName>
    <definedName name="период">[1]Содержание!$D$4</definedName>
    <definedName name="Предприятия">'[32]#ССЫЛКА'!$A$1:$D$64</definedName>
    <definedName name="прибыль3" hidden="1">{#N/A,#N/A,TRUE,"Лист1";#N/A,#N/A,TRUE,"Лист2";#N/A,#N/A,TRUE,"Лист3"}</definedName>
    <definedName name="Прог">#REF!</definedName>
    <definedName name="пррррр">#REF!</definedName>
    <definedName name="прррррр">#REF!</definedName>
    <definedName name="расходы">[33]Форма2!$C$51:$C$58,[33]Форма2!$E$51:$F$58,[33]Форма2!$C$60:$C$63,[33]Форма2!$E$60:$F$63,[33]Форма2!$C$65:$C$67,[33]Форма2!$E$65:$F$67,[33]Форма2!$C$51</definedName>
    <definedName name="_xlnm.Recorder">#REF!</definedName>
    <definedName name="рис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ектор">[14]Предпр!$L$3:$L$9</definedName>
    <definedName name="см">#REF!</definedName>
    <definedName name="СписокТЭП">[34]СписокТЭП!$A$1:$C$40</definedName>
    <definedName name="сс">#N/A</definedName>
    <definedName name="сссс">#N/A</definedName>
    <definedName name="ссы">#N/A</definedName>
    <definedName name="сяры">#REF!</definedName>
    <definedName name="текар" hidden="1">{#N/A,#N/A,TRUE,"Лист1";#N/A,#N/A,TRUE,"Лист2";#N/A,#N/A,TRUE,"Лист3"}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орма6">#REF!</definedName>
    <definedName name="х00.043">'[35]#'!$B$32</definedName>
    <definedName name="х02.85">'[36]#'!$B$209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>#REF!</definedName>
    <definedName name="щ">#N/A</definedName>
    <definedName name="щшгшщшг">#REF!,#REF!,#REF!,#REF!,#REF!,#REF!,#REF!,#REF!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кспорт_Поставки_нефти">'[30]поставка сравн13'!$A$1:$Q$30</definedName>
    <definedName name="ээ">#REF!</definedName>
    <definedName name="юю">#REF!</definedName>
    <definedName name="явп">#REF!</definedName>
  </definedNames>
  <calcPr calcId="145621"/>
</workbook>
</file>

<file path=xl/calcChain.xml><?xml version="1.0" encoding="utf-8"?>
<calcChain xmlns="http://schemas.openxmlformats.org/spreadsheetml/2006/main">
  <c r="G36" i="9" l="1"/>
  <c r="G40" i="9" l="1"/>
  <c r="G41" i="9"/>
  <c r="C22" i="7" l="1"/>
  <c r="C28" i="7"/>
  <c r="C15" i="7" l="1"/>
  <c r="C31" i="7" l="1"/>
  <c r="C63" i="6" l="1"/>
  <c r="C53" i="6"/>
  <c r="C24" i="6"/>
  <c r="C40" i="6" s="1"/>
  <c r="C44" i="6" s="1"/>
  <c r="G24" i="9"/>
  <c r="F19" i="9"/>
  <c r="G23" i="9"/>
  <c r="F22" i="9"/>
  <c r="G22" i="9" s="1"/>
  <c r="G18" i="9"/>
  <c r="G17" i="9"/>
  <c r="E19" i="9"/>
  <c r="E25" i="9" s="1"/>
  <c r="D25" i="9"/>
  <c r="C25" i="9"/>
  <c r="B25" i="9"/>
  <c r="F25" i="9" l="1"/>
  <c r="G25" i="9"/>
  <c r="C69" i="6"/>
  <c r="C73" i="6" s="1"/>
  <c r="G11" i="9"/>
  <c r="G16" i="9"/>
  <c r="G13" i="9"/>
  <c r="G19" i="9" s="1"/>
  <c r="C13" i="8" l="1"/>
  <c r="C25" i="8"/>
  <c r="B5" i="11" l="1"/>
  <c r="C71" i="8"/>
  <c r="C72" i="8" s="1"/>
  <c r="D67" i="8"/>
  <c r="D68" i="8" s="1"/>
  <c r="C50" i="8" s="1"/>
  <c r="C47" i="8" s="1"/>
  <c r="C67" i="8"/>
  <c r="C68" i="8"/>
  <c r="D47" i="8"/>
  <c r="G38" i="9"/>
  <c r="G35" i="9"/>
  <c r="D16" i="8"/>
  <c r="D42" i="9"/>
  <c r="C73" i="8" l="1"/>
  <c r="C74" i="8"/>
  <c r="D18" i="7"/>
  <c r="C16" i="8"/>
  <c r="C20" i="8" s="1"/>
  <c r="C40" i="7"/>
  <c r="G34" i="9"/>
  <c r="B42" i="9"/>
  <c r="D20" i="8"/>
  <c r="D40" i="7" l="1"/>
  <c r="C42" i="8"/>
  <c r="C18" i="7"/>
  <c r="G33" i="9"/>
  <c r="D31" i="7"/>
  <c r="D26" i="8"/>
  <c r="D29" i="8" s="1"/>
  <c r="D32" i="8" s="1"/>
  <c r="D42" i="8"/>
  <c r="C42" i="9"/>
  <c r="G39" i="9"/>
  <c r="C26" i="8"/>
  <c r="C29" i="8" s="1"/>
  <c r="C32" i="8" s="1"/>
  <c r="B63" i="6" l="1"/>
  <c r="C43" i="7"/>
  <c r="B53" i="6"/>
  <c r="D43" i="7"/>
  <c r="F42" i="9"/>
  <c r="D45" i="8"/>
  <c r="E42" i="9"/>
  <c r="C45" i="8"/>
  <c r="G42" i="9" l="1"/>
  <c r="B24" i="6"/>
  <c r="G30" i="9"/>
  <c r="B40" i="6" l="1"/>
  <c r="B44" i="6" s="1"/>
  <c r="B69" i="6" s="1"/>
  <c r="B73" i="6" s="1"/>
</calcChain>
</file>

<file path=xl/sharedStrings.xml><?xml version="1.0" encoding="utf-8"?>
<sst xmlns="http://schemas.openxmlformats.org/spreadsheetml/2006/main" count="303" uniqueCount="133">
  <si>
    <t>Денежные средства и их эквиваленты</t>
  </si>
  <si>
    <t>Кредиты и авансы клиентам</t>
  </si>
  <si>
    <t>Прочие активы</t>
  </si>
  <si>
    <t>Средства клиентов</t>
  </si>
  <si>
    <t>Кредиторская задолженность по сделкам РЕПО</t>
  </si>
  <si>
    <t>Отложенное налоговое обязательство</t>
  </si>
  <si>
    <t>Прочие обязательства</t>
  </si>
  <si>
    <t>Уставный капитал</t>
  </si>
  <si>
    <t>Нераспределенная прибыль</t>
  </si>
  <si>
    <t>Итого собственных средств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</si>
  <si>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</si>
  <si>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</si>
  <si>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</si>
  <si>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</si>
  <si>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Приобретение инвестиционных ценных бумаг, имеющихся в наличии для продажи</t>
  </si>
  <si>
    <t>Выпуск акций</t>
  </si>
  <si>
    <t xml:space="preserve">(в тысячах тенге) </t>
  </si>
  <si>
    <t>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</si>
  <si>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</si>
  <si>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</si>
  <si>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</si>
  <si>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</si>
  <si>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</si>
  <si>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</si>
  <si>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</si>
  <si>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</si>
  <si>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</si>
  <si>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</si>
  <si>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</si>
  <si>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Прочий совокупный доход/(расход) за период</t>
  </si>
  <si>
    <t>Итого совокупный доход за период</t>
  </si>
  <si>
    <t>Даулетбекова А.А.</t>
  </si>
  <si>
    <t>Главный бухгалтер</t>
  </si>
  <si>
    <t>Субординированный долг</t>
  </si>
  <si>
    <t>АО "Вank RBK"</t>
  </si>
  <si>
    <t>Денежные средства от операционной деятельности</t>
  </si>
  <si>
    <t>Выручка от реализации и погашения инвестиционных ценных бумаг, имеющихся в наличии для продажи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</si>
  <si>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</si>
  <si>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</si>
  <si>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</si>
  <si>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</si>
  <si>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</si>
  <si>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Резерв под обесценение активов, по которым начисляются проценты</t>
  </si>
  <si>
    <t>Чистые процентные доходы после создания резерва под обесценение активов, по которым начисляются проценты</t>
  </si>
  <si>
    <t>Чистые доходы от операций с иностранной валютой</t>
  </si>
  <si>
    <t>Чистый доход от операций с финансовыми активами, имеющимися в наличии для продажи</t>
  </si>
  <si>
    <t>Прочий операционный доход</t>
  </si>
  <si>
    <t>Операционный доход</t>
  </si>
  <si>
    <t>Резерв под обесценение прочих активов</t>
  </si>
  <si>
    <t>Прочий совокупный доход</t>
  </si>
  <si>
    <t>Резерв по переоценки активов, имеющихся в наличии для продажи:</t>
  </si>
  <si>
    <t>Подоходный налог, относящийся к компонентам прочего совокупного дохода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</si>
  <si>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</si>
  <si>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</si>
  <si>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на 01.01.2012</t>
  </si>
  <si>
    <t>01.02.</t>
  </si>
  <si>
    <t>01.03.</t>
  </si>
  <si>
    <t>на 01.04.2012</t>
  </si>
  <si>
    <t>На 01.01.2011</t>
  </si>
  <si>
    <t>На 01.04.2011</t>
  </si>
  <si>
    <t>Чистые доходы, полученные по операциям с иностранной валютой</t>
  </si>
  <si>
    <t>Чистые доходы, полученные по операций с финансовми активами, имеющимися в наличии для продажи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</si>
  <si>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</si>
  <si>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 операционных активов</t>
  </si>
  <si>
    <t>Средствам в других банках</t>
  </si>
  <si>
    <t>Дебиторская задолженность по сделкам обратное РЕПО</t>
  </si>
  <si>
    <t>(Увеличение)/уменьшение  операционных обязательств</t>
  </si>
  <si>
    <t>Чистые поступление / (расходование) денежных средств от/(в) операционной деятельности до уплаты подоходного налога</t>
  </si>
  <si>
    <t>Подоходный налог уплаченный</t>
  </si>
  <si>
    <t xml:space="preserve">Чистые поступление/(расходование) денежных средств от/(в) операционной деятельности </t>
  </si>
  <si>
    <t>Денежные потоки от инвестиционной деятельности</t>
  </si>
  <si>
    <t>Приобретение основных средств и нематериальных активов</t>
  </si>
  <si>
    <t>Чистое поступление денежных средств в инвестиционной деятельности</t>
  </si>
  <si>
    <t>Денежные потоки от финансовой деятельности</t>
  </si>
  <si>
    <t xml:space="preserve">Балансовая стоимость одной привилегированной акции </t>
  </si>
  <si>
    <t xml:space="preserve">Балансовая стоимость одной простой акции </t>
  </si>
  <si>
    <t>Итого обязательств и собственных средств</t>
  </si>
  <si>
    <t>Прочие фонды</t>
  </si>
  <si>
    <t>Собственные средства</t>
  </si>
  <si>
    <t>Итого обязательств</t>
  </si>
  <si>
    <t>Выпущенные в обращение долговые ценные бумаги</t>
  </si>
  <si>
    <t>Обязательства</t>
  </si>
  <si>
    <t>Итого активов</t>
  </si>
  <si>
    <t>Основные средства и нематериальные активы</t>
  </si>
  <si>
    <t>Финансовые активы, имеющиеся в наличии для продажи</t>
  </si>
  <si>
    <t>Средства в других банках</t>
  </si>
  <si>
    <t>Активы</t>
  </si>
  <si>
    <t>в тысячах тенге</t>
  </si>
  <si>
    <t>Обязательный резервный фонд</t>
  </si>
  <si>
    <t>Резерв переоценки ОС</t>
  </si>
  <si>
    <t>Резерв переоценки ценных бумаг</t>
  </si>
  <si>
    <t>Итого капитала</t>
  </si>
  <si>
    <t>Активы, имеющиеся в наличии для продажи:</t>
  </si>
  <si>
    <t>Доходы за вычетом расходов от переоценки по справедливой стоимости</t>
  </si>
  <si>
    <t>Чистое изменение справедливой стоимости, перенесенное в состав прибыли или убытка</t>
  </si>
  <si>
    <t xml:space="preserve">Изменение в отсроченном налоге </t>
  </si>
  <si>
    <t>Итого совокупный доход</t>
  </si>
  <si>
    <t>Реализованный резерв по переоценке</t>
  </si>
  <si>
    <t>_________________________</t>
  </si>
  <si>
    <t>F4_S1</t>
  </si>
  <si>
    <t>F4_S2</t>
  </si>
  <si>
    <t>F4_S3</t>
  </si>
  <si>
    <t>F4_S4</t>
  </si>
  <si>
    <t>F4_S5</t>
  </si>
  <si>
    <t>Займы и средства кредитных учреждений и прочих финансовых институтов</t>
  </si>
  <si>
    <t>Формирование обязательного резервного фонда</t>
  </si>
  <si>
    <t>Выплата дивидендов</t>
  </si>
  <si>
    <t>Средства банков</t>
  </si>
  <si>
    <t>Займы банков и  финансовых институтов</t>
  </si>
  <si>
    <t>Средства кредитных учреждений и финансовых институтов</t>
  </si>
  <si>
    <t>4.2, Developer  (build 121-D7)</t>
  </si>
  <si>
    <t>xlrParams</t>
  </si>
  <si>
    <t xml:space="preserve"> за 30.09.2014</t>
  </si>
  <si>
    <t>-</t>
  </si>
  <si>
    <t xml:space="preserve">Уплаченные административные и прочие операционные расходы </t>
  </si>
  <si>
    <t>Остаток на 31 декабря 2012 года (аудированные данные)</t>
  </si>
  <si>
    <t>Остаток на 31 декабря  2013 года (аудированные данные)</t>
  </si>
  <si>
    <t>Остаток на 30 сентября  2013 года (неаудированные данные)</t>
  </si>
  <si>
    <t>30 сентября 2014г.</t>
  </si>
  <si>
    <t>31 декабря 2013г.</t>
  </si>
  <si>
    <t>(неаудированные данные)</t>
  </si>
  <si>
    <t>(аудированные данные)</t>
  </si>
  <si>
    <t>Промежуточный сокращенный отчет о прибыли и убытке и прочей  совокупной  прибыли за период, закончившийся 30 сентября 2014 года</t>
  </si>
  <si>
    <t>30 сентября 2013г.</t>
  </si>
  <si>
    <t>Отчет о движении денежных средств за период, закончившийся 30 сентября 2014 года</t>
  </si>
  <si>
    <t>Промежуточный сокращенный отчет об изменениях в составе собственных средств за период, закончившийся 30 сентября 2014 года</t>
  </si>
  <si>
    <t>Промежуточный сокращенный отчет о финансовом положении по состоянию  на 30 сентября 2014 года</t>
  </si>
  <si>
    <t>Остаток на 30 сентября  2014 года (неаудированные данные)</t>
  </si>
  <si>
    <t>Прим.</t>
  </si>
  <si>
    <t>Председатель Правления</t>
  </si>
  <si>
    <t>Мажинов И.Ш.</t>
  </si>
  <si>
    <t>______________________</t>
  </si>
  <si>
    <t>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</si>
</sst>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7">
    <numFmt numFmtId="5" formatCode="#,##0&quot;р.&quot;;\-#,##0&quot;р.&quot;"/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??_р_._-;_-@_-"/>
    <numFmt numFmtId="167" formatCode="_(* #,##0_);_(* \(#,##0\);_(* &quot;-&quot;??_);_(@_)"/>
    <numFmt numFmtId="168" formatCode="_ * #,##0_ ;_ * \-#,##0_ ;_ * &quot;-&quot;_ ;_ @_ "/>
    <numFmt numFmtId="169" formatCode="0.000000"/>
    <numFmt numFmtId="170" formatCode="&quot;$&quot;#,##0.0_);[Red]\(&quot;$&quot;#,##0.0\)"/>
    <numFmt numFmtId="171" formatCode="&quot;$&quot;\ \ #,##0_);[Red]\(&quot;$&quot;\ \ #,##0\)"/>
    <numFmt numFmtId="172" formatCode="#,##0_);[Red]\(#,##0\);\-"/>
    <numFmt numFmtId="173" formatCode="#,##0.00000___;"/>
    <numFmt numFmtId="174" formatCode="&quot;$&quot;#,##0_);[Red]\(&quot;$&quot;#,##0\)"/>
    <numFmt numFmtId="175" formatCode="&quot;$&quot;#,##0.00;\-&quot;$&quot;#,##0.00"/>
    <numFmt numFmtId="176" formatCode="0.0_%;\(0.0\)%;\ \-\ \ \ "/>
    <numFmt numFmtId="177" formatCode="#,###.000000_);\(#,##0.000000\);\ \-\ _ "/>
    <numFmt numFmtId="178" formatCode="&quot;$&quot;\ \ #,##0.0_);[Red]\(&quot;$&quot;\ \ #,##0.0\)"/>
    <numFmt numFmtId="179" formatCode="&quot;$&quot;\ \ #,##0.00_);[Red]\(&quot;$&quot;\ \ #,##0.00\)"/>
    <numFmt numFmtId="180" formatCode="#,##0_);\(#,##0\);_ \-\ \ "/>
    <numFmt numFmtId="181" formatCode="&quot;$&quot;#,##0;[Red]\-&quot;$&quot;#,##0"/>
    <numFmt numFmtId="182" formatCode="&quot;$&quot;#,##0.00_);[Red]\(&quot;$&quot;#,##0.00\)"/>
    <numFmt numFmtId="183" formatCode="&quot;$&quot;#,##0.00;[Red]\-&quot;$&quot;#,##0.00"/>
    <numFmt numFmtId="184" formatCode="#,##0___);\(#,##0\);___-\ \ "/>
    <numFmt numFmtId="185" formatCode="#,##0.0_);\(#,##0.0\)"/>
    <numFmt numFmtId="186" formatCode="&quot;£&quot;_(#,##0.00_);&quot;£&quot;\(#,##0.00\)"/>
    <numFmt numFmtId="187" formatCode="&quot;$&quot;_(#,##0.00_);&quot;$&quot;\(#,##0.00\)"/>
    <numFmt numFmtId="188" formatCode="#,##0.0_)\x;\(#,##0.0\)\x"/>
    <numFmt numFmtId="189" formatCode="#,##0.0_)_x;\(#,##0.0\)_x"/>
    <numFmt numFmtId="190" formatCode="#,##0_);\(#,##0\);0_)"/>
    <numFmt numFmtId="191" formatCode="0.0_)\%;\(0.0\)\%"/>
    <numFmt numFmtId="192" formatCode="#,##0.0_)_%;\(#,##0.0\)_%"/>
    <numFmt numFmtId="193" formatCode="\£\ #,##0_);[Red]\(\£\ #,##0\)"/>
    <numFmt numFmtId="194" formatCode="\¥\ #,##0_);[Red]\(\¥\ #,##0\)"/>
    <numFmt numFmtId="195" formatCode="#,##0_);\(#,##0\);&quot;- &quot;"/>
    <numFmt numFmtId="196" formatCode="_(&quot;$&quot;* #,##0_);_(&quot;$&quot;* \(#,##0\);_(&quot;$&quot;* &quot;-&quot;_);_(@_)"/>
    <numFmt numFmtId="197" formatCode="#,##0.0_);\(#,##0.0\);&quot;- &quot;"/>
    <numFmt numFmtId="198" formatCode="#,##0.00_);\(#,##0.00\);&quot;- &quot;"/>
    <numFmt numFmtId="199" formatCode="&quot;$&quot;#,##0_);\(&quot;$&quot;#,##0\)"/>
    <numFmt numFmtId="200" formatCode="\•\ \ @"/>
    <numFmt numFmtId="201" formatCode="#,##0;\-#,##0;&quot;-&quot;"/>
    <numFmt numFmtId="202" formatCode="General_)"/>
    <numFmt numFmtId="203" formatCode="0.000"/>
    <numFmt numFmtId="204" formatCode="#,##0.000_);\(#,##0.000\)"/>
    <numFmt numFmtId="205" formatCode="_(* #,##0.0_);_(* \(#,##0.00\);_(* &quot;-&quot;??_);_(@_)"/>
    <numFmt numFmtId="206" formatCode="&quot;$&quot;#,\);\(&quot;$&quot;#,##0\)"/>
    <numFmt numFmtId="207" formatCode="_-* #,##0\ _K_c_-;\-* #,##0\ _K_c_-;_-* &quot;-&quot;\ _K_c_-;_-@_-"/>
    <numFmt numFmtId="208" formatCode="_-* #,##0.00\ _K_c_-;\-* #,##0.00\ _K_c_-;_-* &quot;-&quot;??\ _K_c_-;_-@_-"/>
    <numFmt numFmtId="209" formatCode="_(* #,##0_);_(* \(#,##0\);_(* &quot;-&quot;_);_(@_)"/>
    <numFmt numFmtId="210" formatCode="0.000_)"/>
    <numFmt numFmtId="211" formatCode="#,##0_)_%;\(#,##0\)_%;"/>
    <numFmt numFmtId="212" formatCode="_._.* #,##0.0_)_%;_._.* \(#,##0.0\)_%"/>
    <numFmt numFmtId="213" formatCode="#,##0.0_)_%;\(#,##0.0\)_%;\ \ .0_)_%"/>
    <numFmt numFmtId="214" formatCode="_._.* #,##0.00_)_%;_._.* \(#,##0.00\)_%"/>
    <numFmt numFmtId="215" formatCode="#,##0.00_)_%;\(#,##0.00\)_%;\ \ .00_)_%"/>
    <numFmt numFmtId="216" formatCode="_._.* #,##0.000_)_%;_._.* \(#,##0.000\)_%"/>
    <numFmt numFmtId="217" formatCode="#,##0.000_)_%;\(#,##0.000\)_%;\ \ .000_)_%"/>
    <numFmt numFmtId="218" formatCode="&quot;Date: &quot;d/mmm/yyyy"/>
    <numFmt numFmtId="219" formatCode="\60\4\7\:"/>
    <numFmt numFmtId="220" formatCode="_._.* \(#,##0\)_%;_._.* #,##0_)_%;_._.* 0_)_%;_._.@_)_%"/>
    <numFmt numFmtId="221" formatCode="_._.&quot;$&quot;* \(#,##0\)_%;_._.&quot;$&quot;* #,##0_)_%;_._.&quot;$&quot;* 0_)_%;_._.@_)_%"/>
    <numFmt numFmtId="222" formatCode="* \(#,##0\);* #,##0_);&quot;-&quot;??_);@"/>
    <numFmt numFmtId="223" formatCode="&quot;$&quot;* #,##0_)_%;&quot;$&quot;* \(#,##0\)_%;&quot;$&quot;* &quot;-&quot;??_)_%;@_)_%"/>
    <numFmt numFmtId="224" formatCode="_(&quot;Rp.&quot;* #,##0_);_(&quot;Rp.&quot;* \(#,##0\);_(&quot;Rp.&quot;* &quot;-&quot;_);_(@_)"/>
    <numFmt numFmtId="225" formatCode="00000"/>
    <numFmt numFmtId="226" formatCode="_._.&quot;$&quot;* #,##0.0_)_%;_._.&quot;$&quot;* \(#,##0.0\)_%"/>
    <numFmt numFmtId="227" formatCode="&quot;$&quot;* #,##0.0_)_%;&quot;$&quot;* \(#,##0.0\)_%;&quot;$&quot;* \ .0_)_%"/>
    <numFmt numFmtId="228" formatCode="_._.&quot;$&quot;* #,##0.00_)_%;_._.&quot;$&quot;* \(#,##0.00\)_%"/>
    <numFmt numFmtId="229" formatCode="&quot;$&quot;* #,##0.00_)_%;&quot;$&quot;* \(#,##0.00\)_%;&quot;$&quot;* \ .00_)_%"/>
    <numFmt numFmtId="230" formatCode="_._.&quot;$&quot;* #,##0.000_)_%;_._.&quot;$&quot;* \(#,##0.000\)_%"/>
    <numFmt numFmtId="231" formatCode="&quot;$&quot;* #,##0.000_)_%;&quot;$&quot;* \(#,##0.000\)_%;&quot;$&quot;* \ .000_)_%"/>
    <numFmt numFmtId="232" formatCode="_-#,##0_-;_-\-#,##0_-;_-\ _-;_-@_-"/>
    <numFmt numFmtId="233" formatCode="\ \ _•\–\ \ \ \ @"/>
    <numFmt numFmtId="234" formatCode="mmmm\ d\,\ yyyy"/>
    <numFmt numFmtId="235" formatCode="[$-409]d\-mmm;@"/>
    <numFmt numFmtId="236" formatCode="&quot;Date: &quot;d/m/yyyy"/>
    <numFmt numFmtId="237" formatCode="&quot;Date: &quot;dd/mm/yyyy"/>
    <numFmt numFmtId="238" formatCode="&quot;days  &quot;#,##0.0"/>
    <numFmt numFmtId="239" formatCode="* #,##0_);* \(#,##0\);&quot;-&quot;??_);@"/>
    <numFmt numFmtId="240" formatCode="&quot;$&quot;* #,##0.00_);\(#,##0.00\);&quot;- &quot;"/>
    <numFmt numFmtId="241" formatCode="_-* #,##0\ _z_3_-;\-* #,##0\ _z_3_-;_-* &quot;-&quot;\ _z_3_-;_-@_-"/>
    <numFmt numFmtId="242" formatCode="_-* #,##0.00\ _z_3_-;\-* #,##0.00\ _z_3_-;_-* &quot;-&quot;??\ _z_3_-;_-@_-"/>
    <numFmt numFmtId="243" formatCode="_(* #,##0_);_(* \(#,##0\);_(* &quot;&quot;_);_(@_)"/>
    <numFmt numFmtId="244" formatCode="&quot;EUR/ea. &quot;#,##0.00"/>
    <numFmt numFmtId="245" formatCode="_-* #,##0.00\ [$€-1]_-;\-* #,##0.00\ [$€-1]_-;_-* &quot;-&quot;??\ [$€-1]_-"/>
    <numFmt numFmtId="246" formatCode="_([$€]* #,##0.00_);_([$€]* \(#,##0.00\);_([$€]* &quot;-&quot;??_);_(@_)"/>
    <numFmt numFmtId="247" formatCode="_-[$€]* #,##0.00_-;\-[$€]* #,##0.00_-;_-[$€]* &quot;-&quot;??_-;_-@_-"/>
    <numFmt numFmtId="248" formatCode="_-[$€-2]\ * #,##0.00_-;\-[$€-2]\ * #,##0.00_-;_-[$€-2]\ * &quot;-&quot;??_-"/>
    <numFmt numFmtId="249" formatCode="[$€]#,##0.00_);[Red]\([$€]#,##0.00\)"/>
    <numFmt numFmtId="250" formatCode="_-[$€]\ * #,##0.00_-;\-[$€]\ * #,##0.00_-;_-[$€]\ * &quot;-&quot;??_-;_-@_-"/>
    <numFmt numFmtId="251" formatCode="#,##0\ \ ;\(#,##0\)\ ;\—\ \ \ \ "/>
    <numFmt numFmtId="252" formatCode="#&quot; &quot;?/?\'\'&quot;&quot;"/>
    <numFmt numFmtId="253" formatCode="&quot;Rp.&quot;#,##0.00_);\(&quot;Rp.&quot;#,##0.00\)"/>
    <numFmt numFmtId="254" formatCode="&quot;FRF&quot;* #,##0.00_);\(#,##0.00\);&quot;- &quot;"/>
    <numFmt numFmtId="255" formatCode="#,##0&quot;''&quot;"/>
    <numFmt numFmtId="256" formatCode="&quot;L.&quot;\ #,##0;[Red]\-&quot;L.&quot;\ #,##0"/>
    <numFmt numFmtId="257" formatCode="_-&quot;L.&quot;\ * #,##0_-;\-&quot;L.&quot;\ * #,##0_-;_-&quot;L.&quot;\ * &quot;-&quot;_-;_-@_-"/>
    <numFmt numFmtId="258" formatCode="0.0%"/>
    <numFmt numFmtId="259" formatCode="&quot;$&quot;#,##0\ ;\-&quot;$&quot;#,##0"/>
    <numFmt numFmtId="260" formatCode="&quot;$&quot;#,##0.00\ ;\(&quot;$&quot;#,##0.00\)"/>
    <numFmt numFmtId="261" formatCode="&quot;K = &quot;#,##0.00"/>
    <numFmt numFmtId="262" formatCode="&quot;kg &quot;#,##0"/>
    <numFmt numFmtId="263" formatCode="&quot;kg/ea. &quot;#,##0.00"/>
    <numFmt numFmtId="264" formatCode="&quot;kg/m &quot;#,##0.0"/>
    <numFmt numFmtId="265" formatCode="&quot;kg &quot;#,##0.00"/>
    <numFmt numFmtId="266" formatCode="&quot;KLit. &quot;#,##0"/>
    <numFmt numFmtId="267" formatCode="&quot;Lit./ea. &quot;#,##0"/>
    <numFmt numFmtId="268" formatCode="&quot;Lit./kg &quot;#,##0"/>
    <numFmt numFmtId="269" formatCode="&quot;Lit./m² &quot;#,##0"/>
    <numFmt numFmtId="270" formatCode="&quot;Lit./mh &quot;#,##0"/>
    <numFmt numFmtId="271" formatCode="&quot;Lit./ea. &quot;#,##0.00"/>
    <numFmt numFmtId="272" formatCode="&quot;m &quot;#,##0"/>
    <numFmt numFmtId="273" formatCode="&quot;m² &quot;#,##0"/>
    <numFmt numFmtId="274" formatCode="&quot;m²/m &quot;#,##0.0"/>
    <numFmt numFmtId="275" formatCode="&quot;m²/t &quot;#,##0"/>
    <numFmt numFmtId="276" formatCode="_(&quot;$&quot;* #,##0.00_);_(&quot;$&quot;* \(#,##0.00\);_(&quot;$&quot;* &quot;-&quot;??_);_(@_)"/>
    <numFmt numFmtId="277" formatCode="&quot;mh &quot;#,##0"/>
    <numFmt numFmtId="278" formatCode="&quot;mh/t &quot;#,##0"/>
    <numFmt numFmtId="279" formatCode="#,##0;[Red]&quot;-&quot;#,##0"/>
    <numFmt numFmtId="280" formatCode="_ * #,##0.00_ ;_ * \-#,##0.00_ ;_ * &quot;-&quot;??_ ;_ @_ "/>
    <numFmt numFmtId="281" formatCode="_(&quot;R$ &quot;* #,##0_);_(&quot;R$ &quot;* \(#,##0\);_(&quot;R$ &quot;* &quot;-&quot;_);_(@_)"/>
    <numFmt numFmtId="282" formatCode="_(&quot;R$ &quot;* #,##0.00_);_(&quot;R$ &quot;* \(#,##0.00\);_(&quot;R$ &quot;* &quot;-&quot;??_);_(@_)"/>
    <numFmt numFmtId="283" formatCode="_ &quot;$&quot;\ * #,##0_ ;_ &quot;$&quot;\ * \-#,##0_ ;_ &quot;$&quot;\ * &quot;-&quot;_ ;_ @_ "/>
    <numFmt numFmtId="284" formatCode="_ &quot;$&quot;* #,##0.00_ ;_ &quot;$&quot;* \-#,##0.00_ ;_ &quot;$&quot;* &quot;-&quot;??_ ;_ @_ "/>
    <numFmt numFmtId="285" formatCode="#,##0.0\x_);\(#,##0.0\x\);#,##0.0\x_);@_)"/>
    <numFmt numFmtId="286" formatCode="0.0"/>
    <numFmt numFmtId="287" formatCode="&quot;No. &quot;#,##0"/>
    <numFmt numFmtId="288" formatCode="mmm/dd"/>
    <numFmt numFmtId="289" formatCode="#,##0.00_ ;\-#,##0.00\ "/>
    <numFmt numFmtId="290" formatCode="_(* #,##0,_);_(* \(#,##0,\);_(* &quot;-&quot;_);_(@_)"/>
    <numFmt numFmtId="291" formatCode="_-* #,##0\ _đ_._-;\-* #,##0\ _đ_._-;_-* &quot;-&quot;\ _đ_._-;_-@_-"/>
    <numFmt numFmtId="292" formatCode="\$#,##0_);[Red]\(\$#,##0\)"/>
    <numFmt numFmtId="293" formatCode="&quot;\&quot;#,##0.00;[Red]&quot;\&quot;\-#,##0.00"/>
    <numFmt numFmtId="294" formatCode="_(* #,##0.00_);_(* \(#,##0.00\);_(* &quot;-&quot;??_);_(@_)"/>
    <numFmt numFmtId="295" formatCode="0_)%;\(0\)%"/>
    <numFmt numFmtId="296" formatCode="_._._(* 0_)%;_._.* \(0\)%"/>
    <numFmt numFmtId="297" formatCode="_(0_)%;\(0\)%"/>
    <numFmt numFmtId="298" formatCode="0%_);\(0%\)"/>
    <numFmt numFmtId="299" formatCode="_(0.0_)%;\(0.0\)%"/>
    <numFmt numFmtId="300" formatCode="_._._(* 0.0_)%;_._.* \(0.0\)%"/>
    <numFmt numFmtId="301" formatCode="_(0.00_)%;\(0.00\)%"/>
    <numFmt numFmtId="302" formatCode="_._._(* 0.00_)%;_._.* \(0.00\)%"/>
    <numFmt numFmtId="303" formatCode="_(0.000_)%;\(0.000\)%"/>
    <numFmt numFmtId="304" formatCode="_._._(* 0.000_)%;_._.* \(0.000\)%"/>
    <numFmt numFmtId="305" formatCode="#,##0.0\%_);\(#,##0.0\%\);#,##0.0\%_);@_)"/>
    <numFmt numFmtId="306" formatCode="&quot;$&quot;#,\);\(&quot;$&quot;#,\)"/>
    <numFmt numFmtId="307" formatCode="\+0.0;\-0.0"/>
    <numFmt numFmtId="308" formatCode="\+0.0%;\-0.0%"/>
    <numFmt numFmtId="309" formatCode="&quot;Rev.: &quot;#,##0"/>
    <numFmt numFmtId="310" formatCode="mm/dd/yy"/>
    <numFmt numFmtId="311" formatCode="\ #,##0;[Red]\-#,##0"/>
    <numFmt numFmtId="312" formatCode="&quot;Sheet  &quot;#,##0"/>
    <numFmt numFmtId="313" formatCode="&quot;$&quot;#,##0"/>
    <numFmt numFmtId="314" formatCode="??,??0.??"/>
    <numFmt numFmtId="315" formatCode="&quot;t &quot;#,##0.000"/>
    <numFmt numFmtId="316" formatCode="&quot;t &quot;#,##0.00"/>
    <numFmt numFmtId="317" formatCode="&quot;t &quot;#,##0"/>
    <numFmt numFmtId="318" formatCode="&quot;$&quot;#,;\(&quot;$&quot;#,\)"/>
    <numFmt numFmtId="319" formatCode="_(#,##0_);_(\(#,##0\);_(\ &quot;&quot;_);_(@_)"/>
    <numFmt numFmtId="320" formatCode="_(#,##0_);_(\(#,##0\);_(&quot;&quot;_);_(@_)"/>
    <numFmt numFmtId="321" formatCode="&quot;TRL&quot;* #,##0.0_);\(\T\R\L#,##0.0\);&quot;- &quot;\ "/>
    <numFmt numFmtId="322" formatCode="#,##0.00;[Red]&quot;-&quot;#,##0.00"/>
    <numFmt numFmtId="323" formatCode="&quot;US$ &quot;#,##0"/>
    <numFmt numFmtId="324" formatCode="&quot;USD/kg &quot;#,##0.00"/>
    <numFmt numFmtId="325" formatCode="#,##0.00\ &quot;kr&quot;;[Red]\-#,##0.00\ &quot;kr&quot;"/>
    <numFmt numFmtId="326" formatCode="_-* #,##0.00\ _T_L_-;\-* #,##0.00\ _T_L_-;_-* &quot;-&quot;??\ _T_L_-;_-@_-"/>
    <numFmt numFmtId="327" formatCode="\_x0000_\_x0000__(* #,##0_);_(* \(#,##0\);_(* &quot;-&quot;_);_(@"/>
    <numFmt numFmtId="328" formatCode="\_x0000_\_x0000__(* #,##0.00_);_(* \(#,##0.00\);_(* &quot;-&quot;??_);_(@"/>
    <numFmt numFmtId="329" formatCode="\_x0000_\_x0000__(&quot;$&quot;* #,##0_);_(&quot;$&quot;* \(#,##0\);_(&quot;$&quot;* &quot;-&quot;_);_(@"/>
    <numFmt numFmtId="330" formatCode="\_x0000_\_x0000__(&quot;$&quot;* #,##0.00_);_(&quot;$&quot;* \(#,##0.00\);_(&quot;$&quot;* &quot;-&quot;??_);_(@"/>
    <numFmt numFmtId="331" formatCode="&quot;Вкл&quot;;&quot;Вкл&quot;;&quot;Выкл&quot;"/>
    <numFmt numFmtId="332" formatCode="_(* #,##0.000_);_(* \(#,##0.000\);_(* &quot;-&quot;_);_(@_)"/>
    <numFmt numFmtId="333" formatCode="#,##0&quot;KZT&quot;;[Red]\-#,##0&quot;KZT&quot;"/>
    <numFmt numFmtId="334" formatCode="_-* #,##0.00_K_Z_T_-;\-* #,##0.00_K_Z_T_-;_-* &quot;-&quot;??_K_Z_T_-;_-@_-"/>
    <numFmt numFmtId="335" formatCode="#,##0.00&quot;KZT&quot;;[Red]\-#,##0.00&quot;KZT&quot;"/>
    <numFmt numFmtId="336" formatCode="&quot;\&quot;#,##0;[Red]&quot;\&quot;\-#,##0"/>
    <numFmt numFmtId="337" formatCode="#,##0_ ;\-#,##0\ "/>
  </numFmts>
  <fonts count="270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Helv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color indexed="20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color indexed="52"/>
      <name val="Arial"/>
      <family val="2"/>
    </font>
    <font>
      <sz val="9"/>
      <color indexed="48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4"/>
      <color indexed="8"/>
      <name val="Arial Narrow"/>
      <family val="2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sz val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Arial"/>
      <family val="2"/>
    </font>
    <font>
      <b/>
      <u/>
      <sz val="9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1"/>
      <name val="Times New Roman CYR"/>
      <charset val="204"/>
    </font>
    <font>
      <b/>
      <sz val="12"/>
      <color indexed="18"/>
      <name val="Arial"/>
      <family val="2"/>
    </font>
    <font>
      <sz val="10"/>
      <name val="Times New Roman"/>
      <family val="1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6"/>
      <color indexed="12"/>
      <name val="Arial Narrow"/>
      <family val="2"/>
    </font>
    <font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sz val="10"/>
      <color indexed="52"/>
      <name val="Arial"/>
      <family val="2"/>
    </font>
    <font>
      <b/>
      <sz val="14"/>
      <color indexed="17"/>
      <name val="Arial"/>
      <family val="2"/>
    </font>
    <font>
      <b/>
      <sz val="12"/>
      <color indexed="16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Cyr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8"/>
      <color indexed="14"/>
      <name val="Arial"/>
      <family val="2"/>
    </font>
    <font>
      <sz val="7"/>
      <name val="Small Fonts"/>
      <family val="2"/>
      <charset val="204"/>
    </font>
    <font>
      <sz val="10"/>
      <name val="Courier"/>
      <family val="3"/>
    </font>
    <font>
      <sz val="10"/>
      <name val="Arial Cyr"/>
      <charset val="204"/>
    </font>
    <font>
      <sz val="8"/>
      <name val="Helv"/>
      <charset val="204"/>
    </font>
    <font>
      <sz val="11"/>
      <color indexed="8"/>
      <name val="Calibri"/>
      <family val="2"/>
    </font>
    <font>
      <b/>
      <sz val="9"/>
      <color indexed="53"/>
      <name val="Arial"/>
      <family val="2"/>
    </font>
    <font>
      <b/>
      <sz val="8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b/>
      <sz val="16"/>
      <color indexed="8"/>
      <name val="Arial Narrow"/>
      <family val="2"/>
    </font>
    <font>
      <sz val="12"/>
      <name val="Arial"/>
      <family val="2"/>
    </font>
    <font>
      <b/>
      <sz val="8"/>
      <color indexed="9"/>
      <name val="MS Sans Serif"/>
      <family val="2"/>
    </font>
    <font>
      <sz val="16"/>
      <color indexed="8"/>
      <name val="Arial Narrow"/>
      <family val="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6"/>
      <color indexed="17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8"/>
      <name val="CG Times (E1)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12"/>
      <color indexed="18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14"/>
      <name val="¾©"/>
      <family val="1"/>
      <charset val="12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Cordia New"/>
      <family val="2"/>
    </font>
    <font>
      <sz val="14"/>
      <name val="AngsanaUPC"/>
      <family val="1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u/>
      <sz val="11"/>
      <color indexed="12"/>
      <name val="돋움"/>
      <family val="3"/>
      <charset val="129"/>
    </font>
    <font>
      <sz val="11"/>
      <name val="明朝"/>
      <family val="1"/>
      <charset val="128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8.1999999999999993"/>
      <color theme="10"/>
      <name val="Arial"/>
      <family val="2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sz val="9"/>
      <color theme="1"/>
      <name val="Times New Roman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rgb="FFFF0000"/>
      <name val="Arial"/>
      <family val="2"/>
      <charset val="204"/>
    </font>
    <font>
      <i/>
      <sz val="10"/>
      <color rgb="FFFF0000"/>
      <name val="Times New Roman"/>
      <family val="1"/>
      <charset val="204"/>
    </font>
    <font>
      <sz val="14"/>
      <name val="Times New Roman Cyr"/>
      <charset val="204"/>
    </font>
    <font>
      <b/>
      <i/>
      <sz val="10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theme="0"/>
      <name val="Arial"/>
      <family val="2"/>
      <charset val="204"/>
    </font>
  </fonts>
  <fills count="9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318">
    <xf numFmtId="0" fontId="0" fillId="0" borderId="0"/>
    <xf numFmtId="0" fontId="4" fillId="0" borderId="0"/>
    <xf numFmtId="0" fontId="9" fillId="0" borderId="0"/>
    <xf numFmtId="168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2" fillId="0" borderId="0"/>
    <xf numFmtId="38" fontId="11" fillId="0" borderId="0" applyFont="0" applyFill="0" applyBorder="0" applyAlignment="0" applyProtection="0"/>
    <xf numFmtId="0" fontId="13" fillId="0" borderId="0"/>
    <xf numFmtId="169" fontId="4" fillId="0" borderId="0">
      <alignment horizontal="left" wrapText="1"/>
    </xf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178" fontId="4" fillId="0" borderId="0" applyFont="0" applyFill="0" applyBorder="0" applyAlignment="0" applyProtection="0"/>
    <xf numFmtId="0" fontId="19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9" fillId="0" borderId="0"/>
    <xf numFmtId="179" fontId="4" fillId="0" borderId="0" applyFon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9" fillId="0" borderId="0"/>
    <xf numFmtId="179" fontId="4" fillId="0" borderId="0" applyFont="0" applyFill="0" applyBorder="0" applyAlignment="0" applyProtection="0"/>
    <xf numFmtId="0" fontId="16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6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8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6" fillId="0" borderId="0"/>
    <xf numFmtId="0" fontId="16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7" fillId="0" borderId="0"/>
    <xf numFmtId="178" fontId="4" fillId="0" borderId="0" applyFont="0" applyFill="0" applyBorder="0" applyAlignment="0" applyProtection="0"/>
    <xf numFmtId="0" fontId="18" fillId="0" borderId="0"/>
    <xf numFmtId="0" fontId="16" fillId="0" borderId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6" fillId="0" borderId="0"/>
    <xf numFmtId="178" fontId="4" fillId="0" borderId="0" applyFont="0" applyFill="0" applyBorder="0" applyAlignment="0" applyProtection="0"/>
    <xf numFmtId="0" fontId="18" fillId="0" borderId="0"/>
    <xf numFmtId="179" fontId="4" fillId="0" borderId="0" applyFont="0" applyFill="0" applyBorder="0" applyAlignment="0" applyProtection="0"/>
    <xf numFmtId="0" fontId="18" fillId="0" borderId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7" fillId="0" borderId="0"/>
    <xf numFmtId="0" fontId="20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6" fillId="0" borderId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6" fillId="0" borderId="0"/>
    <xf numFmtId="0" fontId="17" fillId="0" borderId="0"/>
    <xf numFmtId="179" fontId="4" fillId="0" borderId="0" applyFont="0" applyFill="0" applyBorder="0" applyAlignment="0" applyProtection="0"/>
    <xf numFmtId="0" fontId="16" fillId="0" borderId="0"/>
    <xf numFmtId="4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6" fillId="0" borderId="0"/>
    <xf numFmtId="4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6" fillId="0" borderId="0"/>
    <xf numFmtId="182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7" fillId="0" borderId="0"/>
    <xf numFmtId="183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9" fillId="0" borderId="0"/>
    <xf numFmtId="0" fontId="17" fillId="0" borderId="0"/>
    <xf numFmtId="0" fontId="14" fillId="0" borderId="0"/>
    <xf numFmtId="0" fontId="21" fillId="0" borderId="0"/>
    <xf numFmtId="0" fontId="22" fillId="0" borderId="0"/>
    <xf numFmtId="0" fontId="15" fillId="0" borderId="0"/>
    <xf numFmtId="0" fontId="18" fillId="0" borderId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8" fillId="0" borderId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8" fillId="0" borderId="0"/>
    <xf numFmtId="178" fontId="4" fillId="0" borderId="0" applyFont="0" applyFill="0" applyBorder="0" applyAlignment="0" applyProtection="0"/>
    <xf numFmtId="0" fontId="18" fillId="0" borderId="0"/>
    <xf numFmtId="0" fontId="20" fillId="0" borderId="0"/>
    <xf numFmtId="173" fontId="4" fillId="0" borderId="0" applyFont="0" applyFill="0" applyBorder="0" applyAlignment="0" applyProtection="0"/>
    <xf numFmtId="0" fontId="18" fillId="0" borderId="0"/>
    <xf numFmtId="173" fontId="4" fillId="0" borderId="0" applyFont="0" applyFill="0" applyBorder="0" applyAlignment="0" applyProtection="0"/>
    <xf numFmtId="0" fontId="18" fillId="0" borderId="0"/>
    <xf numFmtId="0" fontId="1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/>
    <xf numFmtId="0" fontId="15" fillId="0" borderId="0" applyFont="0" applyFill="0" applyBorder="0" applyAlignment="0" applyProtection="0"/>
    <xf numFmtId="0" fontId="15" fillId="0" borderId="0"/>
    <xf numFmtId="179" fontId="4" fillId="0" borderId="0" applyFont="0" applyFill="0" applyBorder="0" applyAlignment="0" applyProtection="0"/>
    <xf numFmtId="0" fontId="15" fillId="0" borderId="0"/>
    <xf numFmtId="179" fontId="4" fillId="0" borderId="0" applyFont="0" applyFill="0" applyBorder="0" applyAlignment="0" applyProtection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7" fillId="0" borderId="0"/>
    <xf numFmtId="176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0" fillId="0" borderId="0"/>
    <xf numFmtId="176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0" borderId="0"/>
    <xf numFmtId="0" fontId="21" fillId="0" borderId="0"/>
    <xf numFmtId="0" fontId="18" fillId="0" borderId="0"/>
    <xf numFmtId="0" fontId="17" fillId="0" borderId="0"/>
    <xf numFmtId="184" fontId="4" fillId="0" borderId="0" applyFont="0" applyFill="0" applyBorder="0" applyAlignment="0" applyProtection="0"/>
    <xf numFmtId="0" fontId="17" fillId="0" borderId="0"/>
    <xf numFmtId="184" fontId="4" fillId="0" borderId="0" applyFont="0" applyFill="0" applyBorder="0" applyAlignment="0" applyProtection="0"/>
    <xf numFmtId="0" fontId="17" fillId="0" borderId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9" fontId="4" fillId="0" borderId="0">
      <alignment horizontal="left" wrapText="1"/>
    </xf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0" fontId="3" fillId="0" borderId="0"/>
    <xf numFmtId="0" fontId="4" fillId="0" borderId="0"/>
    <xf numFmtId="0" fontId="4" fillId="0" borderId="0"/>
    <xf numFmtId="169" fontId="4" fillId="0" borderId="0">
      <alignment horizontal="left" wrapText="1"/>
    </xf>
    <xf numFmtId="0" fontId="3" fillId="0" borderId="0"/>
    <xf numFmtId="0" fontId="23" fillId="0" borderId="0"/>
    <xf numFmtId="169" fontId="15" fillId="0" borderId="0">
      <alignment horizontal="left" wrapText="1"/>
    </xf>
    <xf numFmtId="0" fontId="3" fillId="0" borderId="0"/>
    <xf numFmtId="0" fontId="3" fillId="0" borderId="0"/>
    <xf numFmtId="169" fontId="15" fillId="0" borderId="0">
      <alignment horizontal="left" wrapText="1"/>
    </xf>
    <xf numFmtId="169" fontId="4" fillId="0" borderId="0">
      <alignment horizontal="left" wrapText="1"/>
    </xf>
    <xf numFmtId="185" fontId="4" fillId="0" borderId="0" applyFont="0" applyFill="0" applyBorder="0" applyAlignment="0" applyProtection="0"/>
    <xf numFmtId="0" fontId="23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0" fontId="3" fillId="0" borderId="0"/>
    <xf numFmtId="0" fontId="3" fillId="0" borderId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4" fontId="15" fillId="2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4" fillId="0" borderId="0">
      <alignment horizontal="left" wrapText="1"/>
    </xf>
    <xf numFmtId="0" fontId="3" fillId="0" borderId="0"/>
    <xf numFmtId="169" fontId="4" fillId="0" borderId="0">
      <alignment horizontal="left" wrapText="1"/>
    </xf>
    <xf numFmtId="0" fontId="3" fillId="0" borderId="0"/>
    <xf numFmtId="0" fontId="3" fillId="0" borderId="0"/>
    <xf numFmtId="0" fontId="23" fillId="0" borderId="0"/>
    <xf numFmtId="169" fontId="15" fillId="0" borderId="0">
      <alignment horizontal="left" wrapText="1"/>
    </xf>
    <xf numFmtId="169" fontId="4" fillId="0" borderId="0">
      <alignment horizontal="left" wrapText="1"/>
    </xf>
    <xf numFmtId="0" fontId="23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3" fillId="0" borderId="0"/>
    <xf numFmtId="0" fontId="4" fillId="0" borderId="0"/>
    <xf numFmtId="0" fontId="3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4" fillId="0" borderId="0"/>
    <xf numFmtId="0" fontId="3" fillId="0" borderId="0"/>
    <xf numFmtId="169" fontId="15" fillId="0" borderId="0">
      <alignment horizontal="left" wrapText="1"/>
    </xf>
    <xf numFmtId="3" fontId="25" fillId="0" borderId="0"/>
    <xf numFmtId="3" fontId="25" fillId="0" borderId="0"/>
    <xf numFmtId="3" fontId="25" fillId="0" borderId="0"/>
    <xf numFmtId="3" fontId="25" fillId="0" borderId="0"/>
    <xf numFmtId="3" fontId="25" fillId="0" borderId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69" fontId="4" fillId="0" borderId="0">
      <alignment horizontal="left" wrapText="1"/>
    </xf>
    <xf numFmtId="0" fontId="4" fillId="0" borderId="0"/>
    <xf numFmtId="190" fontId="26" fillId="0" borderId="0" applyBorder="0">
      <alignment shrinkToFit="1"/>
    </xf>
    <xf numFmtId="0" fontId="2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23" fillId="0" borderId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4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9" fillId="0" borderId="0"/>
    <xf numFmtId="0" fontId="3" fillId="0" borderId="0"/>
    <xf numFmtId="0" fontId="3" fillId="0" borderId="0"/>
    <xf numFmtId="0" fontId="23" fillId="0" borderId="0"/>
    <xf numFmtId="0" fontId="27" fillId="0" borderId="0"/>
    <xf numFmtId="0" fontId="3" fillId="0" borderId="0"/>
    <xf numFmtId="0" fontId="4" fillId="0" borderId="0"/>
    <xf numFmtId="169" fontId="15" fillId="0" borderId="0">
      <alignment horizontal="left" wrapText="1"/>
    </xf>
    <xf numFmtId="0" fontId="23" fillId="0" borderId="0"/>
    <xf numFmtId="169" fontId="15" fillId="0" borderId="0">
      <alignment horizontal="left" wrapText="1"/>
    </xf>
    <xf numFmtId="169" fontId="4" fillId="0" borderId="0">
      <alignment horizontal="left" wrapText="1"/>
    </xf>
    <xf numFmtId="0" fontId="3" fillId="0" borderId="0"/>
    <xf numFmtId="169" fontId="15" fillId="0" borderId="0">
      <alignment horizontal="left" wrapText="1"/>
    </xf>
    <xf numFmtId="0" fontId="3" fillId="0" borderId="0"/>
    <xf numFmtId="0" fontId="3" fillId="0" borderId="0"/>
    <xf numFmtId="0" fontId="27" fillId="0" borderId="0"/>
    <xf numFmtId="0" fontId="23" fillId="0" borderId="0"/>
    <xf numFmtId="0" fontId="3" fillId="0" borderId="0"/>
    <xf numFmtId="0" fontId="27" fillId="0" borderId="0"/>
    <xf numFmtId="169" fontId="4" fillId="0" borderId="0">
      <alignment horizontal="left" wrapText="1"/>
    </xf>
    <xf numFmtId="0" fontId="27" fillId="0" borderId="0"/>
    <xf numFmtId="0" fontId="27" fillId="0" borderId="0"/>
    <xf numFmtId="169" fontId="15" fillId="0" borderId="0">
      <alignment horizontal="left" wrapText="1"/>
    </xf>
    <xf numFmtId="0" fontId="27" fillId="0" borderId="0"/>
    <xf numFmtId="0" fontId="4" fillId="0" borderId="0"/>
    <xf numFmtId="0" fontId="2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4" fillId="0" borderId="0"/>
    <xf numFmtId="0" fontId="3" fillId="0" borderId="0"/>
    <xf numFmtId="0" fontId="3" fillId="0" borderId="0"/>
    <xf numFmtId="169" fontId="15" fillId="0" borderId="0">
      <alignment horizontal="left" wrapText="1"/>
    </xf>
    <xf numFmtId="0" fontId="3" fillId="0" borderId="0"/>
    <xf numFmtId="0" fontId="23" fillId="0" borderId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9" fillId="0" borderId="0"/>
    <xf numFmtId="0" fontId="31" fillId="0" borderId="0">
      <protection locked="0"/>
    </xf>
    <xf numFmtId="0" fontId="31" fillId="0" borderId="0">
      <protection locked="0"/>
    </xf>
    <xf numFmtId="0" fontId="32" fillId="0" borderId="0"/>
    <xf numFmtId="0" fontId="28" fillId="0" borderId="1">
      <protection locked="0"/>
    </xf>
    <xf numFmtId="0" fontId="204" fillId="0" borderId="0"/>
    <xf numFmtId="195" fontId="4" fillId="0" borderId="0"/>
    <xf numFmtId="195" fontId="4" fillId="0" borderId="0" applyFont="0" applyFill="0" applyBorder="0" applyProtection="0"/>
    <xf numFmtId="195" fontId="4" fillId="0" borderId="0" applyFont="0" applyFill="0" applyBorder="0" applyProtection="0"/>
    <xf numFmtId="0" fontId="4" fillId="0" borderId="0"/>
    <xf numFmtId="195" fontId="4" fillId="0" borderId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0" fontId="4" fillId="0" borderId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6" fontId="33" fillId="0" borderId="0" applyFont="0" applyFill="0" applyBorder="0" applyAlignment="0" applyProtection="0"/>
    <xf numFmtId="2" fontId="34" fillId="0" borderId="0" applyNumberFormat="0" applyFill="0" applyBorder="0" applyAlignment="0" applyProtection="0"/>
    <xf numFmtId="2" fontId="35" fillId="0" borderId="0" applyNumberFormat="0" applyFill="0" applyBorder="0" applyAlignment="0" applyProtection="0"/>
    <xf numFmtId="197" fontId="4" fillId="0" borderId="0"/>
    <xf numFmtId="0" fontId="4" fillId="0" borderId="0"/>
    <xf numFmtId="0" fontId="36" fillId="3" borderId="0"/>
    <xf numFmtId="198" fontId="4" fillId="0" borderId="0"/>
    <xf numFmtId="0" fontId="4" fillId="0" borderId="0"/>
    <xf numFmtId="198" fontId="4" fillId="0" borderId="0" applyFont="0" applyFill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7" borderId="0" applyNumberFormat="0" applyBorder="0" applyAlignment="0" applyProtection="0"/>
    <xf numFmtId="0" fontId="38" fillId="5" borderId="0" applyNumberFormat="0" applyBorder="0" applyAlignment="0" applyProtection="0"/>
    <xf numFmtId="0" fontId="39" fillId="8" borderId="0" applyNumberFormat="0" applyBorder="0" applyAlignment="0" applyProtection="0"/>
    <xf numFmtId="0" fontId="235" fillId="61" borderId="0" applyNumberFormat="0" applyBorder="0" applyAlignment="0" applyProtection="0"/>
    <xf numFmtId="0" fontId="39" fillId="9" borderId="0" applyNumberFormat="0" applyBorder="0" applyAlignment="0" applyProtection="0"/>
    <xf numFmtId="0" fontId="235" fillId="62" borderId="0" applyNumberFormat="0" applyBorder="0" applyAlignment="0" applyProtection="0"/>
    <xf numFmtId="0" fontId="39" fillId="10" borderId="0" applyNumberFormat="0" applyBorder="0" applyAlignment="0" applyProtection="0"/>
    <xf numFmtId="0" fontId="235" fillId="63" borderId="0" applyNumberFormat="0" applyBorder="0" applyAlignment="0" applyProtection="0"/>
    <xf numFmtId="0" fontId="39" fillId="11" borderId="0" applyNumberFormat="0" applyBorder="0" applyAlignment="0" applyProtection="0"/>
    <xf numFmtId="0" fontId="235" fillId="64" borderId="0" applyNumberFormat="0" applyBorder="0" applyAlignment="0" applyProtection="0"/>
    <xf numFmtId="0" fontId="39" fillId="7" borderId="0" applyNumberFormat="0" applyBorder="0" applyAlignment="0" applyProtection="0"/>
    <xf numFmtId="0" fontId="235" fillId="65" borderId="0" applyNumberFormat="0" applyBorder="0" applyAlignment="0" applyProtection="0"/>
    <xf numFmtId="0" fontId="39" fillId="5" borderId="0" applyNumberFormat="0" applyBorder="0" applyAlignment="0" applyProtection="0"/>
    <xf numFmtId="0" fontId="235" fillId="66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5" borderId="0" applyNumberFormat="0" applyBorder="0" applyAlignment="0" applyProtection="0"/>
    <xf numFmtId="0" fontId="38" fillId="15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9" fillId="15" borderId="0" applyNumberFormat="0" applyBorder="0" applyAlignment="0" applyProtection="0"/>
    <xf numFmtId="0" fontId="235" fillId="67" borderId="0" applyNumberFormat="0" applyBorder="0" applyAlignment="0" applyProtection="0"/>
    <xf numFmtId="0" fontId="39" fillId="13" borderId="0" applyNumberFormat="0" applyBorder="0" applyAlignment="0" applyProtection="0"/>
    <xf numFmtId="0" fontId="235" fillId="68" borderId="0" applyNumberFormat="0" applyBorder="0" applyAlignment="0" applyProtection="0"/>
    <xf numFmtId="0" fontId="39" fillId="16" borderId="0" applyNumberFormat="0" applyBorder="0" applyAlignment="0" applyProtection="0"/>
    <xf numFmtId="0" fontId="235" fillId="69" borderId="0" applyNumberFormat="0" applyBorder="0" applyAlignment="0" applyProtection="0"/>
    <xf numFmtId="0" fontId="39" fillId="11" borderId="0" applyNumberFormat="0" applyBorder="0" applyAlignment="0" applyProtection="0"/>
    <xf numFmtId="0" fontId="235" fillId="70" borderId="0" applyNumberFormat="0" applyBorder="0" applyAlignment="0" applyProtection="0"/>
    <xf numFmtId="0" fontId="39" fillId="15" borderId="0" applyNumberFormat="0" applyBorder="0" applyAlignment="0" applyProtection="0"/>
    <xf numFmtId="0" fontId="235" fillId="71" borderId="0" applyNumberFormat="0" applyBorder="0" applyAlignment="0" applyProtection="0"/>
    <xf numFmtId="0" fontId="39" fillId="17" borderId="0" applyNumberFormat="0" applyBorder="0" applyAlignment="0" applyProtection="0"/>
    <xf numFmtId="0" fontId="235" fillId="72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2" borderId="0" applyNumberFormat="0" applyBorder="0" applyAlignment="0" applyProtection="0"/>
    <xf numFmtId="0" fontId="40" fillId="18" borderId="0" applyNumberFormat="0" applyBorder="0" applyAlignment="0" applyProtection="0"/>
    <xf numFmtId="0" fontId="40" fillId="5" borderId="0" applyNumberFormat="0" applyBorder="0" applyAlignment="0" applyProtection="0"/>
    <xf numFmtId="0" fontId="41" fillId="19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21" borderId="0" applyNumberFormat="0" applyBorder="0" applyAlignment="0" applyProtection="0"/>
    <xf numFmtId="0" fontId="42" fillId="19" borderId="0" applyNumberFormat="0" applyBorder="0" applyAlignment="0" applyProtection="0"/>
    <xf numFmtId="0" fontId="236" fillId="73" borderId="0" applyNumberFormat="0" applyBorder="0" applyAlignment="0" applyProtection="0"/>
    <xf numFmtId="0" fontId="42" fillId="13" borderId="0" applyNumberFormat="0" applyBorder="0" applyAlignment="0" applyProtection="0"/>
    <xf numFmtId="0" fontId="236" fillId="74" borderId="0" applyNumberFormat="0" applyBorder="0" applyAlignment="0" applyProtection="0"/>
    <xf numFmtId="0" fontId="42" fillId="16" borderId="0" applyNumberFormat="0" applyBorder="0" applyAlignment="0" applyProtection="0"/>
    <xf numFmtId="0" fontId="236" fillId="75" borderId="0" applyNumberFormat="0" applyBorder="0" applyAlignment="0" applyProtection="0"/>
    <xf numFmtId="0" fontId="42" fillId="20" borderId="0" applyNumberFormat="0" applyBorder="0" applyAlignment="0" applyProtection="0"/>
    <xf numFmtId="0" fontId="236" fillId="76" borderId="0" applyNumberFormat="0" applyBorder="0" applyAlignment="0" applyProtection="0"/>
    <xf numFmtId="0" fontId="42" fillId="18" borderId="0" applyNumberFormat="0" applyBorder="0" applyAlignment="0" applyProtection="0"/>
    <xf numFmtId="0" fontId="236" fillId="77" borderId="0" applyNumberFormat="0" applyBorder="0" applyAlignment="0" applyProtection="0"/>
    <xf numFmtId="0" fontId="42" fillId="21" borderId="0" applyNumberFormat="0" applyBorder="0" applyAlignment="0" applyProtection="0"/>
    <xf numFmtId="0" fontId="236" fillId="78" borderId="0" applyNumberFormat="0" applyBorder="0" applyAlignment="0" applyProtection="0"/>
    <xf numFmtId="0" fontId="43" fillId="0" borderId="0"/>
    <xf numFmtId="0" fontId="44" fillId="0" borderId="0">
      <alignment horizontal="right"/>
    </xf>
    <xf numFmtId="0" fontId="4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29" fillId="0" borderId="0"/>
    <xf numFmtId="0" fontId="45" fillId="0" borderId="2" applyBorder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25" borderId="0" applyNumberFormat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3" fontId="47" fillId="0" borderId="0" applyNumberFormat="0" applyFill="0" applyBorder="0" applyAlignment="0" applyProtection="0"/>
    <xf numFmtId="3" fontId="48" fillId="0" borderId="0" applyNumberFormat="0" applyFill="0" applyBorder="0" applyAlignment="0" applyProtection="0"/>
    <xf numFmtId="3" fontId="49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0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/>
    <xf numFmtId="0" fontId="52" fillId="0" borderId="2" applyNumberFormat="0" applyFill="0" applyAlignment="0" applyProtection="0"/>
    <xf numFmtId="199" fontId="53" fillId="0" borderId="3" applyAlignment="0" applyProtection="0"/>
    <xf numFmtId="0" fontId="54" fillId="0" borderId="4" applyNumberFormat="0" applyFont="0" applyFill="0" applyAlignment="0" applyProtection="0"/>
    <xf numFmtId="0" fontId="54" fillId="0" borderId="5" applyNumberFormat="0" applyFont="0" applyFill="0" applyAlignment="0" applyProtection="0"/>
    <xf numFmtId="5" fontId="53" fillId="0" borderId="3" applyAlignment="0" applyProtection="0"/>
    <xf numFmtId="0" fontId="4" fillId="0" borderId="6" applyAlignment="0">
      <alignment vertical="center"/>
    </xf>
    <xf numFmtId="0" fontId="15" fillId="0" borderId="6" applyAlignment="0">
      <alignment vertical="center"/>
    </xf>
    <xf numFmtId="0" fontId="15" fillId="0" borderId="6" applyAlignment="0">
      <alignment vertical="center"/>
    </xf>
    <xf numFmtId="0" fontId="15" fillId="0" borderId="6" applyAlignment="0">
      <alignment vertical="center"/>
    </xf>
    <xf numFmtId="0" fontId="15" fillId="0" borderId="6" applyAlignment="0">
      <alignment vertical="center"/>
    </xf>
    <xf numFmtId="0" fontId="55" fillId="0" borderId="7">
      <alignment vertical="top"/>
    </xf>
    <xf numFmtId="200" fontId="30" fillId="0" borderId="0" applyFont="0" applyFill="0" applyBorder="0" applyAlignment="0" applyProtection="0"/>
    <xf numFmtId="0" fontId="46" fillId="0" borderId="0"/>
    <xf numFmtId="3" fontId="56" fillId="0" borderId="8" applyNumberFormat="0">
      <alignment vertical="center"/>
    </xf>
    <xf numFmtId="201" fontId="37" fillId="0" borderId="0" applyFill="0" applyBorder="0" applyAlignment="0"/>
    <xf numFmtId="202" fontId="57" fillId="0" borderId="0" applyFill="0" applyBorder="0" applyAlignment="0"/>
    <xf numFmtId="203" fontId="57" fillId="0" borderId="0" applyFill="0" applyBorder="0" applyAlignment="0"/>
    <xf numFmtId="185" fontId="29" fillId="0" borderId="0" applyFill="0" applyBorder="0" applyAlignment="0"/>
    <xf numFmtId="204" fontId="29" fillId="0" borderId="0" applyFill="0" applyBorder="0" applyAlignment="0"/>
    <xf numFmtId="205" fontId="57" fillId="0" borderId="0" applyFill="0" applyBorder="0" applyAlignment="0"/>
    <xf numFmtId="206" fontId="29" fillId="0" borderId="0" applyFill="0" applyBorder="0" applyAlignment="0"/>
    <xf numFmtId="202" fontId="57" fillId="0" borderId="0" applyFill="0" applyBorder="0" applyAlignment="0"/>
    <xf numFmtId="0" fontId="58" fillId="12" borderId="9" applyNumberFormat="0" applyAlignment="0" applyProtection="0"/>
    <xf numFmtId="0" fontId="59" fillId="0" borderId="10" applyNumberFormat="0" applyBorder="0"/>
    <xf numFmtId="40" fontId="57" fillId="2" borderId="11">
      <alignment vertical="center"/>
    </xf>
    <xf numFmtId="207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0" fontId="36" fillId="0" borderId="0">
      <alignment horizontal="centerContinuous"/>
    </xf>
    <xf numFmtId="0" fontId="60" fillId="0" borderId="12" applyNumberFormat="0" applyFill="0" applyAlignment="0" applyProtection="0"/>
    <xf numFmtId="0" fontId="61" fillId="26" borderId="13" applyNumberFormat="0" applyAlignment="0" applyProtection="0"/>
    <xf numFmtId="0" fontId="62" fillId="0" borderId="0" applyFill="0" applyBorder="0" applyProtection="0">
      <alignment horizontal="center"/>
      <protection locked="0"/>
    </xf>
    <xf numFmtId="0" fontId="4" fillId="0" borderId="0">
      <alignment horizontal="centerContinuous" vertical="center" wrapText="1"/>
    </xf>
    <xf numFmtId="0" fontId="15" fillId="0" borderId="0">
      <alignment horizontal="centerContinuous" vertical="center" wrapText="1"/>
    </xf>
    <xf numFmtId="0" fontId="15" fillId="0" borderId="0">
      <alignment horizontal="centerContinuous" vertical="center" wrapText="1"/>
    </xf>
    <xf numFmtId="0" fontId="15" fillId="0" borderId="0">
      <alignment horizontal="centerContinuous" vertical="center" wrapText="1"/>
    </xf>
    <xf numFmtId="0" fontId="15" fillId="0" borderId="0">
      <alignment horizontal="centerContinuous" vertical="center" wrapText="1"/>
    </xf>
    <xf numFmtId="209" fontId="23" fillId="27" borderId="14">
      <alignment vertical="center"/>
    </xf>
    <xf numFmtId="0" fontId="63" fillId="26" borderId="13" applyNumberFormat="0" applyAlignment="0" applyProtection="0"/>
    <xf numFmtId="0" fontId="64" fillId="28" borderId="15" applyFont="0" applyFill="0" applyBorder="0"/>
    <xf numFmtId="0" fontId="65" fillId="0" borderId="16"/>
    <xf numFmtId="3" fontId="66" fillId="0" borderId="0">
      <alignment horizontal="left"/>
    </xf>
    <xf numFmtId="3" fontId="67" fillId="0" borderId="0"/>
    <xf numFmtId="0" fontId="41" fillId="29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64" fillId="0" borderId="17">
      <alignment horizontal="center"/>
    </xf>
    <xf numFmtId="210" fontId="68" fillId="0" borderId="0"/>
    <xf numFmtId="210" fontId="68" fillId="0" borderId="0"/>
    <xf numFmtId="210" fontId="68" fillId="0" borderId="0"/>
    <xf numFmtId="210" fontId="68" fillId="0" borderId="0"/>
    <xf numFmtId="210" fontId="68" fillId="0" borderId="0"/>
    <xf numFmtId="210" fontId="68" fillId="0" borderId="0"/>
    <xf numFmtId="210" fontId="68" fillId="0" borderId="0"/>
    <xf numFmtId="210" fontId="68" fillId="0" borderId="0"/>
    <xf numFmtId="21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205" fontId="57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25" fillId="0" borderId="0" applyFont="0" applyFill="0" applyBorder="0" applyAlignment="0" applyProtection="0"/>
    <xf numFmtId="216" fontId="70" fillId="0" borderId="0" applyFont="0" applyFill="0" applyBorder="0" applyAlignment="0" applyProtection="0"/>
    <xf numFmtId="217" fontId="25" fillId="0" borderId="0" applyFont="0" applyFill="0" applyBorder="0" applyAlignment="0" applyProtection="0"/>
    <xf numFmtId="218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219" fontId="57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2" fillId="0" borderId="0"/>
    <xf numFmtId="0" fontId="73" fillId="0" borderId="0" applyNumberFormat="0" applyFill="0" applyBorder="0" applyAlignment="0" applyProtection="0"/>
    <xf numFmtId="0" fontId="74" fillId="0" borderId="0" applyBorder="0" applyAlignment="0">
      <alignment horizontal="centerContinuous" vertical="center"/>
      <protection locked="0"/>
    </xf>
    <xf numFmtId="0" fontId="75" fillId="0" borderId="0" applyNumberFormat="0" applyAlignment="0">
      <alignment horizontal="left"/>
    </xf>
    <xf numFmtId="0" fontId="15" fillId="0" borderId="18" applyFont="0" applyBorder="0" applyAlignment="0"/>
    <xf numFmtId="0" fontId="15" fillId="0" borderId="18" applyFont="0" applyBorder="0" applyAlignment="0"/>
    <xf numFmtId="0" fontId="15" fillId="0" borderId="18" applyFont="0" applyBorder="0" applyAlignment="0"/>
    <xf numFmtId="220" fontId="76" fillId="0" borderId="0" applyFill="0" applyBorder="0" applyProtection="0"/>
    <xf numFmtId="221" fontId="69" fillId="0" borderId="0" applyFont="0" applyFill="0" applyBorder="0" applyAlignment="0" applyProtection="0"/>
    <xf numFmtId="222" fontId="77" fillId="0" borderId="0" applyFill="0" applyBorder="0" applyProtection="0"/>
    <xf numFmtId="222" fontId="77" fillId="0" borderId="3" applyFill="0" applyProtection="0"/>
    <xf numFmtId="222" fontId="77" fillId="0" borderId="1" applyFill="0" applyProtection="0"/>
    <xf numFmtId="0" fontId="3" fillId="0" borderId="19"/>
    <xf numFmtId="223" fontId="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78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0" fontId="4" fillId="0" borderId="0" applyFont="0" applyFill="0" applyBorder="0" applyAlignment="0" applyProtection="0"/>
    <xf numFmtId="202" fontId="57" fillId="0" borderId="0" applyFont="0" applyFill="0" applyBorder="0" applyAlignment="0" applyProtection="0"/>
    <xf numFmtId="170" fontId="79" fillId="0" borderId="0" applyFont="0" applyFill="0" applyBorder="0" applyAlignment="0"/>
    <xf numFmtId="226" fontId="70" fillId="0" borderId="0" applyFont="0" applyFill="0" applyBorder="0" applyAlignment="0" applyProtection="0"/>
    <xf numFmtId="227" fontId="25" fillId="0" borderId="0" applyFont="0" applyFill="0" applyBorder="0" applyAlignment="0" applyProtection="0"/>
    <xf numFmtId="228" fontId="70" fillId="0" borderId="0" applyFont="0" applyFill="0" applyBorder="0" applyAlignment="0" applyProtection="0"/>
    <xf numFmtId="229" fontId="25" fillId="0" borderId="0" applyFont="0" applyFill="0" applyBorder="0" applyAlignment="0" applyProtection="0"/>
    <xf numFmtId="230" fontId="70" fillId="0" borderId="0" applyFont="0" applyFill="0" applyBorder="0" applyAlignment="0" applyProtection="0"/>
    <xf numFmtId="231" fontId="25" fillId="0" borderId="0" applyFont="0" applyFill="0" applyBorder="0" applyAlignment="0" applyProtection="0"/>
    <xf numFmtId="206" fontId="2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80" fillId="30" borderId="20" applyNumberFormat="0" applyFont="0" applyBorder="0" applyAlignment="0" applyProtection="0"/>
    <xf numFmtId="232" fontId="4" fillId="0" borderId="0">
      <alignment vertical="center"/>
    </xf>
    <xf numFmtId="232" fontId="15" fillId="0" borderId="0">
      <alignment vertical="center"/>
    </xf>
    <xf numFmtId="232" fontId="15" fillId="0" borderId="0">
      <alignment vertical="center"/>
    </xf>
    <xf numFmtId="232" fontId="15" fillId="0" borderId="0">
      <alignment vertical="center"/>
    </xf>
    <xf numFmtId="232" fontId="15" fillId="0" borderId="0">
      <alignment vertical="center"/>
    </xf>
    <xf numFmtId="233" fontId="30" fillId="0" borderId="0" applyFont="0" applyFill="0" applyBorder="0" applyAlignment="0" applyProtection="0"/>
    <xf numFmtId="0" fontId="81" fillId="0" borderId="6" applyBorder="0" applyAlignment="0">
      <alignment vertical="center"/>
    </xf>
    <xf numFmtId="0" fontId="82" fillId="2" borderId="21" applyNumberFormat="0" applyBorder="0" applyAlignment="0">
      <alignment vertical="center"/>
      <protection locked="0"/>
    </xf>
    <xf numFmtId="0" fontId="81" fillId="0" borderId="22" applyBorder="0" applyAlignment="0">
      <alignment horizontal="right" vertical="center"/>
    </xf>
    <xf numFmtId="0" fontId="83" fillId="0" borderId="23" applyBorder="0" applyAlignment="0">
      <alignment vertical="center"/>
    </xf>
    <xf numFmtId="234" fontId="4" fillId="0" borderId="0" applyFont="0" applyFill="0" applyBorder="0" applyAlignment="0" applyProtection="0"/>
    <xf numFmtId="14" fontId="37" fillId="0" borderId="0" applyFill="0" applyBorder="0" applyAlignment="0"/>
    <xf numFmtId="235" fontId="4" fillId="31" borderId="0" applyFont="0" applyFill="0" applyBorder="0" applyAlignment="0" applyProtection="0"/>
    <xf numFmtId="236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37" fontId="2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4" fillId="0" borderId="0" applyFont="0" applyFill="0" applyBorder="0" applyProtection="0">
      <alignment horizontal="left"/>
    </xf>
    <xf numFmtId="17" fontId="66" fillId="0" borderId="0">
      <alignment horizontal="center" wrapText="1"/>
    </xf>
    <xf numFmtId="238" fontId="84" fillId="0" borderId="0" applyFont="0" applyFill="0" applyBorder="0" applyAlignment="0" applyProtection="0"/>
    <xf numFmtId="0" fontId="85" fillId="0" borderId="24" applyBorder="0" applyAlignment="0">
      <alignment horizontal="center" vertical="center"/>
    </xf>
    <xf numFmtId="0" fontId="81" fillId="0" borderId="25" applyBorder="0" applyAlignment="0">
      <alignment vertical="center"/>
    </xf>
    <xf numFmtId="239" fontId="77" fillId="0" borderId="0" applyFill="0" applyBorder="0" applyProtection="0"/>
    <xf numFmtId="239" fontId="77" fillId="0" borderId="3" applyFill="0" applyProtection="0"/>
    <xf numFmtId="239" fontId="77" fillId="0" borderId="1" applyFill="0" applyProtection="0"/>
    <xf numFmtId="195" fontId="36" fillId="0" borderId="0"/>
    <xf numFmtId="0" fontId="4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0" fontId="36" fillId="0" borderId="0" applyFont="0" applyFill="0" applyBorder="0" applyAlignment="0"/>
    <xf numFmtId="38" fontId="36" fillId="0" borderId="26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6" fillId="0" borderId="0">
      <alignment horizontal="center" vertical="center" wrapText="1"/>
    </xf>
    <xf numFmtId="0" fontId="87" fillId="0" borderId="0" applyNumberFormat="0"/>
    <xf numFmtId="0" fontId="88" fillId="0" borderId="0">
      <alignment horizontal="centerContinuous"/>
    </xf>
    <xf numFmtId="0" fontId="88" fillId="0" borderId="0" applyNumberFormat="0"/>
    <xf numFmtId="240" fontId="4" fillId="0" borderId="0" applyFont="0" applyFill="0" applyBorder="0" applyProtection="0">
      <alignment horizontal="right"/>
    </xf>
    <xf numFmtId="241" fontId="4" fillId="0" borderId="0" applyFont="0" applyFill="0" applyBorder="0" applyAlignment="0" applyProtection="0"/>
    <xf numFmtId="242" fontId="4" fillId="0" borderId="0" applyFont="0" applyFill="0" applyBorder="0" applyAlignment="0" applyProtection="0"/>
    <xf numFmtId="0" fontId="89" fillId="0" borderId="0" applyNumberFormat="0" applyFill="0" applyBorder="0" applyAlignment="0" applyProtection="0"/>
    <xf numFmtId="243" fontId="56" fillId="32" borderId="0">
      <alignment horizontal="left"/>
      <protection hidden="1"/>
    </xf>
    <xf numFmtId="205" fontId="57" fillId="0" borderId="0" applyFill="0" applyBorder="0" applyAlignment="0"/>
    <xf numFmtId="202" fontId="57" fillId="0" borderId="0" applyFill="0" applyBorder="0" applyAlignment="0"/>
    <xf numFmtId="205" fontId="57" fillId="0" borderId="0" applyFill="0" applyBorder="0" applyAlignment="0"/>
    <xf numFmtId="206" fontId="29" fillId="0" borderId="0" applyFill="0" applyBorder="0" applyAlignment="0"/>
    <xf numFmtId="202" fontId="57" fillId="0" borderId="0" applyFill="0" applyBorder="0" applyAlignment="0"/>
    <xf numFmtId="0" fontId="90" fillId="0" borderId="0" applyNumberFormat="0" applyAlignment="0">
      <alignment horizontal="left"/>
    </xf>
    <xf numFmtId="0" fontId="4" fillId="33" borderId="11">
      <alignment horizontal="center"/>
    </xf>
    <xf numFmtId="0" fontId="40" fillId="0" borderId="0">
      <protection hidden="1"/>
    </xf>
    <xf numFmtId="244" fontId="25" fillId="0" borderId="0" applyFont="0" applyFill="0" applyBorder="0" applyAlignment="0" applyProtection="0"/>
    <xf numFmtId="245" fontId="4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49" fontId="79" fillId="0" borderId="0" applyFont="0" applyFill="0" applyBorder="0" applyAlignment="0" applyProtection="0">
      <alignment vertical="center"/>
    </xf>
    <xf numFmtId="249" fontId="79" fillId="0" borderId="0" applyFont="0" applyFill="0" applyBorder="0" applyAlignment="0" applyProtection="0">
      <alignment vertical="center"/>
    </xf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3" fontId="91" fillId="0" borderId="27" applyFill="0" applyBorder="0"/>
    <xf numFmtId="209" fontId="65" fillId="0" borderId="0" applyFont="0" applyFill="0" applyBorder="0" applyAlignment="0" applyProtection="0"/>
    <xf numFmtId="0" fontId="50" fillId="0" borderId="0"/>
    <xf numFmtId="0" fontId="92" fillId="0" borderId="0" applyNumberFormat="0" applyFill="0" applyBorder="0" applyAlignment="0" applyProtection="0"/>
    <xf numFmtId="0" fontId="93" fillId="0" borderId="0">
      <alignment horizontal="center" wrapText="1"/>
    </xf>
    <xf numFmtId="0" fontId="57" fillId="0" borderId="0" applyFill="0" applyBorder="0">
      <alignment horizontal="left" vertical="top"/>
    </xf>
    <xf numFmtId="15" fontId="94" fillId="0" borderId="28" applyFont="0" applyFill="0" applyBorder="0" applyAlignment="0" applyProtection="0"/>
    <xf numFmtId="0" fontId="15" fillId="0" borderId="0"/>
    <xf numFmtId="2" fontId="71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77" fillId="0" borderId="29" applyNumberFormat="0" applyFill="0" applyBorder="0" applyAlignment="0" applyProtection="0">
      <protection locked="0"/>
    </xf>
    <xf numFmtId="251" fontId="96" fillId="0" borderId="0">
      <alignment horizontal="right"/>
    </xf>
    <xf numFmtId="252" fontId="84" fillId="0" borderId="0" applyFont="0" applyFill="0" applyBorder="0" applyAlignment="0" applyProtection="0"/>
    <xf numFmtId="167" fontId="78" fillId="0" borderId="0" applyFont="0" applyFill="0" applyBorder="0" applyAlignment="0" applyProtection="0"/>
    <xf numFmtId="253" fontId="4" fillId="0" borderId="0" applyFont="0" applyFill="0" applyBorder="0" applyAlignment="0" applyProtection="0">
      <alignment horizontal="center"/>
    </xf>
    <xf numFmtId="254" fontId="4" fillId="0" borderId="0" applyFont="0" applyFill="0" applyBorder="0" applyProtection="0">
      <alignment horizontal="right"/>
    </xf>
    <xf numFmtId="10" fontId="97" fillId="34" borderId="11" applyNumberFormat="0" applyFill="0" applyBorder="0" applyAlignment="0" applyProtection="0">
      <protection locked="0"/>
    </xf>
    <xf numFmtId="0" fontId="98" fillId="0" borderId="30" applyNumberFormat="0" applyFill="0" applyAlignment="0" applyProtection="0"/>
    <xf numFmtId="0" fontId="98" fillId="0" borderId="30" applyNumberFormat="0" applyFill="0" applyAlignment="0" applyProtection="0"/>
    <xf numFmtId="0" fontId="15" fillId="0" borderId="0" applyNumberFormat="0" applyFont="0" applyBorder="0" applyAlignment="0"/>
    <xf numFmtId="0" fontId="99" fillId="10" borderId="0" applyNumberFormat="0" applyBorder="0" applyAlignment="0" applyProtection="0"/>
    <xf numFmtId="38" fontId="79" fillId="35" borderId="0" applyNumberFormat="0" applyBorder="0" applyAlignment="0" applyProtection="0"/>
    <xf numFmtId="195" fontId="4" fillId="0" borderId="0" applyFill="0" applyBorder="0" applyProtection="0">
      <alignment horizontal="left"/>
    </xf>
    <xf numFmtId="195" fontId="4" fillId="0" borderId="0">
      <alignment horizontal="right"/>
    </xf>
    <xf numFmtId="0" fontId="100" fillId="0" borderId="0" applyNumberFormat="0" applyFill="0" applyBorder="0" applyAlignment="0" applyProtection="0"/>
    <xf numFmtId="0" fontId="101" fillId="0" borderId="31" applyNumberFormat="0" applyAlignment="0" applyProtection="0">
      <alignment horizontal="left" vertical="center"/>
    </xf>
    <xf numFmtId="0" fontId="101" fillId="0" borderId="32">
      <alignment horizontal="left" vertical="center"/>
    </xf>
    <xf numFmtId="14" fontId="91" fillId="36" borderId="4">
      <alignment horizontal="center" vertical="center" wrapText="1"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33" applyNumberFormat="0" applyFill="0" applyAlignment="0" applyProtection="0"/>
    <xf numFmtId="0" fontId="104" fillId="0" borderId="0" applyNumberFormat="0" applyFill="0" applyBorder="0" applyAlignment="0" applyProtection="0"/>
    <xf numFmtId="0" fontId="62" fillId="0" borderId="0" applyFill="0" applyAlignment="0" applyProtection="0">
      <protection locked="0"/>
    </xf>
    <xf numFmtId="0" fontId="62" fillId="0" borderId="2" applyFill="0" applyAlignment="0" applyProtection="0">
      <protection locked="0"/>
    </xf>
    <xf numFmtId="0" fontId="105" fillId="0" borderId="0" applyNumberFormat="0" applyFill="0" applyBorder="0" applyAlignment="0" applyProtection="0"/>
    <xf numFmtId="0" fontId="101" fillId="27" borderId="0"/>
    <xf numFmtId="0" fontId="62" fillId="37" borderId="0"/>
    <xf numFmtId="0" fontId="84" fillId="27" borderId="0" applyNumberFormat="0"/>
    <xf numFmtId="0" fontId="91" fillId="0" borderId="0"/>
    <xf numFmtId="0" fontId="106" fillId="0" borderId="34" applyNumberFormat="0" applyFill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9" fillId="0" borderId="0"/>
    <xf numFmtId="255" fontId="79" fillId="0" borderId="35" applyFont="0" applyFill="0" applyBorder="0" applyAlignment="0" applyProtection="0">
      <alignment shrinkToFit="1"/>
    </xf>
    <xf numFmtId="255" fontId="84" fillId="0" borderId="0" applyFont="0" applyFill="0" applyBorder="0" applyAlignment="0" applyProtection="0"/>
    <xf numFmtId="256" fontId="84" fillId="0" borderId="0" applyFont="0" applyFill="0" applyBorder="0" applyAlignment="0" applyProtection="0"/>
    <xf numFmtId="257" fontId="84" fillId="0" borderId="0" applyFont="0" applyFill="0" applyBorder="0" applyAlignment="0" applyProtection="0"/>
    <xf numFmtId="257" fontId="84" fillId="0" borderId="0" applyFont="0" applyFill="0" applyBorder="0" applyAlignment="0" applyProtection="0"/>
    <xf numFmtId="257" fontId="84" fillId="0" borderId="0" applyFont="0" applyFill="0" applyBorder="0" applyAlignment="0" applyProtection="0"/>
    <xf numFmtId="257" fontId="84" fillId="0" borderId="0" applyFont="0" applyFill="0" applyBorder="0" applyAlignment="0" applyProtection="0"/>
    <xf numFmtId="255" fontId="79" fillId="0" borderId="35" applyFont="0" applyFill="0" applyBorder="0" applyAlignment="0" applyProtection="0">
      <alignment shrinkToFit="1"/>
    </xf>
    <xf numFmtId="255" fontId="79" fillId="0" borderId="35" applyFont="0" applyFill="0" applyBorder="0" applyAlignment="0" applyProtection="0">
      <alignment shrinkToFit="1"/>
    </xf>
    <xf numFmtId="255" fontId="79" fillId="0" borderId="35" applyFont="0" applyFill="0" applyBorder="0" applyAlignment="0" applyProtection="0">
      <alignment shrinkToFit="1"/>
    </xf>
    <xf numFmtId="255" fontId="79" fillId="0" borderId="35" applyFont="0" applyFill="0" applyBorder="0" applyAlignment="0" applyProtection="0">
      <alignment shrinkToFit="1"/>
    </xf>
    <xf numFmtId="255" fontId="79" fillId="0" borderId="35" applyFont="0" applyFill="0" applyBorder="0" applyAlignment="0" applyProtection="0">
      <alignment shrinkToFit="1"/>
    </xf>
    <xf numFmtId="256" fontId="79" fillId="0" borderId="35" applyFont="0" applyFill="0" applyBorder="0" applyAlignment="0" applyProtection="0">
      <alignment shrinkToFit="1"/>
    </xf>
    <xf numFmtId="257" fontId="79" fillId="0" borderId="35" applyFont="0" applyFill="0" applyBorder="0" applyAlignment="0" applyProtection="0">
      <alignment shrinkToFit="1"/>
    </xf>
    <xf numFmtId="257" fontId="79" fillId="0" borderId="35" applyFont="0" applyFill="0" applyBorder="0" applyAlignment="0" applyProtection="0">
      <alignment shrinkToFit="1"/>
    </xf>
    <xf numFmtId="257" fontId="79" fillId="0" borderId="35" applyFont="0" applyFill="0" applyBorder="0" applyAlignment="0" applyProtection="0">
      <alignment shrinkToFit="1"/>
    </xf>
    <xf numFmtId="257" fontId="79" fillId="0" borderId="35" applyFont="0" applyFill="0" applyBorder="0" applyAlignment="0" applyProtection="0">
      <alignment shrinkToFit="1"/>
    </xf>
    <xf numFmtId="0" fontId="110" fillId="0" borderId="36" applyFont="0" applyBorder="0" applyAlignment="0">
      <alignment horizontal="center" vertical="center"/>
      <protection locked="0"/>
    </xf>
    <xf numFmtId="258" fontId="111" fillId="0" borderId="0" applyAlignment="0">
      <protection locked="0"/>
    </xf>
    <xf numFmtId="0" fontId="112" fillId="0" borderId="7" applyFill="0" applyBorder="0" applyAlignment="0">
      <alignment horizontal="center"/>
      <protection locked="0"/>
    </xf>
    <xf numFmtId="10" fontId="79" fillId="2" borderId="11" applyNumberFormat="0" applyBorder="0" applyAlignment="0" applyProtection="0"/>
    <xf numFmtId="0" fontId="4" fillId="0" borderId="0" applyFill="0" applyBorder="0" applyAlignment="0">
      <protection locked="0"/>
    </xf>
    <xf numFmtId="0" fontId="113" fillId="38" borderId="37" applyNumberFormat="0">
      <alignment vertical="center"/>
      <protection locked="0"/>
    </xf>
    <xf numFmtId="0" fontId="36" fillId="0" borderId="0" applyFill="0" applyBorder="0" applyAlignment="0" applyProtection="0">
      <protection locked="0"/>
    </xf>
    <xf numFmtId="0" fontId="114" fillId="0" borderId="11"/>
    <xf numFmtId="37" fontId="112" fillId="0" borderId="0" applyFill="0" applyBorder="0" applyAlignment="0">
      <protection locked="0"/>
    </xf>
    <xf numFmtId="167" fontId="115" fillId="33" borderId="4"/>
    <xf numFmtId="15" fontId="116" fillId="33" borderId="11">
      <alignment horizontal="center"/>
    </xf>
    <xf numFmtId="40" fontId="117" fillId="0" borderId="0">
      <protection locked="0"/>
    </xf>
    <xf numFmtId="10" fontId="116" fillId="33" borderId="11">
      <alignment horizontal="center"/>
    </xf>
    <xf numFmtId="1" fontId="118" fillId="0" borderId="0">
      <alignment horizontal="center"/>
      <protection locked="0"/>
    </xf>
    <xf numFmtId="259" fontId="119" fillId="0" borderId="0" applyFont="0" applyFill="0" applyBorder="0" applyAlignment="0" applyProtection="0"/>
    <xf numFmtId="260" fontId="120" fillId="0" borderId="0" applyFont="0" applyFill="0" applyBorder="0" applyAlignment="0" applyProtection="0"/>
    <xf numFmtId="0" fontId="121" fillId="0" borderId="38" applyBorder="0" applyProtection="0">
      <alignment horizontal="centerContinuous" vertical="center"/>
      <protection hidden="1"/>
    </xf>
    <xf numFmtId="261" fontId="84" fillId="0" borderId="0" applyFill="0" applyBorder="0" applyAlignment="0" applyProtection="0"/>
    <xf numFmtId="262" fontId="25" fillId="0" borderId="0" applyFont="0" applyFill="0" applyBorder="0" applyAlignment="0" applyProtection="0"/>
    <xf numFmtId="263" fontId="122" fillId="0" borderId="0" applyFont="0" applyFill="0" applyBorder="0" applyAlignment="0" applyProtection="0">
      <alignment vertical="center"/>
    </xf>
    <xf numFmtId="264" fontId="25" fillId="0" borderId="0" applyFont="0" applyFill="0" applyBorder="0" applyAlignment="0" applyProtection="0"/>
    <xf numFmtId="265" fontId="122" fillId="35" borderId="39" applyFill="0" applyBorder="0" applyAlignment="0" applyProtection="0">
      <alignment horizontal="center" shrinkToFit="1"/>
    </xf>
    <xf numFmtId="266" fontId="25" fillId="0" borderId="0" applyFont="0" applyFill="0" applyBorder="0" applyAlignment="0" applyProtection="0"/>
    <xf numFmtId="38" fontId="123" fillId="0" borderId="0"/>
    <xf numFmtId="38" fontId="124" fillId="0" borderId="0"/>
    <xf numFmtId="38" fontId="125" fillId="0" borderId="0"/>
    <xf numFmtId="38" fontId="126" fillId="0" borderId="0"/>
    <xf numFmtId="0" fontId="69" fillId="0" borderId="0"/>
    <xf numFmtId="0" fontId="69" fillId="0" borderId="0"/>
    <xf numFmtId="0" fontId="96" fillId="0" borderId="0"/>
    <xf numFmtId="0" fontId="127" fillId="0" borderId="40" applyBorder="0">
      <alignment horizontal="center" vertical="center" wrapText="1"/>
      <protection locked="0"/>
    </xf>
    <xf numFmtId="0" fontId="128" fillId="39" borderId="0" applyNumberFormat="0" applyBorder="0" applyAlignment="0" applyProtection="0"/>
    <xf numFmtId="205" fontId="57" fillId="0" borderId="0" applyFill="0" applyBorder="0" applyAlignment="0"/>
    <xf numFmtId="202" fontId="57" fillId="0" borderId="0" applyFill="0" applyBorder="0" applyAlignment="0"/>
    <xf numFmtId="0" fontId="91" fillId="0" borderId="0" applyFont="0" applyBorder="0" applyAlignment="0"/>
    <xf numFmtId="205" fontId="57" fillId="0" borderId="0" applyFill="0" applyBorder="0" applyAlignment="0"/>
    <xf numFmtId="206" fontId="29" fillId="0" borderId="0" applyFill="0" applyBorder="0" applyAlignment="0"/>
    <xf numFmtId="202" fontId="57" fillId="0" borderId="0" applyFill="0" applyBorder="0" applyAlignment="0"/>
    <xf numFmtId="0" fontId="129" fillId="0" borderId="12" applyNumberFormat="0" applyFill="0" applyAlignment="0" applyProtection="0"/>
    <xf numFmtId="0" fontId="91" fillId="0" borderId="41" applyNumberFormat="0" applyFont="0" applyBorder="0" applyAlignment="0">
      <alignment vertical="center"/>
    </xf>
    <xf numFmtId="0" fontId="101" fillId="0" borderId="42" applyFont="0" applyBorder="0" applyAlignment="0">
      <alignment vertical="center"/>
    </xf>
    <xf numFmtId="267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271" fontId="84" fillId="0" borderId="0" applyFont="0" applyFill="0" applyBorder="0" applyAlignment="0" applyProtection="0"/>
    <xf numFmtId="2" fontId="130" fillId="0" borderId="43" applyBorder="0">
      <alignment horizontal="center" vertical="center"/>
    </xf>
    <xf numFmtId="272" fontId="25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25" fillId="0" borderId="0" applyFont="0" applyFill="0" applyBorder="0" applyAlignment="0" applyProtection="0"/>
    <xf numFmtId="275" fontId="25" fillId="0" borderId="0" applyFont="0" applyFill="0" applyBorder="0" applyAlignment="0" applyProtection="0"/>
    <xf numFmtId="0" fontId="131" fillId="0" borderId="0"/>
    <xf numFmtId="0" fontId="132" fillId="0" borderId="36" applyBorder="0">
      <alignment horizontal="center" vertical="center"/>
    </xf>
    <xf numFmtId="0" fontId="133" fillId="0" borderId="44" applyBorder="0">
      <alignment horizontal="center" vertical="center"/>
    </xf>
    <xf numFmtId="276" fontId="33" fillId="0" borderId="0" applyFont="0" applyFill="0" applyBorder="0" applyAlignment="0" applyProtection="0"/>
    <xf numFmtId="277" fontId="25" fillId="0" borderId="0" applyFont="0" applyFill="0" applyBorder="0" applyAlignment="0" applyProtection="0"/>
    <xf numFmtId="278" fontId="25" fillId="0" borderId="0" applyFont="0" applyFill="0" applyBorder="0" applyAlignment="0" applyProtection="0"/>
    <xf numFmtId="279" fontId="3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281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3" fontId="111" fillId="0" borderId="0" applyFont="0" applyFill="0" applyBorder="0" applyAlignment="0" applyProtection="0"/>
    <xf numFmtId="284" fontId="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4" fillId="0" borderId="0" applyFont="0" applyFill="0" applyBorder="0" applyAlignment="0" applyProtection="0"/>
    <xf numFmtId="285" fontId="135" fillId="0" borderId="0" applyFont="0" applyFill="0" applyBorder="0" applyProtection="0">
      <alignment horizontal="right"/>
    </xf>
    <xf numFmtId="0" fontId="136" fillId="31" borderId="0"/>
    <xf numFmtId="0" fontId="137" fillId="0" borderId="0">
      <protection locked="0"/>
    </xf>
    <xf numFmtId="0" fontId="138" fillId="14" borderId="0" applyNumberFormat="0" applyBorder="0" applyAlignment="0" applyProtection="0"/>
    <xf numFmtId="0" fontId="139" fillId="14" borderId="0" applyNumberFormat="0" applyBorder="0" applyAlignment="0" applyProtection="0"/>
    <xf numFmtId="286" fontId="140" fillId="0" borderId="45">
      <alignment horizontal="center" vertical="center"/>
      <protection locked="0"/>
    </xf>
    <xf numFmtId="37" fontId="141" fillId="0" borderId="0"/>
    <xf numFmtId="287" fontId="84" fillId="0" borderId="0" applyFont="0" applyFill="0" applyBorder="0" applyAlignment="0" applyProtection="0"/>
    <xf numFmtId="0" fontId="29" fillId="0" borderId="0"/>
    <xf numFmtId="0" fontId="142" fillId="0" borderId="0"/>
    <xf numFmtId="0" fontId="36" fillId="0" borderId="46"/>
    <xf numFmtId="288" fontId="134" fillId="0" borderId="0"/>
    <xf numFmtId="0" fontId="4" fillId="0" borderId="0" applyFill="0" applyBorder="0" applyAlignment="0"/>
    <xf numFmtId="0" fontId="4" fillId="0" borderId="0"/>
    <xf numFmtId="0" fontId="29" fillId="0" borderId="0"/>
    <xf numFmtId="0" fontId="94" fillId="0" borderId="0" applyNumberFormat="0" applyFont="0" applyFill="0" applyAlignment="0" applyProtection="0"/>
    <xf numFmtId="0" fontId="29" fillId="0" borderId="0"/>
    <xf numFmtId="0" fontId="4" fillId="0" borderId="0"/>
    <xf numFmtId="0" fontId="29" fillId="0" borderId="0"/>
    <xf numFmtId="289" fontId="15" fillId="0" borderId="0" applyFont="0" applyFill="0" applyBorder="0" applyAlignment="0" applyProtection="0"/>
    <xf numFmtId="0" fontId="143" fillId="0" borderId="0"/>
    <xf numFmtId="0" fontId="4" fillId="0" borderId="0"/>
    <xf numFmtId="0" fontId="14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4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5" fillId="6" borderId="47" applyNumberFormat="0" applyFont="0" applyAlignment="0" applyProtection="0"/>
    <xf numFmtId="0" fontId="146" fillId="0" borderId="0"/>
    <xf numFmtId="290" fontId="4" fillId="31" borderId="0"/>
    <xf numFmtId="0" fontId="36" fillId="0" borderId="0" applyNumberFormat="0" applyProtection="0">
      <alignment horizontal="left"/>
    </xf>
    <xf numFmtId="291" fontId="143" fillId="0" borderId="0" applyFont="0" applyFill="0" applyBorder="0" applyAlignment="0" applyProtection="0"/>
    <xf numFmtId="292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09" fontId="109" fillId="0" borderId="0" applyFont="0" applyFill="0" applyBorder="0" applyAlignment="0" applyProtection="0"/>
    <xf numFmtId="294" fontId="109" fillId="0" borderId="0" applyFont="0" applyFill="0" applyBorder="0" applyAlignment="0" applyProtection="0"/>
    <xf numFmtId="0" fontId="147" fillId="12" borderId="48" applyNumberFormat="0" applyAlignment="0" applyProtection="0"/>
    <xf numFmtId="0" fontId="4" fillId="0" borderId="0" applyNumberFormat="0" applyFont="0" applyBorder="0" applyAlignment="0"/>
    <xf numFmtId="0" fontId="148" fillId="0" borderId="0" applyFill="0" applyBorder="0" applyProtection="0">
      <alignment horizontal="left"/>
    </xf>
    <xf numFmtId="0" fontId="149" fillId="0" borderId="0" applyFill="0" applyBorder="0" applyProtection="0">
      <alignment horizontal="left"/>
    </xf>
    <xf numFmtId="0" fontId="150" fillId="31" borderId="0"/>
    <xf numFmtId="0" fontId="83" fillId="0" borderId="49" applyBorder="0" applyAlignment="0">
      <alignment vertical="center"/>
    </xf>
    <xf numFmtId="209" fontId="65" fillId="0" borderId="0" applyFont="0" applyFill="0" applyBorder="0" applyAlignment="0" applyProtection="0"/>
    <xf numFmtId="295" fontId="62" fillId="0" borderId="0" applyFont="0" applyFill="0" applyBorder="0" applyAlignment="0" applyProtection="0"/>
    <xf numFmtId="296" fontId="69" fillId="0" borderId="0" applyFont="0" applyFill="0" applyBorder="0" applyAlignment="0" applyProtection="0"/>
    <xf numFmtId="297" fontId="70" fillId="0" borderId="0" applyFont="0" applyFill="0" applyBorder="0" applyAlignment="0" applyProtection="0"/>
    <xf numFmtId="0" fontId="4" fillId="0" borderId="50" applyFont="0" applyFill="0" applyBorder="0" applyAlignment="0" applyProtection="0">
      <alignment horizontal="right"/>
    </xf>
    <xf numFmtId="29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29" fillId="0" borderId="0" applyFont="0" applyFill="0" applyBorder="0" applyAlignment="0" applyProtection="0"/>
    <xf numFmtId="219" fontId="57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99" fontId="70" fillId="0" borderId="0" applyFont="0" applyFill="0" applyBorder="0" applyAlignment="0" applyProtection="0"/>
    <xf numFmtId="300" fontId="69" fillId="0" borderId="0" applyFont="0" applyFill="0" applyBorder="0" applyAlignment="0" applyProtection="0"/>
    <xf numFmtId="301" fontId="70" fillId="0" borderId="0" applyFont="0" applyFill="0" applyBorder="0" applyAlignment="0" applyProtection="0"/>
    <xf numFmtId="302" fontId="69" fillId="0" borderId="0" applyFont="0" applyFill="0" applyBorder="0" applyAlignment="0" applyProtection="0"/>
    <xf numFmtId="10" fontId="151" fillId="0" borderId="0"/>
    <xf numFmtId="303" fontId="70" fillId="0" borderId="0" applyFont="0" applyFill="0" applyBorder="0" applyAlignment="0" applyProtection="0"/>
    <xf numFmtId="304" fontId="6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05" fontId="152" fillId="0" borderId="0" applyFont="0" applyFill="0" applyBorder="0" applyProtection="0">
      <alignment horizontal="right"/>
    </xf>
    <xf numFmtId="306" fontId="29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15" fillId="0" borderId="0" applyFont="0" applyFill="0" applyBorder="0" applyAlignment="0" applyProtection="0"/>
    <xf numFmtId="307" fontId="3" fillId="0" borderId="0"/>
    <xf numFmtId="308" fontId="3" fillId="0" borderId="0"/>
    <xf numFmtId="13" fontId="4" fillId="0" borderId="0" applyFont="0" applyFill="0" applyProtection="0"/>
    <xf numFmtId="205" fontId="57" fillId="0" borderId="0" applyFill="0" applyBorder="0" applyAlignment="0"/>
    <xf numFmtId="202" fontId="57" fillId="0" borderId="0" applyFill="0" applyBorder="0" applyAlignment="0"/>
    <xf numFmtId="205" fontId="57" fillId="0" borderId="0" applyFill="0" applyBorder="0" applyAlignment="0"/>
    <xf numFmtId="206" fontId="29" fillId="0" borderId="0" applyFill="0" applyBorder="0" applyAlignment="0"/>
    <xf numFmtId="202" fontId="57" fillId="0" borderId="0" applyFill="0" applyBorder="0" applyAlignment="0"/>
    <xf numFmtId="0" fontId="44" fillId="0" borderId="0" applyNumberFormat="0">
      <alignment horizontal="left"/>
    </xf>
    <xf numFmtId="0" fontId="153" fillId="0" borderId="0" applyBorder="0" applyAlignment="0">
      <alignment horizontal="centerContinuous" vertical="center"/>
      <protection locked="0"/>
    </xf>
    <xf numFmtId="0" fontId="110" fillId="0" borderId="31" applyBorder="0" applyAlignment="0">
      <alignment horizontal="centerContinuous" vertical="center"/>
    </xf>
    <xf numFmtId="0" fontId="25" fillId="2" borderId="51" applyNumberFormat="0" applyBorder="0" applyAlignment="0">
      <alignment horizontal="left" vertical="center" indent="1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3" fillId="0" borderId="4">
      <alignment horizontal="center"/>
    </xf>
    <xf numFmtId="3" fontId="36" fillId="0" borderId="0" applyFont="0" applyFill="0" applyBorder="0" applyAlignment="0" applyProtection="0"/>
    <xf numFmtId="0" fontId="36" fillId="28" borderId="0" applyNumberFormat="0" applyFont="0" applyBorder="0" applyAlignment="0" applyProtection="0"/>
    <xf numFmtId="0" fontId="5" fillId="40" borderId="52" applyNumberFormat="0" applyFont="0"/>
    <xf numFmtId="3" fontId="25" fillId="0" borderId="0" applyFill="0" applyBorder="0" applyAlignment="0" applyProtection="0"/>
    <xf numFmtId="3" fontId="154" fillId="0" borderId="0" applyFill="0" applyBorder="0" applyAlignment="0" applyProtection="0"/>
    <xf numFmtId="3" fontId="25" fillId="0" borderId="0" applyFill="0" applyBorder="0" applyAlignment="0" applyProtection="0"/>
    <xf numFmtId="0" fontId="155" fillId="41" borderId="0"/>
    <xf numFmtId="0" fontId="4" fillId="0" borderId="0">
      <alignment horizontal="right"/>
    </xf>
    <xf numFmtId="2" fontId="25" fillId="27" borderId="11">
      <alignment horizontal="center"/>
    </xf>
    <xf numFmtId="0" fontId="156" fillId="0" borderId="53" applyBorder="0">
      <alignment horizontal="left" vertical="center"/>
      <protection locked="0"/>
    </xf>
    <xf numFmtId="286" fontId="4" fillId="42" borderId="11">
      <alignment horizontal="center" vertical="center"/>
    </xf>
    <xf numFmtId="309" fontId="25" fillId="0" borderId="0" applyFont="0" applyFill="0" applyBorder="0" applyAlignment="0" applyProtection="0"/>
    <xf numFmtId="310" fontId="44" fillId="0" borderId="0" applyNumberFormat="0" applyFill="0" applyBorder="0" applyAlignment="0" applyProtection="0">
      <alignment horizontal="left"/>
    </xf>
    <xf numFmtId="3" fontId="23" fillId="0" borderId="0" applyFont="0" applyFill="0" applyBorder="0" applyAlignment="0"/>
    <xf numFmtId="0" fontId="4" fillId="0" borderId="0" applyNumberFormat="0" applyFont="0" applyFill="0" applyBorder="0" applyProtection="0">
      <alignment textRotation="90"/>
    </xf>
    <xf numFmtId="0" fontId="15" fillId="0" borderId="0" applyNumberFormat="0" applyFont="0" applyFill="0" applyBorder="0" applyProtection="0">
      <alignment textRotation="90"/>
    </xf>
    <xf numFmtId="0" fontId="15" fillId="0" borderId="0" applyNumberFormat="0" applyFont="0" applyFill="0" applyBorder="0" applyProtection="0">
      <alignment textRotation="90"/>
    </xf>
    <xf numFmtId="0" fontId="15" fillId="0" borderId="0" applyNumberFormat="0" applyFont="0" applyFill="0" applyBorder="0" applyProtection="0">
      <alignment textRotation="90"/>
    </xf>
    <xf numFmtId="0" fontId="157" fillId="0" borderId="0"/>
    <xf numFmtId="4" fontId="158" fillId="14" borderId="54" applyNumberFormat="0" applyProtection="0">
      <alignment vertical="center"/>
    </xf>
    <xf numFmtId="4" fontId="159" fillId="30" borderId="54" applyNumberFormat="0" applyProtection="0">
      <alignment vertical="center"/>
    </xf>
    <xf numFmtId="4" fontId="158" fillId="30" borderId="54" applyNumberFormat="0" applyProtection="0">
      <alignment horizontal="left" vertical="center" indent="1"/>
    </xf>
    <xf numFmtId="0" fontId="158" fillId="30" borderId="54" applyNumberFormat="0" applyProtection="0">
      <alignment horizontal="left" vertical="top" indent="1"/>
    </xf>
    <xf numFmtId="4" fontId="160" fillId="43" borderId="0" applyNumberFormat="0" applyProtection="0">
      <alignment horizontal="left"/>
    </xf>
    <xf numFmtId="4" fontId="37" fillId="9" borderId="54" applyNumberFormat="0" applyProtection="0">
      <alignment horizontal="right" vertical="center"/>
    </xf>
    <xf numFmtId="4" fontId="37" fillId="13" borderId="54" applyNumberFormat="0" applyProtection="0">
      <alignment horizontal="right" vertical="center"/>
    </xf>
    <xf numFmtId="4" fontId="37" fillId="22" borderId="54" applyNumberFormat="0" applyProtection="0">
      <alignment horizontal="right" vertical="center"/>
    </xf>
    <xf numFmtId="4" fontId="37" fillId="17" borderId="54" applyNumberFormat="0" applyProtection="0">
      <alignment horizontal="right" vertical="center"/>
    </xf>
    <xf numFmtId="4" fontId="37" fillId="21" borderId="54" applyNumberFormat="0" applyProtection="0">
      <alignment horizontal="right" vertical="center"/>
    </xf>
    <xf numFmtId="4" fontId="37" fillId="25" borderId="54" applyNumberFormat="0" applyProtection="0">
      <alignment horizontal="right" vertical="center"/>
    </xf>
    <xf numFmtId="4" fontId="37" fillId="23" borderId="54" applyNumberFormat="0" applyProtection="0">
      <alignment horizontal="right" vertical="center"/>
    </xf>
    <xf numFmtId="4" fontId="37" fillId="44" borderId="54" applyNumberFormat="0" applyProtection="0">
      <alignment horizontal="right" vertical="center"/>
    </xf>
    <xf numFmtId="4" fontId="37" fillId="16" borderId="54" applyNumberFormat="0" applyProtection="0">
      <alignment horizontal="right" vertical="center"/>
    </xf>
    <xf numFmtId="4" fontId="38" fillId="45" borderId="0" applyNumberFormat="0" applyProtection="0">
      <alignment horizontal="left" vertical="center" indent="1"/>
    </xf>
    <xf numFmtId="4" fontId="38" fillId="43" borderId="0" applyNumberFormat="0" applyProtection="0">
      <alignment horizontal="left" vertical="center" indent="1"/>
    </xf>
    <xf numFmtId="4" fontId="161" fillId="46" borderId="0" applyNumberFormat="0" applyProtection="0">
      <alignment horizontal="left" vertical="center" indent="1"/>
    </xf>
    <xf numFmtId="4" fontId="37" fillId="47" borderId="54" applyNumberFormat="0" applyProtection="0">
      <alignment horizontal="right" vertical="center"/>
    </xf>
    <xf numFmtId="4" fontId="162" fillId="43" borderId="0" applyNumberFormat="0" applyProtection="0">
      <alignment horizontal="left" vertical="center" indent="1"/>
    </xf>
    <xf numFmtId="4" fontId="163" fillId="43" borderId="0" applyNumberFormat="0" applyProtection="0">
      <alignment horizontal="left" vertical="center"/>
    </xf>
    <xf numFmtId="0" fontId="4" fillId="46" borderId="54" applyNumberFormat="0" applyProtection="0">
      <alignment horizontal="left" vertical="center" indent="1"/>
    </xf>
    <xf numFmtId="0" fontId="4" fillId="46" borderId="54" applyNumberFormat="0" applyProtection="0">
      <alignment horizontal="left" vertical="top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top" indent="1"/>
    </xf>
    <xf numFmtId="0" fontId="4" fillId="27" borderId="54" applyNumberFormat="0" applyProtection="0">
      <alignment horizontal="left" vertical="center" indent="1"/>
    </xf>
    <xf numFmtId="0" fontId="4" fillId="27" borderId="54" applyNumberFormat="0" applyProtection="0">
      <alignment horizontal="left" vertical="top" indent="1"/>
    </xf>
    <xf numFmtId="0" fontId="4" fillId="49" borderId="54" applyNumberFormat="0" applyProtection="0">
      <alignment horizontal="left" vertical="center" indent="1"/>
    </xf>
    <xf numFmtId="0" fontId="4" fillId="49" borderId="54" applyNumberFormat="0" applyProtection="0">
      <alignment horizontal="left" vertical="top" indent="1"/>
    </xf>
    <xf numFmtId="4" fontId="37" fillId="2" borderId="54" applyNumberFormat="0" applyProtection="0">
      <alignment vertical="center"/>
    </xf>
    <xf numFmtId="4" fontId="164" fillId="2" borderId="54" applyNumberFormat="0" applyProtection="0">
      <alignment vertical="center"/>
    </xf>
    <xf numFmtId="4" fontId="37" fillId="2" borderId="54" applyNumberFormat="0" applyProtection="0">
      <alignment horizontal="left" vertical="center" indent="1"/>
    </xf>
    <xf numFmtId="0" fontId="37" fillId="2" borderId="54" applyNumberFormat="0" applyProtection="0">
      <alignment horizontal="left" vertical="top" indent="1"/>
    </xf>
    <xf numFmtId="4" fontId="37" fillId="50" borderId="54" applyNumberFormat="0" applyProtection="0">
      <alignment horizontal="right" vertical="center"/>
    </xf>
    <xf numFmtId="4" fontId="15" fillId="12" borderId="54" applyNumberFormat="0" applyProtection="0">
      <alignment horizontal="right" vertical="center"/>
    </xf>
    <xf numFmtId="4" fontId="37" fillId="47" borderId="54" applyNumberFormat="0" applyProtection="0">
      <alignment horizontal="left" vertical="center" indent="1"/>
    </xf>
    <xf numFmtId="0" fontId="37" fillId="48" borderId="54" applyNumberFormat="0" applyProtection="0">
      <alignment horizontal="center" vertical="top"/>
    </xf>
    <xf numFmtId="4" fontId="5" fillId="51" borderId="0" applyNumberFormat="0" applyProtection="0">
      <alignment horizontal="left" vertical="center"/>
    </xf>
    <xf numFmtId="4" fontId="165" fillId="50" borderId="54" applyNumberFormat="0" applyProtection="0">
      <alignment horizontal="right" vertical="center"/>
    </xf>
    <xf numFmtId="311" fontId="40" fillId="39" borderId="0">
      <protection locked="0"/>
    </xf>
    <xf numFmtId="38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" fillId="52" borderId="0" applyNumberFormat="0" applyFont="0" applyBorder="0" applyAlignment="0" applyProtection="0"/>
    <xf numFmtId="0" fontId="166" fillId="41" borderId="0" applyNumberFormat="0" applyBorder="0" applyAlignment="0" applyProtection="0">
      <alignment horizontal="centerContinuous"/>
    </xf>
    <xf numFmtId="0" fontId="77" fillId="53" borderId="0" applyNumberFormat="0" applyFont="0" applyBorder="0" applyAlignment="0" applyProtection="0"/>
    <xf numFmtId="312" fontId="25" fillId="0" borderId="0" applyFont="0" applyFill="0" applyBorder="0" applyAlignment="0" applyProtection="0"/>
    <xf numFmtId="0" fontId="44" fillId="0" borderId="0" applyNumberFormat="0" applyFill="0" applyBorder="0" applyAlignment="0" applyProtection="0">
      <alignment horizontal="center"/>
    </xf>
    <xf numFmtId="313" fontId="167" fillId="0" borderId="11">
      <alignment horizontal="left" vertical="center"/>
      <protection locked="0"/>
    </xf>
    <xf numFmtId="0" fontId="4" fillId="0" borderId="0"/>
    <xf numFmtId="0" fontId="14" fillId="0" borderId="0"/>
    <xf numFmtId="0" fontId="111" fillId="0" borderId="55"/>
    <xf numFmtId="0" fontId="23" fillId="0" borderId="0"/>
    <xf numFmtId="0" fontId="168" fillId="0" borderId="0"/>
    <xf numFmtId="0" fontId="169" fillId="0" borderId="0"/>
    <xf numFmtId="0" fontId="170" fillId="0" borderId="0"/>
    <xf numFmtId="40" fontId="171" fillId="0" borderId="0" applyBorder="0">
      <alignment horizontal="right"/>
    </xf>
    <xf numFmtId="314" fontId="172" fillId="31" borderId="56" applyNumberFormat="0">
      <alignment horizontal="center" vertical="center"/>
    </xf>
    <xf numFmtId="38" fontId="173" fillId="0" borderId="0" applyFill="0" applyBorder="0" applyAlignment="0" applyProtection="0"/>
    <xf numFmtId="0" fontId="4" fillId="0" borderId="0" applyFill="0" applyBorder="0" applyAlignment="0" applyProtection="0"/>
    <xf numFmtId="185" fontId="174" fillId="0" borderId="0"/>
    <xf numFmtId="315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7" fontId="84" fillId="0" borderId="0" applyFont="0" applyFill="0" applyBorder="0" applyAlignment="0" applyProtection="0"/>
    <xf numFmtId="0" fontId="84" fillId="0" borderId="0" applyFill="0" applyBorder="0" applyProtection="0">
      <alignment horizontal="center" vertical="center"/>
    </xf>
    <xf numFmtId="0" fontId="84" fillId="0" borderId="0" applyFill="0" applyBorder="0" applyProtection="0"/>
    <xf numFmtId="0" fontId="91" fillId="0" borderId="0" applyFill="0" applyBorder="0" applyProtection="0">
      <alignment horizontal="left"/>
    </xf>
    <xf numFmtId="0" fontId="175" fillId="0" borderId="0" applyFill="0" applyBorder="0" applyProtection="0">
      <alignment horizontal="left" vertical="top"/>
    </xf>
    <xf numFmtId="243" fontId="15" fillId="2" borderId="6" applyNumberFormat="0">
      <alignment horizontal="right"/>
      <protection hidden="1"/>
    </xf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49" fontId="37" fillId="0" borderId="0" applyFill="0" applyBorder="0" applyAlignment="0"/>
    <xf numFmtId="306" fontId="29" fillId="0" borderId="0" applyFill="0" applyBorder="0" applyAlignment="0"/>
    <xf numFmtId="318" fontId="29" fillId="0" borderId="0" applyFill="0" applyBorder="0" applyAlignment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78" fillId="0" borderId="0" applyFill="0" applyBorder="0" applyProtection="0">
      <alignment horizontal="left" vertical="top"/>
    </xf>
    <xf numFmtId="18" fontId="179" fillId="0" borderId="0" applyFont="0" applyFill="0" applyBorder="0" applyAlignment="0" applyProtection="0">
      <alignment horizontal="left"/>
    </xf>
    <xf numFmtId="0" fontId="86" fillId="31" borderId="11">
      <alignment horizontal="center"/>
    </xf>
    <xf numFmtId="40" fontId="180" fillId="0" borderId="0"/>
    <xf numFmtId="0" fontId="181" fillId="0" borderId="0" applyNumberFormat="0" applyFill="0" applyBorder="0" applyAlignment="0" applyProtection="0"/>
    <xf numFmtId="0" fontId="182" fillId="0" borderId="0"/>
    <xf numFmtId="0" fontId="183" fillId="0" borderId="0"/>
    <xf numFmtId="0" fontId="184" fillId="0" borderId="0"/>
    <xf numFmtId="0" fontId="183" fillId="0" borderId="0"/>
    <xf numFmtId="0" fontId="185" fillId="54" borderId="57" applyNumberFormat="0" applyBorder="0" applyAlignment="0" applyProtection="0"/>
    <xf numFmtId="243" fontId="186" fillId="55" borderId="30">
      <alignment horizontal="left" vertical="top"/>
      <protection hidden="1"/>
    </xf>
    <xf numFmtId="0" fontId="187" fillId="0" borderId="0" applyFont="0" applyBorder="0" applyAlignment="0">
      <alignment horizontal="center" vertical="center"/>
    </xf>
    <xf numFmtId="0" fontId="64" fillId="56" borderId="31" applyNumberFormat="0" applyAlignment="0">
      <alignment vertical="center"/>
    </xf>
    <xf numFmtId="0" fontId="188" fillId="0" borderId="0" applyNumberFormat="0" applyFill="0" applyBorder="0" applyAlignment="0" applyProtection="0"/>
    <xf numFmtId="0" fontId="189" fillId="0" borderId="58" applyNumberFormat="0" applyFill="0" applyAlignment="0" applyProtection="0"/>
    <xf numFmtId="0" fontId="190" fillId="0" borderId="59" applyNumberFormat="0" applyFill="0" applyAlignment="0" applyProtection="0"/>
    <xf numFmtId="0" fontId="191" fillId="0" borderId="60" applyNumberFormat="0" applyFill="0" applyAlignment="0" applyProtection="0"/>
    <xf numFmtId="0" fontId="191" fillId="0" borderId="0" applyNumberFormat="0" applyFill="0" applyBorder="0" applyAlignment="0" applyProtection="0"/>
    <xf numFmtId="0" fontId="55" fillId="0" borderId="7">
      <alignment vertical="top"/>
    </xf>
    <xf numFmtId="0" fontId="71" fillId="0" borderId="61" applyNumberFormat="0" applyFont="0" applyFill="0" applyAlignment="0" applyProtection="0"/>
    <xf numFmtId="319" fontId="192" fillId="57" borderId="62">
      <protection hidden="1"/>
    </xf>
    <xf numFmtId="319" fontId="193" fillId="58" borderId="1" applyAlignment="0">
      <alignment horizontal="left"/>
      <protection hidden="1"/>
    </xf>
    <xf numFmtId="319" fontId="194" fillId="59" borderId="32" applyAlignment="0">
      <alignment horizontal="left" indent="1"/>
      <protection hidden="1"/>
    </xf>
    <xf numFmtId="320" fontId="195" fillId="60" borderId="0" applyAlignment="0">
      <alignment horizontal="left" indent="2"/>
      <protection hidden="1"/>
    </xf>
    <xf numFmtId="319" fontId="196" fillId="31" borderId="0" applyAlignment="0">
      <alignment horizontal="left" indent="3"/>
      <protection hidden="1"/>
    </xf>
    <xf numFmtId="0" fontId="160" fillId="0" borderId="63" applyNumberFormat="0" applyFill="0" applyAlignment="0" applyProtection="0"/>
    <xf numFmtId="321" fontId="4" fillId="0" borderId="0" applyFont="0" applyFill="0" applyBorder="0" applyAlignment="0" applyProtection="0"/>
    <xf numFmtId="279" fontId="197" fillId="0" borderId="0" applyFont="0" applyFill="0" applyBorder="0" applyAlignment="0" applyProtection="0"/>
    <xf numFmtId="322" fontId="197" fillId="0" borderId="0" applyFont="0" applyFill="0" applyBorder="0" applyAlignment="0" applyProtection="0"/>
    <xf numFmtId="202" fontId="198" fillId="0" borderId="0">
      <alignment horizontal="left"/>
      <protection locked="0"/>
    </xf>
    <xf numFmtId="10" fontId="199" fillId="0" borderId="64" applyNumberFormat="0" applyFont="0" applyFill="0" applyAlignment="0" applyProtection="0"/>
    <xf numFmtId="0" fontId="200" fillId="0" borderId="42" applyFill="0" applyBorder="0" applyAlignment="0">
      <alignment vertical="center"/>
    </xf>
    <xf numFmtId="37" fontId="65" fillId="35" borderId="0" applyNumberFormat="0" applyBorder="0" applyAlignment="0" applyProtection="0"/>
    <xf numFmtId="37" fontId="65" fillId="0" borderId="0"/>
    <xf numFmtId="37" fontId="79" fillId="30" borderId="0" applyNumberFormat="0" applyBorder="0" applyAlignment="0" applyProtection="0"/>
    <xf numFmtId="3" fontId="201" fillId="0" borderId="34" applyProtection="0"/>
    <xf numFmtId="323" fontId="25" fillId="0" borderId="0" applyFont="0" applyFill="0" applyBorder="0" applyAlignment="0" applyProtection="0"/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0" fontId="202" fillId="9" borderId="0" applyNumberFormat="0" applyBorder="0" applyAlignment="0" applyProtection="0"/>
    <xf numFmtId="0" fontId="203" fillId="10" borderId="0" applyNumberFormat="0" applyBorder="0" applyAlignment="0" applyProtection="0"/>
    <xf numFmtId="174" fontId="36" fillId="0" borderId="0" applyFont="0" applyFill="0" applyBorder="0" applyAlignment="0" applyProtection="0"/>
    <xf numFmtId="325" fontId="197" fillId="0" borderId="0" applyFont="0" applyFill="0" applyBorder="0" applyAlignment="0" applyProtection="0"/>
    <xf numFmtId="0" fontId="83" fillId="0" borderId="65" applyNumberFormat="0" applyBorder="0" applyAlignment="0">
      <alignment horizontal="center" vertical="center"/>
    </xf>
    <xf numFmtId="326" fontId="111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76" fontId="4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202" fontId="54" fillId="0" borderId="0" applyFont="0" applyFill="0" applyBorder="0" applyProtection="0">
      <alignment horizontal="right"/>
    </xf>
    <xf numFmtId="0" fontId="42" fillId="29" borderId="0" applyNumberFormat="0" applyBorder="0" applyAlignment="0" applyProtection="0"/>
    <xf numFmtId="0" fontId="236" fillId="79" borderId="0" applyNumberFormat="0" applyBorder="0" applyAlignment="0" applyProtection="0"/>
    <xf numFmtId="0" fontId="42" fillId="22" borderId="0" applyNumberFormat="0" applyBorder="0" applyAlignment="0" applyProtection="0"/>
    <xf numFmtId="0" fontId="236" fillId="80" borderId="0" applyNumberFormat="0" applyBorder="0" applyAlignment="0" applyProtection="0"/>
    <xf numFmtId="0" fontId="42" fillId="23" borderId="0" applyNumberFormat="0" applyBorder="0" applyAlignment="0" applyProtection="0"/>
    <xf numFmtId="0" fontId="236" fillId="81" borderId="0" applyNumberFormat="0" applyBorder="0" applyAlignment="0" applyProtection="0"/>
    <xf numFmtId="0" fontId="42" fillId="20" borderId="0" applyNumberFormat="0" applyBorder="0" applyAlignment="0" applyProtection="0"/>
    <xf numFmtId="0" fontId="236" fillId="82" borderId="0" applyNumberFormat="0" applyBorder="0" applyAlignment="0" applyProtection="0"/>
    <xf numFmtId="0" fontId="42" fillId="18" borderId="0" applyNumberFormat="0" applyBorder="0" applyAlignment="0" applyProtection="0"/>
    <xf numFmtId="0" fontId="236" fillId="83" borderId="0" applyNumberFormat="0" applyBorder="0" applyAlignment="0" applyProtection="0"/>
    <xf numFmtId="0" fontId="42" fillId="25" borderId="0" applyNumberFormat="0" applyBorder="0" applyAlignment="0" applyProtection="0"/>
    <xf numFmtId="0" fontId="236" fillId="84" borderId="0" applyNumberFormat="0" applyBorder="0" applyAlignment="0" applyProtection="0"/>
    <xf numFmtId="202" fontId="23" fillId="0" borderId="66">
      <protection locked="0"/>
    </xf>
    <xf numFmtId="0" fontId="205" fillId="5" borderId="9" applyNumberFormat="0" applyAlignment="0" applyProtection="0"/>
    <xf numFmtId="0" fontId="237" fillId="85" borderId="67" applyNumberFormat="0" applyAlignment="0" applyProtection="0"/>
    <xf numFmtId="0" fontId="206" fillId="12" borderId="48" applyNumberFormat="0" applyAlignment="0" applyProtection="0"/>
    <xf numFmtId="0" fontId="238" fillId="86" borderId="68" applyNumberFormat="0" applyAlignment="0" applyProtection="0"/>
    <xf numFmtId="0" fontId="207" fillId="12" borderId="9" applyNumberFormat="0" applyAlignment="0" applyProtection="0"/>
    <xf numFmtId="0" fontId="239" fillId="86" borderId="67" applyNumberFormat="0" applyAlignment="0" applyProtection="0"/>
    <xf numFmtId="0" fontId="240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08" fillId="35" borderId="14"/>
    <xf numFmtId="14" fontId="23" fillId="0" borderId="0">
      <alignment horizontal="right"/>
    </xf>
    <xf numFmtId="0" fontId="209" fillId="0" borderId="58" applyNumberFormat="0" applyFill="0" applyAlignment="0" applyProtection="0"/>
    <xf numFmtId="0" fontId="242" fillId="0" borderId="69" applyNumberFormat="0" applyFill="0" applyAlignment="0" applyProtection="0"/>
    <xf numFmtId="0" fontId="210" fillId="0" borderId="59" applyNumberFormat="0" applyFill="0" applyAlignment="0" applyProtection="0"/>
    <xf numFmtId="0" fontId="243" fillId="0" borderId="70" applyNumberFormat="0" applyFill="0" applyAlignment="0" applyProtection="0"/>
    <xf numFmtId="0" fontId="211" fillId="0" borderId="60" applyNumberFormat="0" applyFill="0" applyAlignment="0" applyProtection="0"/>
    <xf numFmtId="0" fontId="244" fillId="0" borderId="71" applyNumberFormat="0" applyFill="0" applyAlignment="0" applyProtection="0"/>
    <xf numFmtId="0" fontId="211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202" fontId="212" fillId="36" borderId="66"/>
    <xf numFmtId="0" fontId="4" fillId="0" borderId="11">
      <alignment horizontal="right"/>
    </xf>
    <xf numFmtId="0" fontId="213" fillId="0" borderId="63" applyNumberFormat="0" applyFill="0" applyAlignment="0" applyProtection="0"/>
    <xf numFmtId="0" fontId="245" fillId="0" borderId="72" applyNumberFormat="0" applyFill="0" applyAlignment="0" applyProtection="0"/>
    <xf numFmtId="0" fontId="4" fillId="0" borderId="0"/>
    <xf numFmtId="0" fontId="214" fillId="26" borderId="13" applyNumberFormat="0" applyAlignment="0" applyProtection="0"/>
    <xf numFmtId="0" fontId="246" fillId="87" borderId="73" applyNumberFormat="0" applyAlignment="0" applyProtection="0"/>
    <xf numFmtId="0" fontId="21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16" fillId="14" borderId="0" applyNumberFormat="0" applyBorder="0" applyAlignment="0" applyProtection="0"/>
    <xf numFmtId="0" fontId="248" fillId="88" borderId="0" applyNumberFormat="0" applyBorder="0" applyAlignment="0" applyProtection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4" fillId="0" borderId="0"/>
    <xf numFmtId="0" fontId="4" fillId="0" borderId="0"/>
    <xf numFmtId="0" fontId="79" fillId="0" borderId="0"/>
    <xf numFmtId="0" fontId="6" fillId="0" borderId="0"/>
    <xf numFmtId="0" fontId="143" fillId="0" borderId="0"/>
    <xf numFmtId="0" fontId="143" fillId="0" borderId="0"/>
    <xf numFmtId="0" fontId="235" fillId="0" borderId="0"/>
    <xf numFmtId="0" fontId="4" fillId="0" borderId="0"/>
    <xf numFmtId="0" fontId="143" fillId="0" borderId="0"/>
    <xf numFmtId="0" fontId="15" fillId="0" borderId="0"/>
    <xf numFmtId="0" fontId="235" fillId="0" borderId="0"/>
    <xf numFmtId="0" fontId="4" fillId="0" borderId="0"/>
    <xf numFmtId="0" fontId="143" fillId="0" borderId="0"/>
    <xf numFmtId="0" fontId="249" fillId="0" borderId="0"/>
    <xf numFmtId="0" fontId="143" fillId="0" borderId="0"/>
    <xf numFmtId="0" fontId="4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3" fillId="0" borderId="0"/>
    <xf numFmtId="0" fontId="217" fillId="9" borderId="0" applyNumberFormat="0" applyBorder="0" applyAlignment="0" applyProtection="0"/>
    <xf numFmtId="0" fontId="250" fillId="89" borderId="0" applyNumberFormat="0" applyBorder="0" applyAlignment="0" applyProtection="0"/>
    <xf numFmtId="0" fontId="218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4" fillId="6" borderId="47" applyNumberFormat="0" applyFont="0" applyAlignment="0" applyProtection="0"/>
    <xf numFmtId="0" fontId="235" fillId="90" borderId="74" applyNumberFormat="0" applyFont="0" applyAlignment="0" applyProtection="0"/>
    <xf numFmtId="9" fontId="6" fillId="0" borderId="0" applyFont="0" applyFill="0" applyBorder="0" applyAlignment="0" applyProtection="0"/>
    <xf numFmtId="0" fontId="219" fillId="0" borderId="12" applyNumberFormat="0" applyFill="0" applyAlignment="0" applyProtection="0"/>
    <xf numFmtId="0" fontId="252" fillId="0" borderId="75" applyNumberFormat="0" applyFill="0" applyAlignment="0" applyProtection="0"/>
    <xf numFmtId="0" fontId="3" fillId="0" borderId="0"/>
    <xf numFmtId="0" fontId="168" fillId="0" borderId="0"/>
    <xf numFmtId="2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168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168" fillId="0" borderId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72" fillId="0" borderId="0"/>
    <xf numFmtId="327" fontId="4" fillId="0" borderId="0" applyFont="0" applyFill="0" applyBorder="0" applyAlignment="0" applyProtection="0"/>
    <xf numFmtId="328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30" fontId="4" fillId="0" borderId="0" applyFont="0" applyFill="0" applyBorder="0" applyAlignment="0" applyProtection="0"/>
    <xf numFmtId="0" fontId="29" fillId="0" borderId="0"/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" fillId="0" borderId="0"/>
    <xf numFmtId="0" fontId="168" fillId="0" borderId="0"/>
    <xf numFmtId="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43" fillId="0" borderId="0">
      <alignment vertical="justify"/>
    </xf>
    <xf numFmtId="0" fontId="220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49" fontId="23" fillId="0" borderId="0"/>
    <xf numFmtId="38" fontId="143" fillId="0" borderId="0" applyFont="0" applyFill="0" applyBorder="0" applyAlignment="0" applyProtection="0"/>
    <xf numFmtId="276" fontId="4" fillId="0" borderId="0" applyFont="0" applyFill="0" applyBorder="0" applyAlignment="0" applyProtection="0"/>
    <xf numFmtId="43" fontId="23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33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332" fontId="4" fillId="0" borderId="0" applyFont="0" applyFill="0" applyBorder="0" applyAlignment="0" applyProtection="0"/>
    <xf numFmtId="333" fontId="4" fillId="0" borderId="0" applyFont="0" applyFill="0" applyBorder="0" applyAlignment="0" applyProtection="0"/>
    <xf numFmtId="33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294" fontId="4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75" fontId="111" fillId="0" borderId="0" applyFont="0" applyFill="0" applyBorder="0" applyAlignment="0" applyProtection="0"/>
    <xf numFmtId="175" fontId="111" fillId="0" borderId="0" applyFont="0" applyFill="0" applyBorder="0" applyAlignment="0" applyProtection="0"/>
    <xf numFmtId="43" fontId="235" fillId="0" borderId="0" applyFont="0" applyFill="0" applyBorder="0" applyAlignment="0" applyProtection="0"/>
    <xf numFmtId="334" fontId="4" fillId="0" borderId="0" applyFont="0" applyFill="0" applyBorder="0" applyAlignment="0" applyProtection="0"/>
    <xf numFmtId="294" fontId="4" fillId="0" borderId="0" applyFont="0" applyFill="0" applyBorder="0" applyAlignment="0" applyProtection="0"/>
    <xf numFmtId="43" fontId="235" fillId="0" borderId="0" applyFont="0" applyFill="0" applyBorder="0" applyAlignment="0" applyProtection="0"/>
    <xf numFmtId="43" fontId="235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4" fillId="0" borderId="0" applyFont="0" applyFill="0" applyBorder="0" applyAlignment="0" applyProtection="0"/>
    <xf numFmtId="294" fontId="4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1" fillId="10" borderId="0" applyNumberFormat="0" applyBorder="0" applyAlignment="0" applyProtection="0"/>
    <xf numFmtId="0" fontId="254" fillId="91" borderId="0" applyNumberFormat="0" applyBorder="0" applyAlignment="0" applyProtection="0"/>
    <xf numFmtId="4" fontId="4" fillId="0" borderId="11"/>
    <xf numFmtId="37" fontId="143" fillId="0" borderId="0" applyFont="0" applyBorder="0" applyAlignment="0" applyProtection="0"/>
    <xf numFmtId="0" fontId="28" fillId="0" borderId="0">
      <protection locked="0"/>
    </xf>
    <xf numFmtId="209" fontId="222" fillId="0" borderId="0" applyFont="0" applyFill="0" applyBorder="0" applyAlignment="0" applyProtection="0"/>
    <xf numFmtId="294" fontId="222" fillId="0" borderId="0" applyFont="0" applyFill="0" applyBorder="0" applyAlignment="0" applyProtection="0"/>
    <xf numFmtId="196" fontId="222" fillId="0" borderId="0" applyFont="0" applyFill="0" applyBorder="0" applyAlignment="0" applyProtection="0"/>
    <xf numFmtId="276" fontId="222" fillId="0" borderId="0" applyFont="0" applyFill="0" applyBorder="0" applyAlignment="0" applyProtection="0"/>
    <xf numFmtId="0" fontId="223" fillId="0" borderId="0"/>
    <xf numFmtId="0" fontId="224" fillId="0" borderId="0" applyNumberFormat="0" applyFill="0" applyBorder="0" applyAlignment="0" applyProtection="0">
      <alignment vertical="top"/>
      <protection locked="0"/>
    </xf>
    <xf numFmtId="40" fontId="225" fillId="0" borderId="0" applyFont="0" applyFill="0" applyBorder="0" applyAlignment="0" applyProtection="0"/>
    <xf numFmtId="38" fontId="225" fillId="0" borderId="0" applyFont="0" applyFill="0" applyBorder="0" applyAlignment="0" applyProtection="0"/>
    <xf numFmtId="0" fontId="225" fillId="0" borderId="0" applyFont="0" applyFill="0" applyBorder="0" applyAlignment="0" applyProtection="0"/>
    <xf numFmtId="0" fontId="225" fillId="0" borderId="0" applyFont="0" applyFill="0" applyBorder="0" applyAlignment="0" applyProtection="0"/>
    <xf numFmtId="0" fontId="226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93" fontId="227" fillId="0" borderId="0" applyFont="0" applyFill="0" applyBorder="0" applyAlignment="0" applyProtection="0"/>
    <xf numFmtId="336" fontId="227" fillId="0" borderId="0" applyFont="0" applyFill="0" applyBorder="0" applyAlignment="0" applyProtection="0"/>
    <xf numFmtId="0" fontId="228" fillId="0" borderId="0"/>
    <xf numFmtId="0" fontId="22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0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2">
    <xf numFmtId="0" fontId="0" fillId="0" borderId="0" xfId="0"/>
    <xf numFmtId="0" fontId="111" fillId="0" borderId="0" xfId="1140" applyFont="1" applyAlignment="1">
      <alignment vertical="top"/>
    </xf>
    <xf numFmtId="0" fontId="232" fillId="0" borderId="0" xfId="1158" applyFont="1" applyAlignment="1">
      <alignment vertical="top"/>
    </xf>
    <xf numFmtId="0" fontId="111" fillId="0" borderId="0" xfId="1158" applyFont="1" applyAlignment="1">
      <alignment vertical="top"/>
    </xf>
    <xf numFmtId="167" fontId="111" fillId="0" borderId="0" xfId="1252" applyNumberFormat="1" applyFont="1" applyFill="1" applyAlignment="1">
      <alignment vertical="top"/>
    </xf>
    <xf numFmtId="0" fontId="111" fillId="0" borderId="0" xfId="1158" applyFont="1" applyBorder="1" applyAlignment="1">
      <alignment vertical="top"/>
    </xf>
    <xf numFmtId="0" fontId="111" fillId="0" borderId="2" xfId="1158" applyFont="1" applyBorder="1" applyAlignment="1">
      <alignment vertical="top"/>
    </xf>
    <xf numFmtId="0" fontId="111" fillId="0" borderId="2" xfId="1158" applyFont="1" applyFill="1" applyBorder="1" applyAlignment="1">
      <alignment vertical="top"/>
    </xf>
    <xf numFmtId="0" fontId="111" fillId="0" borderId="0" xfId="1158" applyFont="1" applyFill="1" applyAlignment="1">
      <alignment vertical="top"/>
    </xf>
    <xf numFmtId="167" fontId="232" fillId="0" borderId="0" xfId="1252" applyNumberFormat="1" applyFont="1" applyFill="1" applyAlignment="1">
      <alignment vertical="top"/>
    </xf>
    <xf numFmtId="0" fontId="232" fillId="0" borderId="0" xfId="1158" applyFont="1" applyAlignment="1">
      <alignment vertical="top" wrapText="1"/>
    </xf>
    <xf numFmtId="0" fontId="111" fillId="0" borderId="0" xfId="1158" applyFont="1" applyAlignment="1">
      <alignment vertical="top" wrapText="1"/>
    </xf>
    <xf numFmtId="0" fontId="111" fillId="0" borderId="0" xfId="1158" applyFont="1" applyFill="1" applyAlignment="1">
      <alignment vertical="top" wrapText="1"/>
    </xf>
    <xf numFmtId="10" fontId="111" fillId="0" borderId="0" xfId="1140" applyNumberFormat="1" applyFont="1" applyFill="1" applyAlignment="1">
      <alignment vertical="top"/>
    </xf>
    <xf numFmtId="0" fontId="111" fillId="0" borderId="0" xfId="1140" applyFont="1" applyFill="1" applyAlignment="1">
      <alignment vertical="top"/>
    </xf>
    <xf numFmtId="0" fontId="111" fillId="0" borderId="0" xfId="1158" applyFont="1" applyFill="1" applyBorder="1" applyAlignment="1">
      <alignment vertical="top"/>
    </xf>
    <xf numFmtId="0" fontId="111" fillId="0" borderId="3" xfId="1158" applyFont="1" applyFill="1" applyBorder="1" applyAlignment="1">
      <alignment vertical="top"/>
    </xf>
    <xf numFmtId="167" fontId="232" fillId="0" borderId="0" xfId="1158" applyNumberFormat="1" applyFont="1" applyFill="1" applyBorder="1" applyAlignment="1">
      <alignment vertical="top"/>
    </xf>
    <xf numFmtId="0" fontId="232" fillId="0" borderId="0" xfId="1158" applyFont="1" applyFill="1" applyAlignment="1">
      <alignment vertical="top"/>
    </xf>
    <xf numFmtId="167" fontId="232" fillId="0" borderId="0" xfId="1158" applyNumberFormat="1" applyFont="1" applyFill="1" applyAlignment="1">
      <alignment vertical="top"/>
    </xf>
    <xf numFmtId="0" fontId="111" fillId="0" borderId="0" xfId="1158" applyFont="1"/>
    <xf numFmtId="0" fontId="111" fillId="0" borderId="0" xfId="1140" applyFont="1"/>
    <xf numFmtId="0" fontId="4" fillId="0" borderId="0" xfId="1158" applyFont="1" applyAlignment="1">
      <alignment wrapText="1"/>
    </xf>
    <xf numFmtId="0" fontId="4" fillId="0" borderId="0" xfId="1158" applyFont="1"/>
    <xf numFmtId="0" fontId="4" fillId="0" borderId="0" xfId="1140" applyFont="1"/>
    <xf numFmtId="0" fontId="232" fillId="0" borderId="0" xfId="1158" applyFont="1"/>
    <xf numFmtId="0" fontId="255" fillId="0" borderId="0" xfId="0" applyFont="1"/>
    <xf numFmtId="0" fontId="232" fillId="0" borderId="0" xfId="0" applyFont="1" applyBorder="1"/>
    <xf numFmtId="0" fontId="232" fillId="0" borderId="0" xfId="0" applyFont="1" applyBorder="1" applyAlignment="1">
      <alignment horizontal="left"/>
    </xf>
    <xf numFmtId="0" fontId="255" fillId="0" borderId="2" xfId="0" applyFont="1" applyBorder="1"/>
    <xf numFmtId="0" fontId="255" fillId="0" borderId="0" xfId="0" applyFont="1" applyBorder="1"/>
    <xf numFmtId="0" fontId="256" fillId="0" borderId="0" xfId="0" applyFont="1" applyBorder="1" applyAlignment="1">
      <alignment horizontal="right"/>
    </xf>
    <xf numFmtId="0" fontId="111" fillId="0" borderId="0" xfId="1168" applyFont="1" applyBorder="1"/>
    <xf numFmtId="0" fontId="232" fillId="0" borderId="0" xfId="1168" applyFont="1" applyAlignment="1">
      <alignment vertical="top" wrapText="1"/>
    </xf>
    <xf numFmtId="0" fontId="255" fillId="0" borderId="0" xfId="0" applyFont="1" applyAlignment="1">
      <alignment vertical="top"/>
    </xf>
    <xf numFmtId="0" fontId="111" fillId="0" borderId="0" xfId="1168" applyFont="1" applyAlignment="1">
      <alignment vertical="top" wrapText="1"/>
    </xf>
    <xf numFmtId="167" fontId="111" fillId="0" borderId="0" xfId="1252" applyNumberFormat="1" applyFont="1" applyAlignment="1">
      <alignment horizontal="center" vertical="top"/>
    </xf>
    <xf numFmtId="167" fontId="111" fillId="0" borderId="0" xfId="1252" applyNumberFormat="1" applyFont="1" applyFill="1" applyAlignment="1">
      <alignment horizontal="center" vertical="top"/>
    </xf>
    <xf numFmtId="0" fontId="111" fillId="0" borderId="2" xfId="1168" applyFont="1" applyBorder="1" applyAlignment="1">
      <alignment vertical="top" wrapText="1"/>
    </xf>
    <xf numFmtId="0" fontId="255" fillId="0" borderId="2" xfId="0" applyFont="1" applyBorder="1" applyAlignment="1">
      <alignment horizontal="center" vertical="top"/>
    </xf>
    <xf numFmtId="0" fontId="255" fillId="0" borderId="2" xfId="0" applyFont="1" applyFill="1" applyBorder="1" applyAlignment="1">
      <alignment horizontal="center" vertical="top"/>
    </xf>
    <xf numFmtId="0" fontId="255" fillId="0" borderId="0" xfId="0" applyFont="1" applyAlignment="1">
      <alignment horizontal="center" vertical="top"/>
    </xf>
    <xf numFmtId="0" fontId="255" fillId="0" borderId="0" xfId="0" applyFont="1" applyFill="1" applyAlignment="1">
      <alignment horizontal="center" vertical="top"/>
    </xf>
    <xf numFmtId="167" fontId="232" fillId="0" borderId="0" xfId="1252" applyNumberFormat="1" applyFont="1" applyAlignment="1">
      <alignment horizontal="center" vertical="top"/>
    </xf>
    <xf numFmtId="167" fontId="232" fillId="0" borderId="0" xfId="1252" applyNumberFormat="1" applyFont="1" applyFill="1" applyAlignment="1">
      <alignment horizontal="center" vertical="top"/>
    </xf>
    <xf numFmtId="0" fontId="232" fillId="0" borderId="2" xfId="1168" applyFont="1" applyBorder="1" applyAlignment="1">
      <alignment vertical="top" wrapText="1"/>
    </xf>
    <xf numFmtId="0" fontId="232" fillId="0" borderId="4" xfId="1168" applyFont="1" applyBorder="1" applyAlignment="1">
      <alignment vertical="top" wrapText="1"/>
    </xf>
    <xf numFmtId="0" fontId="255" fillId="0" borderId="4" xfId="0" applyFont="1" applyBorder="1" applyAlignment="1">
      <alignment horizontal="center" vertical="top"/>
    </xf>
    <xf numFmtId="0" fontId="255" fillId="0" borderId="0" xfId="1168" applyFont="1" applyAlignment="1">
      <alignment vertical="top" wrapText="1"/>
    </xf>
    <xf numFmtId="0" fontId="232" fillId="0" borderId="0" xfId="1168" applyFont="1" applyBorder="1" applyAlignment="1">
      <alignment vertical="top" wrapText="1"/>
    </xf>
    <xf numFmtId="167" fontId="256" fillId="0" borderId="0" xfId="0" applyNumberFormat="1" applyFont="1" applyBorder="1" applyAlignment="1">
      <alignment horizontal="center" vertical="top"/>
    </xf>
    <xf numFmtId="0" fontId="111" fillId="0" borderId="0" xfId="1168" applyFont="1" applyBorder="1" applyAlignment="1">
      <alignment vertical="top" wrapText="1"/>
    </xf>
    <xf numFmtId="167" fontId="111" fillId="0" borderId="0" xfId="1252" applyNumberFormat="1" applyFont="1" applyBorder="1" applyAlignment="1">
      <alignment horizontal="center" vertical="top"/>
    </xf>
    <xf numFmtId="0" fontId="255" fillId="0" borderId="2" xfId="0" applyFont="1" applyBorder="1" applyAlignment="1">
      <alignment vertical="top"/>
    </xf>
    <xf numFmtId="167" fontId="256" fillId="0" borderId="0" xfId="0" applyNumberFormat="1" applyFont="1" applyAlignment="1">
      <alignment horizontal="center" vertical="top"/>
    </xf>
    <xf numFmtId="0" fontId="255" fillId="0" borderId="4" xfId="0" applyFont="1" applyBorder="1" applyAlignment="1">
      <alignment vertical="top"/>
    </xf>
    <xf numFmtId="167" fontId="255" fillId="0" borderId="0" xfId="0" applyNumberFormat="1" applyFont="1" applyAlignment="1">
      <alignment vertical="top"/>
    </xf>
    <xf numFmtId="167" fontId="111" fillId="0" borderId="0" xfId="1252" applyNumberFormat="1" applyFont="1" applyFill="1"/>
    <xf numFmtId="0" fontId="232" fillId="0" borderId="0" xfId="1140" applyFont="1" applyAlignment="1">
      <alignment vertical="top"/>
    </xf>
    <xf numFmtId="0" fontId="232" fillId="0" borderId="3" xfId="1158" applyFont="1" applyBorder="1" applyAlignment="1">
      <alignment vertical="top" wrapText="1"/>
    </xf>
    <xf numFmtId="167" fontId="232" fillId="0" borderId="3" xfId="1252" applyNumberFormat="1" applyFont="1" applyFill="1" applyBorder="1" applyAlignment="1">
      <alignment vertical="top"/>
    </xf>
    <xf numFmtId="0" fontId="111" fillId="0" borderId="4" xfId="1158" applyFont="1" applyFill="1" applyBorder="1" applyAlignment="1">
      <alignment vertical="top"/>
    </xf>
    <xf numFmtId="0" fontId="111" fillId="0" borderId="2" xfId="1158" applyFont="1" applyBorder="1" applyAlignment="1">
      <alignment vertical="top" wrapText="1"/>
    </xf>
    <xf numFmtId="0" fontId="8" fillId="0" borderId="2" xfId="1158" applyFont="1" applyFill="1" applyBorder="1"/>
    <xf numFmtId="0" fontId="111" fillId="0" borderId="2" xfId="1158" applyFont="1" applyFill="1" applyBorder="1"/>
    <xf numFmtId="0" fontId="111" fillId="0" borderId="0" xfId="1158" applyFont="1" applyFill="1" applyBorder="1"/>
    <xf numFmtId="0" fontId="8" fillId="0" borderId="0" xfId="1158" applyFont="1" applyFill="1"/>
    <xf numFmtId="0" fontId="111" fillId="0" borderId="0" xfId="1158" applyFont="1" applyFill="1"/>
    <xf numFmtId="167" fontId="8" fillId="0" borderId="0" xfId="1252" applyNumberFormat="1" applyFont="1" applyFill="1"/>
    <xf numFmtId="166" fontId="111" fillId="0" borderId="0" xfId="1158" applyNumberFormat="1" applyFont="1" applyFill="1"/>
    <xf numFmtId="0" fontId="111" fillId="0" borderId="4" xfId="1158" applyFont="1" applyBorder="1" applyAlignment="1">
      <alignment vertical="top" wrapText="1"/>
    </xf>
    <xf numFmtId="0" fontId="111" fillId="0" borderId="4" xfId="1158" applyFont="1" applyFill="1" applyBorder="1"/>
    <xf numFmtId="0" fontId="111" fillId="0" borderId="0" xfId="1158" applyFont="1" applyBorder="1"/>
    <xf numFmtId="0" fontId="4" fillId="0" borderId="0" xfId="1158" applyFont="1" applyFill="1" applyAlignment="1">
      <alignment wrapText="1"/>
    </xf>
    <xf numFmtId="0" fontId="4" fillId="0" borderId="0" xfId="1158" applyFont="1" applyFill="1"/>
    <xf numFmtId="14" fontId="257" fillId="0" borderId="0" xfId="1158" applyNumberFormat="1" applyFont="1" applyAlignment="1">
      <alignment horizontal="left" wrapText="1"/>
    </xf>
    <xf numFmtId="0" fontId="257" fillId="0" borderId="0" xfId="1140" applyFont="1"/>
    <xf numFmtId="0" fontId="257" fillId="0" borderId="0" xfId="1158" applyFont="1" applyAlignment="1">
      <alignment wrapText="1"/>
    </xf>
    <xf numFmtId="166" fontId="257" fillId="0" borderId="0" xfId="1158" applyNumberFormat="1" applyFont="1" applyFill="1"/>
    <xf numFmtId="14" fontId="257" fillId="0" borderId="0" xfId="1158" applyNumberFormat="1" applyFont="1" applyAlignment="1">
      <alignment wrapText="1"/>
    </xf>
    <xf numFmtId="0" fontId="257" fillId="0" borderId="0" xfId="1140" applyFont="1" applyFill="1"/>
    <xf numFmtId="0" fontId="257" fillId="0" borderId="0" xfId="1158" applyFont="1" applyFill="1"/>
    <xf numFmtId="0" fontId="257" fillId="0" borderId="0" xfId="1158" applyFont="1"/>
    <xf numFmtId="166" fontId="255" fillId="0" borderId="0" xfId="1214" applyNumberFormat="1" applyFont="1" applyAlignment="1">
      <alignment vertical="top"/>
    </xf>
    <xf numFmtId="0" fontId="231" fillId="0" borderId="0" xfId="1168" applyFont="1" applyAlignment="1">
      <alignment vertical="top" wrapText="1"/>
    </xf>
    <xf numFmtId="0" fontId="231" fillId="0" borderId="0" xfId="1158" applyFont="1" applyFill="1" applyBorder="1" applyAlignment="1">
      <alignment vertical="top" wrapText="1"/>
    </xf>
    <xf numFmtId="0" fontId="258" fillId="0" borderId="0" xfId="1147" applyFont="1"/>
    <xf numFmtId="0" fontId="259" fillId="0" borderId="0" xfId="1147" applyFont="1" applyFill="1"/>
    <xf numFmtId="0" fontId="259" fillId="0" borderId="0" xfId="1147" applyFont="1"/>
    <xf numFmtId="0" fontId="233" fillId="0" borderId="0" xfId="1147" applyFont="1" applyBorder="1"/>
    <xf numFmtId="0" fontId="233" fillId="0" borderId="0" xfId="1147" applyFont="1" applyFill="1" applyBorder="1"/>
    <xf numFmtId="0" fontId="233" fillId="0" borderId="0" xfId="1147" applyFont="1" applyBorder="1" applyAlignment="1">
      <alignment horizontal="justify"/>
    </xf>
    <xf numFmtId="0" fontId="96" fillId="0" borderId="0" xfId="1147" applyFont="1" applyBorder="1"/>
    <xf numFmtId="0" fontId="255" fillId="0" borderId="0" xfId="1147" applyFont="1"/>
    <xf numFmtId="0" fontId="255" fillId="0" borderId="0" xfId="1147" applyFont="1" applyFill="1"/>
    <xf numFmtId="0" fontId="255" fillId="0" borderId="4" xfId="1147" applyFont="1" applyFill="1" applyBorder="1" applyAlignment="1">
      <alignment vertical="top"/>
    </xf>
    <xf numFmtId="0" fontId="232" fillId="0" borderId="4" xfId="1158" applyFont="1" applyFill="1" applyBorder="1" applyAlignment="1">
      <alignment vertical="top" wrapText="1"/>
    </xf>
    <xf numFmtId="166" fontId="255" fillId="0" borderId="0" xfId="1242" applyNumberFormat="1" applyFont="1" applyFill="1"/>
    <xf numFmtId="0" fontId="255" fillId="0" borderId="0" xfId="1147" applyFont="1" applyAlignment="1">
      <alignment vertical="top"/>
    </xf>
    <xf numFmtId="0" fontId="256" fillId="0" borderId="0" xfId="1147" applyFont="1" applyAlignment="1">
      <alignment vertical="top"/>
    </xf>
    <xf numFmtId="167" fontId="256" fillId="0" borderId="0" xfId="1147" applyNumberFormat="1" applyFont="1" applyFill="1" applyBorder="1" applyAlignment="1">
      <alignment vertical="top"/>
    </xf>
    <xf numFmtId="0" fontId="232" fillId="0" borderId="0" xfId="1158" applyFont="1" applyFill="1" applyBorder="1" applyAlignment="1">
      <alignment vertical="top" wrapText="1"/>
    </xf>
    <xf numFmtId="0" fontId="255" fillId="0" borderId="30" xfId="1147" applyFont="1" applyFill="1" applyBorder="1" applyAlignment="1">
      <alignment vertical="top"/>
    </xf>
    <xf numFmtId="0" fontId="231" fillId="0" borderId="30" xfId="1158" applyFont="1" applyFill="1" applyBorder="1" applyAlignment="1">
      <alignment vertical="top" wrapText="1"/>
    </xf>
    <xf numFmtId="0" fontId="255" fillId="0" borderId="3" xfId="1147" applyFont="1" applyFill="1" applyBorder="1" applyAlignment="1">
      <alignment vertical="top"/>
    </xf>
    <xf numFmtId="0" fontId="232" fillId="0" borderId="3" xfId="1158" applyFont="1" applyFill="1" applyBorder="1" applyAlignment="1">
      <alignment vertical="top" wrapText="1"/>
    </xf>
    <xf numFmtId="0" fontId="255" fillId="0" borderId="0" xfId="1147" applyFont="1" applyFill="1" applyAlignment="1">
      <alignment vertical="top"/>
    </xf>
    <xf numFmtId="0" fontId="111" fillId="0" borderId="0" xfId="1158" applyFont="1" applyFill="1" applyBorder="1" applyAlignment="1">
      <alignment vertical="top" wrapText="1"/>
    </xf>
    <xf numFmtId="167" fontId="111" fillId="0" borderId="0" xfId="1241" applyNumberFormat="1" applyFont="1" applyFill="1" applyBorder="1" applyAlignment="1">
      <alignment vertical="top"/>
    </xf>
    <xf numFmtId="0" fontId="232" fillId="0" borderId="0" xfId="1158" applyFont="1" applyFill="1" applyAlignment="1">
      <alignment vertical="top" wrapText="1"/>
    </xf>
    <xf numFmtId="0" fontId="231" fillId="0" borderId="0" xfId="1158" applyFont="1" applyFill="1" applyAlignment="1">
      <alignment vertical="top" wrapText="1"/>
    </xf>
    <xf numFmtId="0" fontId="111" fillId="0" borderId="3" xfId="1158" applyFont="1" applyFill="1" applyBorder="1" applyAlignment="1">
      <alignment vertical="top" wrapText="1"/>
    </xf>
    <xf numFmtId="0" fontId="255" fillId="0" borderId="0" xfId="1147" applyFont="1" applyAlignment="1">
      <alignment vertical="top" wrapText="1"/>
    </xf>
    <xf numFmtId="0" fontId="260" fillId="0" borderId="0" xfId="1147" applyFont="1" applyAlignment="1">
      <alignment vertical="top"/>
    </xf>
    <xf numFmtId="0" fontId="261" fillId="0" borderId="0" xfId="1147" applyFont="1" applyFill="1" applyBorder="1" applyAlignment="1">
      <alignment horizontal="right" vertical="top"/>
    </xf>
    <xf numFmtId="0" fontId="261" fillId="0" borderId="0" xfId="1147" applyFont="1" applyBorder="1" applyAlignment="1">
      <alignment horizontal="right" vertical="top"/>
    </xf>
    <xf numFmtId="0" fontId="260" fillId="0" borderId="0" xfId="1147" applyFont="1"/>
    <xf numFmtId="0" fontId="260" fillId="0" borderId="0" xfId="1147" applyFont="1" applyBorder="1"/>
    <xf numFmtId="0" fontId="256" fillId="0" borderId="0" xfId="1147" applyFont="1" applyFill="1" applyBorder="1" applyAlignment="1">
      <alignment horizontal="right" vertical="top"/>
    </xf>
    <xf numFmtId="166" fontId="111" fillId="0" borderId="0" xfId="1241" applyNumberFormat="1" applyFont="1" applyAlignment="1">
      <alignment vertical="top"/>
    </xf>
    <xf numFmtId="166" fontId="232" fillId="0" borderId="0" xfId="1241" applyNumberFormat="1" applyFont="1" applyAlignment="1">
      <alignment vertical="top"/>
    </xf>
    <xf numFmtId="166" fontId="7" fillId="0" borderId="0" xfId="1241" applyNumberFormat="1" applyFont="1" applyFill="1"/>
    <xf numFmtId="166" fontId="257" fillId="0" borderId="0" xfId="1241" applyNumberFormat="1" applyFont="1" applyFill="1"/>
    <xf numFmtId="0" fontId="111" fillId="0" borderId="0" xfId="1148" applyFont="1" applyFill="1" applyBorder="1"/>
    <xf numFmtId="0" fontId="232" fillId="0" borderId="0" xfId="1148" applyFont="1" applyFill="1" applyBorder="1" applyAlignment="1">
      <alignment horizontal="left"/>
    </xf>
    <xf numFmtId="0" fontId="232" fillId="0" borderId="0" xfId="1148" applyFont="1" applyFill="1" applyBorder="1"/>
    <xf numFmtId="0" fontId="111" fillId="0" borderId="0" xfId="1148" applyFont="1" applyFill="1"/>
    <xf numFmtId="0" fontId="232" fillId="0" borderId="0" xfId="1148" applyFont="1" applyFill="1" applyAlignment="1"/>
    <xf numFmtId="0" fontId="111" fillId="0" borderId="0" xfId="1148" applyFont="1" applyFill="1" applyBorder="1" applyAlignment="1">
      <alignment vertical="top"/>
    </xf>
    <xf numFmtId="0" fontId="111" fillId="0" borderId="0" xfId="1148" applyFont="1" applyFill="1" applyBorder="1" applyAlignment="1" applyProtection="1">
      <alignment vertical="top" wrapText="1"/>
      <protection locked="0"/>
    </xf>
    <xf numFmtId="166" fontId="111" fillId="0" borderId="0" xfId="1241" applyNumberFormat="1" applyFont="1" applyFill="1" applyBorder="1" applyAlignment="1" applyProtection="1">
      <alignment horizontal="center" vertical="top"/>
      <protection locked="0"/>
    </xf>
    <xf numFmtId="166" fontId="111" fillId="0" borderId="0" xfId="1241" applyNumberFormat="1" applyFont="1" applyFill="1" applyBorder="1" applyAlignment="1">
      <alignment horizontal="center" vertical="top"/>
    </xf>
    <xf numFmtId="0" fontId="231" fillId="0" borderId="31" xfId="1158" applyFont="1" applyFill="1" applyBorder="1" applyAlignment="1">
      <alignment horizontal="left" vertical="top" wrapText="1"/>
    </xf>
    <xf numFmtId="49" fontId="232" fillId="0" borderId="31" xfId="1158" applyNumberFormat="1" applyFont="1" applyFill="1" applyBorder="1" applyAlignment="1">
      <alignment horizontal="center" vertical="top" wrapText="1"/>
    </xf>
    <xf numFmtId="0" fontId="232" fillId="0" borderId="31" xfId="1148" applyFont="1" applyFill="1" applyBorder="1" applyAlignment="1" applyProtection="1">
      <alignment vertical="top" wrapText="1"/>
      <protection locked="0"/>
    </xf>
    <xf numFmtId="337" fontId="232" fillId="0" borderId="31" xfId="1241" applyNumberFormat="1" applyFont="1" applyFill="1" applyBorder="1" applyAlignment="1">
      <alignment horizontal="right" vertical="top"/>
    </xf>
    <xf numFmtId="0" fontId="232" fillId="0" borderId="0" xfId="1148" applyFont="1" applyFill="1" applyBorder="1" applyAlignment="1" applyProtection="1">
      <alignment vertical="top" wrapText="1"/>
      <protection locked="0"/>
    </xf>
    <xf numFmtId="337" fontId="111" fillId="0" borderId="0" xfId="1241" applyNumberFormat="1" applyFont="1" applyFill="1" applyBorder="1" applyAlignment="1">
      <alignment horizontal="right" vertical="top"/>
    </xf>
    <xf numFmtId="0" fontId="232" fillId="0" borderId="0" xfId="1148" applyFont="1" applyFill="1" applyBorder="1" applyAlignment="1">
      <alignment vertical="top"/>
    </xf>
    <xf numFmtId="167" fontId="111" fillId="0" borderId="0" xfId="1241" applyNumberFormat="1" applyFont="1" applyFill="1" applyBorder="1" applyAlignment="1">
      <alignment horizontal="left" vertical="top"/>
    </xf>
    <xf numFmtId="0" fontId="232" fillId="0" borderId="4" xfId="1148" applyFont="1" applyFill="1" applyBorder="1" applyAlignment="1" applyProtection="1">
      <alignment vertical="top" wrapText="1"/>
      <protection locked="0"/>
    </xf>
    <xf numFmtId="337" fontId="232" fillId="0" borderId="4" xfId="1241" applyNumberFormat="1" applyFont="1" applyFill="1" applyBorder="1" applyAlignment="1">
      <alignment horizontal="right" vertical="top"/>
    </xf>
    <xf numFmtId="167" fontId="111" fillId="0" borderId="4" xfId="1241" applyNumberFormat="1" applyFont="1" applyFill="1" applyBorder="1" applyAlignment="1">
      <alignment horizontal="left" vertical="top"/>
    </xf>
    <xf numFmtId="166" fontId="232" fillId="0" borderId="0" xfId="1241" applyNumberFormat="1" applyFont="1" applyFill="1" applyBorder="1" applyAlignment="1">
      <alignment horizontal="right" vertical="top"/>
    </xf>
    <xf numFmtId="337" fontId="111" fillId="0" borderId="0" xfId="1241" applyNumberFormat="1" applyFont="1" applyFill="1" applyBorder="1" applyAlignment="1" applyProtection="1">
      <alignment vertical="top"/>
      <protection locked="0"/>
    </xf>
    <xf numFmtId="0" fontId="111" fillId="0" borderId="4" xfId="1148" applyFont="1" applyFill="1" applyBorder="1" applyAlignment="1" applyProtection="1">
      <alignment vertical="top" wrapText="1"/>
      <protection locked="0"/>
    </xf>
    <xf numFmtId="0" fontId="111" fillId="0" borderId="0" xfId="1148" applyFont="1" applyFill="1" applyBorder="1" applyAlignment="1">
      <alignment horizontal="center"/>
    </xf>
    <xf numFmtId="166" fontId="111" fillId="0" borderId="0" xfId="1241" applyNumberFormat="1" applyFont="1" applyFill="1" applyBorder="1"/>
    <xf numFmtId="0" fontId="111" fillId="0" borderId="0" xfId="1147" applyFont="1" applyBorder="1" applyAlignment="1">
      <alignment horizontal="justify"/>
    </xf>
    <xf numFmtId="0" fontId="111" fillId="0" borderId="0" xfId="1147" applyFont="1" applyFill="1" applyBorder="1"/>
    <xf numFmtId="3" fontId="232" fillId="0" borderId="0" xfId="1148" applyNumberFormat="1" applyFont="1" applyFill="1" applyBorder="1"/>
    <xf numFmtId="0" fontId="111" fillId="0" borderId="0" xfId="1148" applyFont="1" applyFill="1" applyBorder="1" applyAlignment="1">
      <alignment horizontal="left"/>
    </xf>
    <xf numFmtId="0" fontId="232" fillId="0" borderId="0" xfId="1148" applyFont="1" applyFill="1" applyBorder="1" applyAlignment="1">
      <alignment horizontal="justify"/>
    </xf>
    <xf numFmtId="0" fontId="111" fillId="0" borderId="0" xfId="1148" applyFont="1" applyFill="1" applyBorder="1" applyAlignment="1" applyProtection="1">
      <alignment wrapText="1"/>
      <protection locked="0"/>
    </xf>
    <xf numFmtId="166" fontId="111" fillId="0" borderId="0" xfId="1241" applyNumberFormat="1" applyFont="1" applyFill="1" applyBorder="1" applyAlignment="1" applyProtection="1">
      <alignment horizontal="center"/>
      <protection locked="0"/>
    </xf>
    <xf numFmtId="0" fontId="111" fillId="0" borderId="0" xfId="1140" applyFont="1" applyFill="1" applyAlignment="1">
      <alignment wrapText="1"/>
    </xf>
    <xf numFmtId="0" fontId="261" fillId="0" borderId="0" xfId="0" applyFont="1" applyBorder="1" applyAlignment="1">
      <alignment horizontal="right" vertical="top"/>
    </xf>
    <xf numFmtId="49" fontId="0" fillId="0" borderId="0" xfId="0" applyNumberFormat="1"/>
    <xf numFmtId="0" fontId="232" fillId="0" borderId="0" xfId="1148" applyNumberFormat="1" applyFont="1" applyFill="1" applyAlignment="1"/>
    <xf numFmtId="0" fontId="233" fillId="0" borderId="0" xfId="1158" applyFont="1" applyFill="1" applyBorder="1" applyAlignment="1">
      <alignment vertical="top" wrapText="1"/>
    </xf>
    <xf numFmtId="167" fontId="111" fillId="0" borderId="0" xfId="1241" applyNumberFormat="1" applyFont="1" applyAlignment="1">
      <alignment horizontal="center" vertical="top"/>
    </xf>
    <xf numFmtId="337" fontId="111" fillId="0" borderId="31" xfId="1241" applyNumberFormat="1" applyFont="1" applyFill="1" applyBorder="1" applyAlignment="1" applyProtection="1">
      <alignment horizontal="center" vertical="top"/>
      <protection locked="0"/>
    </xf>
    <xf numFmtId="0" fontId="259" fillId="0" borderId="0" xfId="1147" applyFont="1" applyAlignment="1">
      <alignment wrapText="1"/>
    </xf>
    <xf numFmtId="0" fontId="261" fillId="0" borderId="0" xfId="1147" applyFont="1" applyBorder="1" applyAlignment="1">
      <alignment wrapText="1"/>
    </xf>
    <xf numFmtId="0" fontId="262" fillId="0" borderId="0" xfId="1158" applyFont="1" applyFill="1" applyAlignment="1">
      <alignment wrapText="1"/>
    </xf>
    <xf numFmtId="0" fontId="255" fillId="0" borderId="0" xfId="1158" applyFont="1" applyFill="1" applyAlignment="1">
      <alignment wrapText="1"/>
    </xf>
    <xf numFmtId="0" fontId="263" fillId="0" borderId="0" xfId="1158" applyFont="1" applyFill="1" applyAlignment="1">
      <alignment wrapText="1"/>
    </xf>
    <xf numFmtId="0" fontId="233" fillId="0" borderId="0" xfId="1147" applyFont="1" applyBorder="1" applyAlignment="1">
      <alignment horizontal="justify" wrapText="1"/>
    </xf>
    <xf numFmtId="0" fontId="111" fillId="0" borderId="0" xfId="1168" applyFont="1" applyFill="1" applyAlignment="1">
      <alignment vertical="top" wrapText="1"/>
    </xf>
    <xf numFmtId="0" fontId="0" fillId="0" borderId="0" xfId="0" quotePrefix="1"/>
    <xf numFmtId="3" fontId="232" fillId="0" borderId="0" xfId="1140" applyNumberFormat="1" applyFont="1" applyAlignment="1">
      <alignment vertical="top"/>
    </xf>
    <xf numFmtId="3" fontId="264" fillId="0" borderId="0" xfId="1140" applyNumberFormat="1" applyFont="1"/>
    <xf numFmtId="0" fontId="232" fillId="0" borderId="0" xfId="1147" applyFont="1" applyFill="1" applyBorder="1" applyAlignment="1">
      <alignment horizontal="left"/>
    </xf>
    <xf numFmtId="167" fontId="111" fillId="0" borderId="0" xfId="1140" applyNumberFormat="1" applyFont="1" applyAlignment="1">
      <alignment vertical="top"/>
    </xf>
    <xf numFmtId="167" fontId="255" fillId="0" borderId="0" xfId="0" applyNumberFormat="1" applyFont="1" applyFill="1" applyAlignment="1">
      <alignment horizontal="center" vertical="top"/>
    </xf>
    <xf numFmtId="167" fontId="256" fillId="0" borderId="0" xfId="0" applyNumberFormat="1" applyFont="1" applyFill="1" applyAlignment="1">
      <alignment horizontal="center" vertical="top"/>
    </xf>
    <xf numFmtId="167" fontId="111" fillId="0" borderId="0" xfId="1252" applyNumberFormat="1" applyFont="1" applyFill="1" applyBorder="1" applyAlignment="1">
      <alignment horizontal="center" vertical="top"/>
    </xf>
    <xf numFmtId="0" fontId="111" fillId="0" borderId="2" xfId="1168" applyFont="1" applyFill="1" applyBorder="1" applyAlignment="1">
      <alignment vertical="top" wrapText="1"/>
    </xf>
    <xf numFmtId="167" fontId="111" fillId="0" borderId="2" xfId="1252" applyNumberFormat="1" applyFont="1" applyFill="1" applyBorder="1" applyAlignment="1">
      <alignment horizontal="center" vertical="top"/>
    </xf>
    <xf numFmtId="167" fontId="111" fillId="0" borderId="4" xfId="1241" applyNumberFormat="1" applyFont="1" applyBorder="1" applyAlignment="1">
      <alignment horizontal="center" vertical="top"/>
    </xf>
    <xf numFmtId="337" fontId="232" fillId="0" borderId="31" xfId="1241" applyNumberFormat="1" applyFont="1" applyFill="1" applyBorder="1" applyAlignment="1" applyProtection="1">
      <alignment horizontal="right" vertical="top"/>
      <protection locked="0"/>
    </xf>
    <xf numFmtId="0" fontId="255" fillId="0" borderId="4" xfId="0" applyFont="1" applyBorder="1"/>
    <xf numFmtId="167" fontId="256" fillId="0" borderId="0" xfId="1147" applyNumberFormat="1" applyFont="1" applyAlignment="1">
      <alignment vertical="top"/>
    </xf>
    <xf numFmtId="167" fontId="255" fillId="0" borderId="0" xfId="1147" applyNumberFormat="1" applyFont="1" applyAlignment="1">
      <alignment vertical="top"/>
    </xf>
    <xf numFmtId="166" fontId="111" fillId="0" borderId="4" xfId="1241" applyNumberFormat="1" applyFont="1" applyFill="1" applyBorder="1" applyAlignment="1" applyProtection="1">
      <alignment horizontal="center" vertical="top"/>
      <protection locked="0"/>
    </xf>
    <xf numFmtId="0" fontId="261" fillId="0" borderId="0" xfId="1147" applyFont="1" applyBorder="1" applyAlignment="1">
      <alignment horizontal="right" vertical="top" wrapText="1"/>
    </xf>
    <xf numFmtId="0" fontId="261" fillId="0" borderId="2" xfId="1147" applyFont="1" applyBorder="1" applyAlignment="1">
      <alignment horizontal="right" vertical="top" wrapText="1"/>
    </xf>
    <xf numFmtId="0" fontId="231" fillId="0" borderId="0" xfId="1158" applyFont="1" applyFill="1" applyBorder="1" applyAlignment="1">
      <alignment wrapText="1"/>
    </xf>
    <xf numFmtId="0" fontId="231" fillId="0" borderId="2" xfId="1158" applyFont="1" applyFill="1" applyBorder="1" applyAlignment="1">
      <alignment wrapText="1"/>
    </xf>
    <xf numFmtId="0" fontId="111" fillId="0" borderId="0" xfId="0" applyFont="1" applyBorder="1" applyAlignment="1">
      <alignment horizontal="right"/>
    </xf>
    <xf numFmtId="0" fontId="232" fillId="0" borderId="0" xfId="1147" applyFont="1" applyFill="1" applyBorder="1" applyAlignment="1">
      <alignment horizontal="left"/>
    </xf>
    <xf numFmtId="167" fontId="111" fillId="0" borderId="31" xfId="1241" applyNumberFormat="1" applyFont="1" applyBorder="1" applyAlignment="1">
      <alignment horizontal="center" vertical="top"/>
    </xf>
    <xf numFmtId="167" fontId="232" fillId="0" borderId="4" xfId="1241" applyNumberFormat="1" applyFont="1" applyBorder="1" applyAlignment="1">
      <alignment horizontal="center" vertical="top"/>
    </xf>
    <xf numFmtId="167" fontId="232" fillId="0" borderId="4" xfId="1241" applyNumberFormat="1" applyFont="1" applyFill="1" applyBorder="1" applyAlignment="1">
      <alignment horizontal="left" vertical="top"/>
    </xf>
    <xf numFmtId="167" fontId="111" fillId="0" borderId="0" xfId="1241" applyNumberFormat="1" applyFont="1" applyFill="1" applyBorder="1" applyAlignment="1">
      <alignment horizontal="right" vertical="top"/>
    </xf>
    <xf numFmtId="0" fontId="260" fillId="0" borderId="0" xfId="1158" applyFont="1" applyFill="1" applyBorder="1" applyAlignment="1">
      <alignment vertical="top"/>
    </xf>
    <xf numFmtId="166" fontId="255" fillId="0" borderId="0" xfId="1214" applyNumberFormat="1" applyFont="1" applyFill="1" applyBorder="1" applyAlignment="1">
      <alignment vertical="top"/>
    </xf>
    <xf numFmtId="0" fontId="232" fillId="0" borderId="0" xfId="1147" applyFont="1" applyFill="1" applyBorder="1" applyAlignment="1">
      <alignment horizontal="left"/>
    </xf>
    <xf numFmtId="0" fontId="232" fillId="0" borderId="0" xfId="1158" applyFont="1" applyFill="1" applyBorder="1" applyAlignment="1">
      <alignment horizontal="center" vertical="top" wrapText="1"/>
    </xf>
    <xf numFmtId="0" fontId="261" fillId="0" borderId="0" xfId="1147" applyFont="1" applyBorder="1" applyAlignment="1">
      <alignment horizontal="center" wrapText="1"/>
    </xf>
    <xf numFmtId="0" fontId="232" fillId="0" borderId="0" xfId="1158" applyFont="1" applyFill="1" applyAlignment="1">
      <alignment horizontal="center" vertical="top" wrapText="1"/>
    </xf>
    <xf numFmtId="0" fontId="232" fillId="0" borderId="4" xfId="1158" applyFont="1" applyFill="1" applyBorder="1" applyAlignment="1">
      <alignment horizontal="center" vertical="top" wrapText="1"/>
    </xf>
    <xf numFmtId="0" fontId="232" fillId="0" borderId="3" xfId="1158" applyFont="1" applyFill="1" applyBorder="1" applyAlignment="1">
      <alignment horizontal="center" vertical="top" wrapText="1"/>
    </xf>
    <xf numFmtId="0" fontId="232" fillId="0" borderId="0" xfId="1147" applyFont="1" applyFill="1" applyBorder="1" applyAlignment="1">
      <alignment horizontal="center"/>
    </xf>
    <xf numFmtId="0" fontId="233" fillId="0" borderId="0" xfId="1147" applyFont="1" applyBorder="1" applyAlignment="1">
      <alignment horizontal="center" wrapText="1"/>
    </xf>
    <xf numFmtId="0" fontId="266" fillId="0" borderId="0" xfId="1147" applyFont="1" applyAlignment="1">
      <alignment horizontal="center" wrapText="1"/>
    </xf>
    <xf numFmtId="0" fontId="261" fillId="0" borderId="0" xfId="1147" applyFont="1" applyAlignment="1">
      <alignment horizontal="center" vertical="top"/>
    </xf>
    <xf numFmtId="0" fontId="265" fillId="0" borderId="0" xfId="1158" applyFont="1" applyFill="1" applyBorder="1" applyAlignment="1">
      <alignment horizontal="center" wrapText="1"/>
    </xf>
    <xf numFmtId="0" fontId="265" fillId="0" borderId="0" xfId="1158" applyFont="1" applyFill="1" applyAlignment="1">
      <alignment horizontal="center" vertical="top" wrapText="1"/>
    </xf>
    <xf numFmtId="0" fontId="265" fillId="0" borderId="30" xfId="1158" applyFont="1" applyFill="1" applyBorder="1" applyAlignment="1">
      <alignment horizontal="center" vertical="top" wrapText="1"/>
    </xf>
    <xf numFmtId="0" fontId="267" fillId="0" borderId="0" xfId="1158" applyFont="1" applyFill="1" applyAlignment="1">
      <alignment horizontal="center" wrapText="1"/>
    </xf>
    <xf numFmtId="0" fontId="256" fillId="0" borderId="0" xfId="1158" applyFont="1" applyFill="1" applyAlignment="1">
      <alignment horizontal="center" wrapText="1"/>
    </xf>
    <xf numFmtId="0" fontId="268" fillId="0" borderId="0" xfId="1158" applyFont="1" applyFill="1" applyAlignment="1">
      <alignment horizontal="center" wrapText="1"/>
    </xf>
    <xf numFmtId="0" fontId="261" fillId="0" borderId="0" xfId="1158" applyFont="1" applyFill="1" applyBorder="1" applyAlignment="1">
      <alignment horizontal="center" vertical="top"/>
    </xf>
    <xf numFmtId="0" fontId="232" fillId="0" borderId="2" xfId="1158" applyFont="1" applyFill="1" applyBorder="1" applyAlignment="1">
      <alignment horizontal="center" vertical="top" wrapText="1"/>
    </xf>
    <xf numFmtId="0" fontId="233" fillId="0" borderId="0" xfId="1158" applyFont="1" applyFill="1" applyBorder="1" applyAlignment="1">
      <alignment horizontal="center" vertical="top" wrapText="1"/>
    </xf>
    <xf numFmtId="0" fontId="232" fillId="0" borderId="0" xfId="1140" applyFont="1" applyAlignment="1">
      <alignment horizontal="center" vertical="top"/>
    </xf>
    <xf numFmtId="0" fontId="265" fillId="0" borderId="0" xfId="1158" applyFont="1" applyFill="1" applyBorder="1" applyAlignment="1">
      <alignment horizontal="center" vertical="top" wrapText="1"/>
    </xf>
    <xf numFmtId="0" fontId="232" fillId="0" borderId="0" xfId="1158" applyFont="1" applyAlignment="1">
      <alignment horizontal="center" vertical="top"/>
    </xf>
    <xf numFmtId="0" fontId="232" fillId="0" borderId="0" xfId="1158" applyFont="1" applyBorder="1" applyAlignment="1">
      <alignment horizontal="center" vertical="top"/>
    </xf>
    <xf numFmtId="0" fontId="232" fillId="0" borderId="2" xfId="1158" applyFont="1" applyBorder="1" applyAlignment="1">
      <alignment horizontal="center" vertical="top"/>
    </xf>
    <xf numFmtId="0" fontId="232" fillId="0" borderId="0" xfId="1158" applyFont="1" applyAlignment="1">
      <alignment horizontal="center" vertical="top" wrapText="1"/>
    </xf>
    <xf numFmtId="0" fontId="232" fillId="0" borderId="3" xfId="1158" applyFont="1" applyBorder="1" applyAlignment="1">
      <alignment horizontal="center" vertical="top" wrapText="1"/>
    </xf>
    <xf numFmtId="0" fontId="232" fillId="0" borderId="0" xfId="1158" applyFont="1" applyFill="1" applyAlignment="1">
      <alignment horizontal="center" vertical="top"/>
    </xf>
    <xf numFmtId="0" fontId="232" fillId="0" borderId="0" xfId="1158" applyFont="1" applyFill="1" applyBorder="1" applyAlignment="1">
      <alignment horizontal="center" vertical="top"/>
    </xf>
    <xf numFmtId="0" fontId="232" fillId="0" borderId="3" xfId="1158" applyFont="1" applyFill="1" applyBorder="1" applyAlignment="1">
      <alignment horizontal="center" vertical="top"/>
    </xf>
    <xf numFmtId="0" fontId="232" fillId="0" borderId="2" xfId="1158" applyFont="1" applyFill="1" applyBorder="1" applyAlignment="1">
      <alignment horizontal="center" vertical="top"/>
    </xf>
    <xf numFmtId="0" fontId="232" fillId="0" borderId="4" xfId="1158" applyFont="1" applyFill="1" applyBorder="1" applyAlignment="1">
      <alignment horizontal="center" vertical="top"/>
    </xf>
    <xf numFmtId="0" fontId="232" fillId="0" borderId="2" xfId="1158" applyFont="1" applyBorder="1" applyAlignment="1">
      <alignment horizontal="center" vertical="top" wrapText="1"/>
    </xf>
    <xf numFmtId="0" fontId="232" fillId="0" borderId="4" xfId="1158" applyFont="1" applyBorder="1" applyAlignment="1">
      <alignment horizontal="center" vertical="top" wrapText="1"/>
    </xf>
    <xf numFmtId="0" fontId="5" fillId="0" borderId="0" xfId="1158" applyFont="1" applyAlignment="1">
      <alignment horizontal="center"/>
    </xf>
    <xf numFmtId="0" fontId="232" fillId="0" borderId="0" xfId="1147" applyFont="1" applyBorder="1" applyAlignment="1">
      <alignment horizontal="center"/>
    </xf>
    <xf numFmtId="0" fontId="233" fillId="0" borderId="0" xfId="1147" applyFont="1" applyBorder="1" applyAlignment="1">
      <alignment horizontal="center"/>
    </xf>
    <xf numFmtId="0" fontId="266" fillId="0" borderId="0" xfId="1147" applyFont="1" applyAlignment="1">
      <alignment horizontal="center"/>
    </xf>
    <xf numFmtId="14" fontId="269" fillId="0" borderId="0" xfId="1158" applyNumberFormat="1" applyFont="1" applyAlignment="1">
      <alignment horizontal="center" wrapText="1"/>
    </xf>
    <xf numFmtId="0" fontId="269" fillId="0" borderId="0" xfId="1158" applyFont="1" applyAlignment="1">
      <alignment horizontal="center" wrapText="1"/>
    </xf>
    <xf numFmtId="0" fontId="5" fillId="0" borderId="0" xfId="1158" applyFont="1" applyAlignment="1">
      <alignment horizontal="center" wrapText="1"/>
    </xf>
    <xf numFmtId="0" fontId="232" fillId="0" borderId="0" xfId="1147" applyFont="1" applyFill="1" applyBorder="1" applyAlignment="1">
      <alignment horizontal="left"/>
    </xf>
    <xf numFmtId="0" fontId="261" fillId="0" borderId="0" xfId="1147" applyFont="1" applyAlignment="1">
      <alignment horizontal="left" wrapText="1"/>
    </xf>
    <xf numFmtId="0" fontId="261" fillId="0" borderId="0" xfId="1147" applyFont="1" applyAlignment="1">
      <alignment horizontal="left" vertical="top" wrapText="1"/>
    </xf>
    <xf numFmtId="0" fontId="232" fillId="0" borderId="0" xfId="0" applyFont="1" applyBorder="1" applyAlignment="1">
      <alignment horizontal="left"/>
    </xf>
    <xf numFmtId="0" fontId="232" fillId="0" borderId="0" xfId="1148" applyFont="1" applyFill="1" applyBorder="1" applyAlignment="1">
      <alignment horizontal="left"/>
    </xf>
  </cellXfs>
  <cellStyles count="1318">
    <cellStyle name="_x0005__x001c_" xfId="1"/>
    <cellStyle name="_x000d__x000a_JournalTemplate=C:\COMFO\CTALK\JOURSTD.TPL_x000d__x000a_LbStateAddress=3 3 0 251 1 89 2 311_x000d__x000a_LbStateJou" xfId="2"/>
    <cellStyle name="??" xfId="3"/>
    <cellStyle name="?? [0.00]_PRODUCT DETAIL Q1" xfId="4"/>
    <cellStyle name="?? [0]_??" xfId="5"/>
    <cellStyle name="???? [0.00]_PRODUCT DETAIL Q1" xfId="6"/>
    <cellStyle name="???????_Income Statement" xfId="7"/>
    <cellStyle name="????_PRODUCT DETAIL Q1" xfId="8"/>
    <cellStyle name="??_(????)??????" xfId="9"/>
    <cellStyle name="_$Rollup77" xfId="10"/>
    <cellStyle name="__ [0]___" xfId="11"/>
    <cellStyle name="__ [0]____" xfId="12"/>
    <cellStyle name="__ [0]______" xfId="13"/>
    <cellStyle name="__ [0]__________" xfId="14"/>
    <cellStyle name="__ [0]___________EWC 43.5MW8oMtresc 3_25_021" xfId="15"/>
    <cellStyle name="__ [0]___________EWC 43.5MW8oMtresc 3_25_02v2" xfId="16"/>
    <cellStyle name="__ [0]___________EWC 43.5MW8oMtresc 3_25_02v2w_esc" xfId="17"/>
    <cellStyle name="__ [0]___________Wind farm - operation CF" xfId="18"/>
    <cellStyle name="__ [0]_______EWC 43.5MW8oMtresc 3_25_021" xfId="19"/>
    <cellStyle name="__ [0]_______EWC 43.5MW8oMtresc 3_25_02v2" xfId="20"/>
    <cellStyle name="__ [0]_______EWC 43.5MW8oMtresc 3_25_02v2w_esc" xfId="21"/>
    <cellStyle name="__ [0]_______Wind farm - operation CF" xfId="22"/>
    <cellStyle name="__ [0]_____EWC 43.5MW8oMtresc 3_25_021" xfId="23"/>
    <cellStyle name="__ [0]_____EWC 43.5MW8oMtresc 3_25_02v2" xfId="24"/>
    <cellStyle name="__ [0]_____EWC 43.5MW8oMtresc 3_25_02v2w_esc" xfId="25"/>
    <cellStyle name="__ [0]_____Wind farm - operation CF" xfId="26"/>
    <cellStyle name="__ [0]____EWC 43.5MW8oMtresc 3_25_021" xfId="27"/>
    <cellStyle name="__ [0]____EWC 43.5MW8oMtresc 3_25_02v2" xfId="28"/>
    <cellStyle name="__ [0]____EWC 43.5MW8oMtresc 3_25_02v2w_esc" xfId="29"/>
    <cellStyle name="__ [0]____Wind farm - operation CF" xfId="30"/>
    <cellStyle name="__ [0]_94___" xfId="31"/>
    <cellStyle name="__ [0]_94____EWC 43.5MW8oMtresc 3_25_021" xfId="32"/>
    <cellStyle name="__ [0]_94____EWC 43.5MW8oMtresc 3_25_02v2" xfId="33"/>
    <cellStyle name="__ [0]_94____EWC 43.5MW8oMtresc 3_25_02v2w_esc" xfId="34"/>
    <cellStyle name="__ [0]_94____Wind farm - operation CF" xfId="35"/>
    <cellStyle name="__ [0]_dimon" xfId="36"/>
    <cellStyle name="__ [0]_form" xfId="37"/>
    <cellStyle name="__ [0]_form_EWC 43.5MW8oMtresc 3_25_021" xfId="38"/>
    <cellStyle name="__ [0]_form_EWC 43.5MW8oMtresc 3_25_02v2" xfId="39"/>
    <cellStyle name="__ [0]_form_EWC 43.5MW8oMtresc 3_25_02v2w_esc" xfId="40"/>
    <cellStyle name="__ [0]_form_Wind farm - operation CF" xfId="41"/>
    <cellStyle name="__ [0]_laroux" xfId="42"/>
    <cellStyle name="__ [0]_laroux_1" xfId="43"/>
    <cellStyle name="__ [0]_laroux_1_EWC 43.5MW8oMtresc 3_25_021" xfId="44"/>
    <cellStyle name="__ [0]_laroux_1_EWC 43.5MW8oMtresc 3_25_02v2" xfId="45"/>
    <cellStyle name="__ [0]_laroux_1_EWC 43.5MW8oMtresc 3_25_02v2w_esc" xfId="46"/>
    <cellStyle name="__ [0]_laroux_1_Wind farm - operation CF" xfId="47"/>
    <cellStyle name="__ [0]_laroux_2" xfId="48"/>
    <cellStyle name="__ [0]_laroux_EWC 43.5MW8oMtresc 3_25_021" xfId="49"/>
    <cellStyle name="__ [0]_laroux_EWC 43.5MW8oMtresc 3_25_021_1" xfId="50"/>
    <cellStyle name="__ [0]_laroux_EWC 43.5MW8oMtresc 3_25_02v2" xfId="51"/>
    <cellStyle name="__ [0]_laroux_EWC 43.5MW8oMtresc 3_25_02v2w_esc" xfId="52"/>
    <cellStyle name="__ [0]_laroux_Wind farm - operation CF" xfId="53"/>
    <cellStyle name="__ [0]_PERSONAL" xfId="54"/>
    <cellStyle name="__ [0]_PERSONAL_1" xfId="55"/>
    <cellStyle name="__ [0]_PERSONAL_1_EWC 43.5MW8oMtresc 3_25_021" xfId="56"/>
    <cellStyle name="__ [0]_PERSONAL_1_EWC 43.5MW8oMtresc 3_25_02v2" xfId="57"/>
    <cellStyle name="__ [0]_PERSONAL_1_EWC 43.5MW8oMtresc 3_25_02v2w_esc" xfId="58"/>
    <cellStyle name="__ [0]_PERSONAL_1_Wind farm - operation CF" xfId="59"/>
    <cellStyle name="__ [0]_PERSONAL_2" xfId="60"/>
    <cellStyle name="__ [0]_PERSONAL_2_EWC 43.5MW8oMtresc 3_25_021" xfId="61"/>
    <cellStyle name="__ [0]_PERSONAL_2_EWC 43.5MW8oMtresc 3_25_02v2" xfId="62"/>
    <cellStyle name="__ [0]_PERSONAL_2_EWC 43.5MW8oMtresc 3_25_02v2w_esc" xfId="63"/>
    <cellStyle name="__ [0]_PERSONAL_2_Wind farm - operation CF" xfId="64"/>
    <cellStyle name="__ [0]_PERSONAL_3" xfId="65"/>
    <cellStyle name="__ [0]_PERSONAL_EWC 43.5MW8oMtresc 3_25_021" xfId="66"/>
    <cellStyle name="__ [0]_PERSONAL_EWC 43.5MW8oMtresc 3_25_02v2" xfId="67"/>
    <cellStyle name="__ [0]_PERSONAL_EWC 43.5MW8oMtresc 3_25_02v2w_esc" xfId="68"/>
    <cellStyle name="__ [0]_PERSONAL_EWC 43.5MW8oMtresc 3_25_02v2w_esc_1" xfId="69"/>
    <cellStyle name="__ [0]_PERSONAL_Wind farm - operation CF" xfId="70"/>
    <cellStyle name="__ [0]_Sheet2" xfId="71"/>
    <cellStyle name="____.____" xfId="72"/>
    <cellStyle name="_____" xfId="73"/>
    <cellStyle name="______" xfId="74"/>
    <cellStyle name="_______" xfId="75"/>
    <cellStyle name="________" xfId="76"/>
    <cellStyle name="__________" xfId="77"/>
    <cellStyle name="____________" xfId="78"/>
    <cellStyle name="_____________EWC 43.5MW8oMtresc 3_25_021" xfId="79"/>
    <cellStyle name="_____________EWC 43.5MW8oMtresc 3_25_021_1" xfId="80"/>
    <cellStyle name="_____________EWC 43.5MW8oMtresc 3_25_02v2" xfId="81"/>
    <cellStyle name="_____________EWC 43.5MW8oMtresc 3_25_02v2_1" xfId="82"/>
    <cellStyle name="_____________EWC 43.5MW8oMtresc 3_25_02v2w_esc" xfId="83"/>
    <cellStyle name="_____________EWC 43.5MW8oMtresc 3_25_02v2w_esc_1" xfId="84"/>
    <cellStyle name="_____________Wind farm - operation CF" xfId="85"/>
    <cellStyle name="_____________Wind farm - operation CF_1" xfId="86"/>
    <cellStyle name="___________EWC 43.5MW8oMtresc 3_25_021" xfId="87"/>
    <cellStyle name="___________EWC 43.5MW8oMtresc 3_25_02v2" xfId="88"/>
    <cellStyle name="___________EWC 43.5MW8oMtresc 3_25_02v2w_esc" xfId="89"/>
    <cellStyle name="___________Wind farm - operation CF" xfId="90"/>
    <cellStyle name="_________1" xfId="91"/>
    <cellStyle name="_________2" xfId="92"/>
    <cellStyle name="_________EWC 43.5MW8oMtresc 3_25_021" xfId="93"/>
    <cellStyle name="_________EWC 43.5MW8oMtresc 3_25_021_1" xfId="94"/>
    <cellStyle name="_________EWC 43.5MW8oMtresc 3_25_02v2" xfId="95"/>
    <cellStyle name="_________EWC 43.5MW8oMtresc 3_25_02v2_1" xfId="96"/>
    <cellStyle name="_________EWC 43.5MW8oMtresc 3_25_02v2w_esc" xfId="97"/>
    <cellStyle name="_________EWC 43.5MW8oMtresc 3_25_02v2w_esc_1" xfId="98"/>
    <cellStyle name="_________Wind farm - operation CF" xfId="99"/>
    <cellStyle name="_________Wind farm - operation CF_1" xfId="100"/>
    <cellStyle name="________1" xfId="101"/>
    <cellStyle name="_______EWC 43.5MW8oMtresc 3_25_021" xfId="102"/>
    <cellStyle name="_______EWC 43.5MW8oMtresc 3_25_021_1" xfId="103"/>
    <cellStyle name="_______EWC 43.5MW8oMtresc 3_25_02v2" xfId="104"/>
    <cellStyle name="_______EWC 43.5MW8oMtresc 3_25_02v2_1" xfId="105"/>
    <cellStyle name="_______EWC 43.5MW8oMtresc 3_25_02v2_2" xfId="106"/>
    <cellStyle name="_______EWC 43.5MW8oMtresc 3_25_02v2w_esc" xfId="107"/>
    <cellStyle name="_______EWC 43.5MW8oMtresc 3_25_02v2w_esc_1" xfId="108"/>
    <cellStyle name="_______EWC 43.5MW8oMtresc 3_25_02v2w_esc_2" xfId="109"/>
    <cellStyle name="_______Wind farm - operation CF" xfId="110"/>
    <cellStyle name="_______Wind farm - operation CF_1" xfId="111"/>
    <cellStyle name="______1" xfId="112"/>
    <cellStyle name="______EWC 43.5MW8oMtresc 3_25_021" xfId="113"/>
    <cellStyle name="______EWC 43.5MW8oMtresc 3_25_021_1" xfId="114"/>
    <cellStyle name="______EWC 43.5MW8oMtresc 3_25_021_2" xfId="115"/>
    <cellStyle name="______EWC 43.5MW8oMtresc 3_25_02v2" xfId="116"/>
    <cellStyle name="______EWC 43.5MW8oMtresc 3_25_02v2_1" xfId="117"/>
    <cellStyle name="______EWC 43.5MW8oMtresc 3_25_02v2w_esc" xfId="118"/>
    <cellStyle name="______EWC 43.5MW8oMtresc 3_25_02v2w_esc_1" xfId="119"/>
    <cellStyle name="______EWC 43.5MW8oMtresc 3_25_02v2w_esc_2" xfId="120"/>
    <cellStyle name="______EWC 43.5MW8oMtresc 3_25_02v2w_esc_3" xfId="121"/>
    <cellStyle name="______Wind farm - operation CF" xfId="122"/>
    <cellStyle name="______Wind farm - operation CF_1" xfId="123"/>
    <cellStyle name="______Wind farm - operation CF_2" xfId="124"/>
    <cellStyle name="___94___" xfId="125"/>
    <cellStyle name="___94____EWC 43.5MW8oMtresc 3_25_021" xfId="126"/>
    <cellStyle name="___94____EWC 43.5MW8oMtresc 3_25_021_1" xfId="127"/>
    <cellStyle name="___94____EWC 43.5MW8oMtresc 3_25_02v2" xfId="128"/>
    <cellStyle name="___94____EWC 43.5MW8oMtresc 3_25_02v2w_esc" xfId="129"/>
    <cellStyle name="___94____Wind farm - operation CF" xfId="130"/>
    <cellStyle name="___97___" xfId="131"/>
    <cellStyle name="___970120" xfId="132"/>
    <cellStyle name="___BEBU_GI" xfId="133"/>
    <cellStyle name="___dimon" xfId="134"/>
    <cellStyle name="___dimon_EWC 43.5MW8oMtresc 3_25_021" xfId="135"/>
    <cellStyle name="___dimon_EWC 43.5MW8oMtresc 3_25_02v2" xfId="136"/>
    <cellStyle name="___dimon_EWC 43.5MW8oMtresc 3_25_02v2w_esc" xfId="137"/>
    <cellStyle name="___dimon_Wind farm - operation CF" xfId="138"/>
    <cellStyle name="___form" xfId="139"/>
    <cellStyle name="___form_EWC 43.5MW8oMtresc 3_25_021" xfId="140"/>
    <cellStyle name="___form_EWC 43.5MW8oMtresc 3_25_021_1" xfId="141"/>
    <cellStyle name="___form_EWC 43.5MW8oMtresc 3_25_02v2" xfId="142"/>
    <cellStyle name="___form_EWC 43.5MW8oMtresc 3_25_02v2_1" xfId="143"/>
    <cellStyle name="___form_EWC 43.5MW8oMtresc 3_25_02v2w_esc" xfId="144"/>
    <cellStyle name="___form_Wind farm - operation CF" xfId="145"/>
    <cellStyle name="___form_Wind farm - operation CF_1" xfId="146"/>
    <cellStyle name="___ga_PB" xfId="147"/>
    <cellStyle name="___laroux" xfId="148"/>
    <cellStyle name="___laroux_1" xfId="149"/>
    <cellStyle name="___laroux_1_EWC 43.5MW8oMtresc 3_25_021" xfId="150"/>
    <cellStyle name="___laroux_1_EWC 43.5MW8oMtresc 3_25_021_1" xfId="151"/>
    <cellStyle name="___laroux_1_EWC 43.5MW8oMtresc 3_25_021_2" xfId="152"/>
    <cellStyle name="___laroux_1_EWC 43.5MW8oMtresc 3_25_02v2" xfId="153"/>
    <cellStyle name="___laroux_1_EWC 43.5MW8oMtresc 3_25_02v2_1" xfId="154"/>
    <cellStyle name="___laroux_1_EWC 43.5MW8oMtresc 3_25_02v2w_esc" xfId="155"/>
    <cellStyle name="___laroux_1_EWC 43.5MW8oMtresc 3_25_02v2w_esc_1" xfId="156"/>
    <cellStyle name="___laroux_1_EWC 43.5MW8oMtresc 3_25_02v2w_esc_2" xfId="157"/>
    <cellStyle name="___laroux_1_Wind farm - operation CF" xfId="158"/>
    <cellStyle name="___laroux_1_Wind farm - operation CF_1" xfId="159"/>
    <cellStyle name="___laroux_2" xfId="160"/>
    <cellStyle name="___laroux_2_EWC 43.5MW8oMtresc 3_25_021" xfId="161"/>
    <cellStyle name="___laroux_2_EWC 43.5MW8oMtresc 3_25_021_1" xfId="162"/>
    <cellStyle name="___laroux_2_EWC 43.5MW8oMtresc 3_25_02v2" xfId="163"/>
    <cellStyle name="___laroux_2_EWC 43.5MW8oMtresc 3_25_02v2w_esc" xfId="164"/>
    <cellStyle name="___laroux_2_EWC 43.5MW8oMtresc 3_25_02v2w_esc_1" xfId="165"/>
    <cellStyle name="___laroux_2_Wind farm - operation CF" xfId="166"/>
    <cellStyle name="___laroux_3" xfId="167"/>
    <cellStyle name="___laroux_4" xfId="168"/>
    <cellStyle name="___laroux_5" xfId="169"/>
    <cellStyle name="___laroux_6" xfId="170"/>
    <cellStyle name="___laroux_7" xfId="171"/>
    <cellStyle name="___laroux_8" xfId="172"/>
    <cellStyle name="___laroux_EWC 43.5MW8oMtresc 3_25_021" xfId="173"/>
    <cellStyle name="___laroux_EWC 43.5MW8oMtresc 3_25_021_1" xfId="174"/>
    <cellStyle name="___laroux_EWC 43.5MW8oMtresc 3_25_02v2" xfId="175"/>
    <cellStyle name="___laroux_EWC 43.5MW8oMtresc 3_25_02v2_1" xfId="176"/>
    <cellStyle name="___laroux_EWC 43.5MW8oMtresc 3_25_02v2_2" xfId="177"/>
    <cellStyle name="___laroux_EWC 43.5MW8oMtresc 3_25_02v2w_esc" xfId="178"/>
    <cellStyle name="___laroux_EWC 43.5MW8oMtresc 3_25_02v2w_esc_1" xfId="179"/>
    <cellStyle name="___laroux_Wind farm - operation CF" xfId="180"/>
    <cellStyle name="___laroux_Wind farm - operation CF_1" xfId="181"/>
    <cellStyle name="___PERSONAL" xfId="182"/>
    <cellStyle name="___PERSONAL_1" xfId="183"/>
    <cellStyle name="___PERSONAL_1_EWC 43.5MW8oMtresc 3_25_021" xfId="184"/>
    <cellStyle name="___PERSONAL_1_EWC 43.5MW8oMtresc 3_25_021_1" xfId="185"/>
    <cellStyle name="___PERSONAL_1_EWC 43.5MW8oMtresc 3_25_02v2" xfId="186"/>
    <cellStyle name="___PERSONAL_1_EWC 43.5MW8oMtresc 3_25_02v2_1" xfId="187"/>
    <cellStyle name="___PERSONAL_1_EWC 43.5MW8oMtresc 3_25_02v2_2" xfId="188"/>
    <cellStyle name="___PERSONAL_1_EWC 43.5MW8oMtresc 3_25_02v2w_esc" xfId="189"/>
    <cellStyle name="___PERSONAL_1_EWC 43.5MW8oMtresc 3_25_02v2w_esc_1" xfId="190"/>
    <cellStyle name="___PERSONAL_1_Wind farm - operation CF" xfId="191"/>
    <cellStyle name="___PERSONAL_1_Wind farm - operation CF_1" xfId="192"/>
    <cellStyle name="___PERSONAL_2" xfId="193"/>
    <cellStyle name="___PERSONAL_2_EWC 43.5MW8oMtresc 3_25_021" xfId="194"/>
    <cellStyle name="___PERSONAL_2_EWC 43.5MW8oMtresc 3_25_021_1" xfId="195"/>
    <cellStyle name="___PERSONAL_2_EWC 43.5MW8oMtresc 3_25_02v2" xfId="196"/>
    <cellStyle name="___PERSONAL_2_EWC 43.5MW8oMtresc 3_25_02v2w_esc" xfId="197"/>
    <cellStyle name="___PERSONAL_2_EWC 43.5MW8oMtresc 3_25_02v2w_esc_1" xfId="198"/>
    <cellStyle name="___PERSONAL_2_Wind farm - operation CF" xfId="199"/>
    <cellStyle name="___PERSONAL_2_Wind farm - operation CF_1" xfId="200"/>
    <cellStyle name="___PERSONAL_3" xfId="201"/>
    <cellStyle name="___PERSONAL_3_EWC 43.5MW8oMtresc 3_25_021" xfId="202"/>
    <cellStyle name="___PERSONAL_3_EWC 43.5MW8oMtresc 3_25_02v2" xfId="203"/>
    <cellStyle name="___PERSONAL_3_EWC 43.5MW8oMtresc 3_25_02v2w_esc" xfId="204"/>
    <cellStyle name="___PERSONAL_3_EWC 43.5MW8oMtresc 3_25_02v2w_esc_1" xfId="205"/>
    <cellStyle name="___PERSONAL_3_Wind farm - operation CF" xfId="206"/>
    <cellStyle name="___PERSONAL_4" xfId="207"/>
    <cellStyle name="___PERSONAL_EWC 43.5MW8oMtresc 3_25_021" xfId="208"/>
    <cellStyle name="___PERSONAL_EWC 43.5MW8oMtresc 3_25_02v2" xfId="209"/>
    <cellStyle name="___PERSONAL_EWC 43.5MW8oMtresc 3_25_02v2_1" xfId="210"/>
    <cellStyle name="___PERSONAL_EWC 43.5MW8oMtresc 3_25_02v2w_esc" xfId="211"/>
    <cellStyle name="___PERSONAL_EWC 43.5MW8oMtresc 3_25_02v2w_esc_1" xfId="212"/>
    <cellStyle name="___PERSONAL_Wind farm - operation CF" xfId="213"/>
    <cellStyle name="___PERSONAL_Wind farm - operation CF_1" xfId="214"/>
    <cellStyle name="___Query11" xfId="215"/>
    <cellStyle name="___Sheet1" xfId="216"/>
    <cellStyle name="___Sheet1 (2)" xfId="217"/>
    <cellStyle name="___Sheet2" xfId="218"/>
    <cellStyle name="___Sheet2_EWC 43.5MW8oMtresc 3_25_021" xfId="219"/>
    <cellStyle name="___Sheet2_EWC 43.5MW8oMtresc 3_25_021_1" xfId="220"/>
    <cellStyle name="___Sheet2_EWC 43.5MW8oMtresc 3_25_02v2" xfId="221"/>
    <cellStyle name="___Sheet2_EWC 43.5MW8oMtresc 3_25_02v2_1" xfId="222"/>
    <cellStyle name="___Sheet2_EWC 43.5MW8oMtresc 3_25_02v2w_esc" xfId="223"/>
    <cellStyle name="___Sheet2_Wind farm - operation CF" xfId="224"/>
    <cellStyle name="_02_1_Eki_2006 12_TB" xfId="225"/>
    <cellStyle name="_02_1_Eki_2008 05_TB_RE_DT adj stand alone" xfId="226"/>
    <cellStyle name="_02_1_Eki_2008 12_TB_stand alone v2" xfId="227"/>
    <cellStyle name="_04.04.06 Баланс неконсол.2005" xfId="228"/>
    <cellStyle name="_12.4 Attachment to SRM SAD" xfId="229"/>
    <cellStyle name="_2004г. СМИ КазТрансОйл по 241 приказу( дочки)" xfId="230"/>
    <cellStyle name="_2005г.НКС ЗФ для ЦА" xfId="231"/>
    <cellStyle name="_2006 Projections (Aug.30.2006)" xfId="232"/>
    <cellStyle name="_2006 Projections (Oct.9.2006)" xfId="233"/>
    <cellStyle name="_2006 SOAP JE_137 Maikuben SOAP #137v3 JD review" xfId="234"/>
    <cellStyle name="_2007 Projections (August 19,2007) final" xfId="235"/>
    <cellStyle name="_2008 Projections (10 July 2008)" xfId="236"/>
    <cellStyle name="_2008 Projections (29 May 2008) No ADB, pay down of debt at closing" xfId="237"/>
    <cellStyle name="_2216.2 отдельная ФО JSC KTZh - for client RUS - FINAL" xfId="238"/>
    <cellStyle name="_2263 IFRS transfromation check Deloitte AES EKIBASTUZ updated Sept 06 2006" xfId="239"/>
    <cellStyle name="_2299 IFRS transfromation check Deloitte AES EKIBASTUZ updated Sept 14, 2006" xfId="240"/>
    <cellStyle name="_5-yr Pre-tax Inc011702" xfId="241"/>
    <cellStyle name="_681 счет" xfId="242"/>
    <cellStyle name="_684-687" xfId="243"/>
    <cellStyle name="_80_Себестоимость_КФС_образец" xfId="244"/>
    <cellStyle name="_A2 GRP_12.07 Translation_MASTER" xfId="245"/>
    <cellStyle name="_A4. Openning balance reconciliation" xfId="246"/>
    <cellStyle name="_A4. P&amp;L as of Mar 28, 06" xfId="247"/>
    <cellStyle name="_A4. Year-End Balance as of Mar 28, 06" xfId="248"/>
    <cellStyle name="_A4.1 TS 2005" xfId="249"/>
    <cellStyle name="_A4.PBC_YE-Hard Close Balance_as of Mar 28, 06" xfId="250"/>
    <cellStyle name="_AES Eki transfromation DTT reply 04 09 06" xfId="251"/>
    <cellStyle name="_AES M TT 14-08-2006" xfId="252"/>
    <cellStyle name="_APetrol-08-05_Translation package" xfId="253"/>
    <cellStyle name="_APetrol-08-24_Основные средства" xfId="254"/>
    <cellStyle name="_Approval_Dec05_SeaWest" xfId="255"/>
    <cellStyle name="_Approval_Dec05_SeaWest_Rev" xfId="256"/>
    <cellStyle name="_B1 GRP_05.08 Consolidation_v3" xfId="257"/>
    <cellStyle name="_BD template" xfId="258"/>
    <cellStyle name="_BD_template" xfId="259"/>
    <cellStyle name="_BGI" xfId="260"/>
    <cellStyle name="_Budget Assumption OB 2005" xfId="261"/>
    <cellStyle name="_Cape-08-05-24_Основные средства" xfId="262"/>
    <cellStyle name="_CASH" xfId="263"/>
    <cellStyle name="_cash flows" xfId="264"/>
    <cellStyle name="_Cement Semey_06_P_Employees Payables" xfId="265"/>
    <cellStyle name="_Cili_2003 Budget Chigen" xfId="266"/>
    <cellStyle name="_CIT matching" xfId="267"/>
    <cellStyle name="_Comma" xfId="268"/>
    <cellStyle name="_Comparative analysis of PBC reports dd 3 may" xfId="269"/>
    <cellStyle name="_CONV_FILE_DEC_2006" xfId="270"/>
    <cellStyle name="_CONV_FILE_MAR_2008" xfId="271"/>
    <cellStyle name="_Conversion Maik-West" xfId="272"/>
    <cellStyle name="_Conversion Maik-West ER" xfId="273"/>
    <cellStyle name="_Currency" xfId="274"/>
    <cellStyle name="_Currency_Senior Notes April 3" xfId="275"/>
    <cellStyle name="_CurrencySpace" xfId="276"/>
    <cellStyle name="_Data" xfId="277"/>
    <cellStyle name="_Eki Conv Jul 07" xfId="278"/>
    <cellStyle name="_Eki_Budget_2006_2007 16 11 05" xfId="279"/>
    <cellStyle name="_Ekibastuz FAS 109 Template 8Nov05" xfId="280"/>
    <cellStyle name="_Eliminations AES Maik - MW" xfId="281"/>
    <cellStyle name="_EPS Oct01Bud" xfId="282"/>
    <cellStyle name="_EuroCenterAstana_O_Salary_2006" xfId="283"/>
    <cellStyle name="_EuroCenterAstana_P_Salary_2006" xfId="284"/>
    <cellStyle name="_FA, CIP (3)" xfId="285"/>
    <cellStyle name="_FC Template" xfId="286"/>
    <cellStyle name="_ForecastToday v4" xfId="287"/>
    <cellStyle name="_FS " xfId="288"/>
    <cellStyle name="_Granbury-F-Machine" xfId="289"/>
    <cellStyle name="_Granite" xfId="290"/>
    <cellStyle name="_GRK_06_P_Salary and Payroll taxes_new" xfId="291"/>
    <cellStyle name="_GRK_06_Payroll and related taxes" xfId="292"/>
    <cellStyle name="_GRK_2006_P_Salary and Payroll taxes_AiKA" xfId="293"/>
    <cellStyle name="_IFRS 2001-2006 6mnth_Sept_15_2006 unshared" xfId="294"/>
    <cellStyle name="_IFRS 2001-2006 6mnth_Sept_9_2006 (version 1)" xfId="295"/>
    <cellStyle name="_Ironwood" xfId="296"/>
    <cellStyle name="_Ironwood_LB36a" xfId="297"/>
    <cellStyle name="_K.410" xfId="298"/>
    <cellStyle name="_KFS-07-24_Основные средства" xfId="299"/>
    <cellStyle name="_KFS-07-70_Себестоимость реализации" xfId="300"/>
    <cellStyle name="_KIS-08-05-10_Cash and cash equivalents" xfId="301"/>
    <cellStyle name="_KPI-07-24_Основные средства" xfId="302"/>
    <cellStyle name="_MAEK_05_J_Inventory" xfId="303"/>
    <cellStyle name="_Maik_2008_05_1.TB_01_07_08" xfId="304"/>
    <cellStyle name="_Maikuben West - AJE#9" xfId="305"/>
    <cellStyle name="_MM_Nornale" xfId="306"/>
    <cellStyle name="_MM_Nornale_191800DGED00001EXCO_01+02" xfId="307"/>
    <cellStyle name="_MM_Nornale_191800DGED00001EXCO_01+02 2" xfId="308"/>
    <cellStyle name="_MM_Nornale_191800DGED00001EXCO_01+02 3" xfId="309"/>
    <cellStyle name="_MM_Nornale_191800DGED00001EXCO_01+02 4" xfId="310"/>
    <cellStyle name="_Multiple" xfId="311"/>
    <cellStyle name="_MultipleSpace" xfId="312"/>
    <cellStyle name="_NA_IS" xfId="313"/>
    <cellStyle name="_New Microsoft Excel Worksheet" xfId="314"/>
    <cellStyle name="_normální" xfId="315"/>
    <cellStyle name="_O. Taxes -02 Yassy" xfId="316"/>
    <cellStyle name="_Other_data022802" xfId="317"/>
    <cellStyle name="_Output" xfId="318"/>
    <cellStyle name="_P_Employee Benefits" xfId="319"/>
    <cellStyle name="_PBC Consolidated forms 14_apr_2006" xfId="320"/>
    <cellStyle name="_Percent" xfId="321"/>
    <cellStyle name="_PercentSpace" xfId="322"/>
    <cellStyle name="_PERSONAL" xfId="323"/>
    <cellStyle name="_PERSONAL_1" xfId="324"/>
    <cellStyle name="_PPE Roll-Fwd" xfId="325"/>
    <cellStyle name="_Presentation OB 2006-2005" xfId="326"/>
    <cellStyle name="_PRICE_1C" xfId="327"/>
    <cellStyle name="_R_Salary" xfId="328"/>
    <cellStyle name="_Reconciliation of fin and prelim fs" xfId="329"/>
    <cellStyle name="_Retrieve RP template for year end EGRES-1 v2" xfId="330"/>
    <cellStyle name="_RI-07-72_Общеадминистративные расходы" xfId="331"/>
    <cellStyle name="_Salary" xfId="332"/>
    <cellStyle name="_Salary and related taxes" xfId="333"/>
    <cellStyle name="_SalaryGRKSubsidiaries" xfId="334"/>
    <cellStyle name="_SeaWest2005-07-16 (Ellen Sun)" xfId="335"/>
    <cellStyle name="_SOAK_07_72_Общеадминистративные расходы" xfId="336"/>
    <cellStyle name="_Sum of adjustments" xfId="337"/>
    <cellStyle name="_Tax MW" xfId="338"/>
    <cellStyle name="_Tier 1 draft" xfId="339"/>
    <cellStyle name="_Worksheet in   AES Deferred Taxes update 12.09.06 - with Misha's notes, to be further updated" xfId="340"/>
    <cellStyle name="_Worksheet in 2235 AES EKIBASTUZ _ IFRS 2003-2005" xfId="341"/>
    <cellStyle name="_Worksheet in 2263 IFRS transfromation check Deloitte AES EKIBASTUZ updated August 17, 2006" xfId="342"/>
    <cellStyle name="_дебиторская" xfId="343"/>
    <cellStyle name="_Инв, отсроч налоги, налоги, ОДДС" xfId="344"/>
    <cellStyle name="_Капитал 2005 г. неконсол." xfId="345"/>
    <cellStyle name="_Книга1" xfId="346"/>
    <cellStyle name="_Копия Tax MW" xfId="347"/>
    <cellStyle name="_кредиторская" xfId="348"/>
    <cellStyle name="_Кт за Март" xfId="349"/>
    <cellStyle name="_Лист6" xfId="350"/>
    <cellStyle name="_мебель, оборудование инвентарь1207" xfId="351"/>
    <cellStyle name="_Об.ОС" xfId="352"/>
    <cellStyle name="_ОДДС" xfId="353"/>
    <cellStyle name="_ОС за 2004" xfId="354"/>
    <cellStyle name="_Отчет  Бюджет Актау2005г" xfId="356"/>
    <cellStyle name="_Отчет Бюджет 2006" xfId="357"/>
    <cellStyle name="_ОТЧЕТ для ДКФ    06 04 05  (6)" xfId="355"/>
    <cellStyle name="_План развития ПТС на 2005-2010 (связи станционной части)" xfId="358"/>
    <cellStyle name="_произв.цели - приложение к СНР_айгерим_09.11" xfId="359"/>
    <cellStyle name="_разраб резерв" xfId="360"/>
    <cellStyle name="_Расшифровки СМИ(консалид) за 2004 год" xfId="361"/>
    <cellStyle name="_Сape-08-05-72_Общеадминистративные расходы" xfId="362"/>
    <cellStyle name="_Связанные стороны" xfId="363"/>
    <cellStyle name="_Утв СД Бюджет расшиф 29 12 05" xfId="364"/>
    <cellStyle name="_Формы МСФОс для ДЧП(проект) 1" xfId="365"/>
    <cellStyle name="”ќђќ‘ћ‚›‰" xfId="366"/>
    <cellStyle name="”љ‘ђћ‚ђќќ›‰" xfId="367"/>
    <cellStyle name="„…ќ…†ќ›‰" xfId="368"/>
    <cellStyle name="£ BP" xfId="369"/>
    <cellStyle name="¥ JY" xfId="370"/>
    <cellStyle name="=C:\WINNT\SYSTEM32\COMMAND.COM" xfId="371"/>
    <cellStyle name="‡ђѓћ‹ћ‚ћљ1" xfId="372"/>
    <cellStyle name="‡ђѓћ‹ћ‚ћљ2" xfId="373"/>
    <cellStyle name="•WЏЂ_ЉO‰?—a‹?" xfId="374"/>
    <cellStyle name="’ћѓћ‚›‰" xfId="375"/>
    <cellStyle name="W_OÝaà" xfId="376"/>
    <cellStyle name="0_Decimal" xfId="377"/>
    <cellStyle name="0_Decimal_ MC" xfId="378"/>
    <cellStyle name="0_Decimal_2004OB MC" xfId="379"/>
    <cellStyle name="0_Decimal_financez" xfId="380"/>
    <cellStyle name="0_Decimal_kz_dom_versus" xfId="381"/>
    <cellStyle name="0_Decimal_LE curr impact" xfId="382"/>
    <cellStyle name="0_Decimal_LE rev &amp; Cost" xfId="383"/>
    <cellStyle name="0_Decimal_MC Vol.Mix Var" xfId="384"/>
    <cellStyle name="0_Decimal_MC Vol.Mix Var LE" xfId="385"/>
    <cellStyle name="0_Decimal_MC Vol.Mix Var OB" xfId="386"/>
    <cellStyle name="0_Decimal_ob price impact" xfId="387"/>
    <cellStyle name="0_Decimal_OCI" xfId="388"/>
    <cellStyle name="0_Decimal_OCI Var analys OB" xfId="389"/>
    <cellStyle name="0_Decimal_P&amp;L - Kazakhstan" xfId="390"/>
    <cellStyle name="0_Decimal_Rev" xfId="391"/>
    <cellStyle name="0_Decimal_Rev vs RF" xfId="392"/>
    <cellStyle name="0_Decimal_Rv var OB" xfId="393"/>
    <cellStyle name="0_Decimal_Sheet1" xfId="394"/>
    <cellStyle name="0_Decimal_Sheet2" xfId="395"/>
    <cellStyle name="0_Decimal_Sheet3" xfId="396"/>
    <cellStyle name="0_Decimal_Sheet4" xfId="397"/>
    <cellStyle name="0_Decimal_Sheet5" xfId="398"/>
    <cellStyle name="0_Decimal_Sheet6" xfId="399"/>
    <cellStyle name="0_Decimal_Total79082002" xfId="400"/>
    <cellStyle name="0_Decimal_Volume OB" xfId="401"/>
    <cellStyle name="0_Decimal_Volume, Revenue and CoS variances" xfId="402"/>
    <cellStyle name="0_Decimal_Volumes and revenue, CoS total 1" xfId="403"/>
    <cellStyle name="1 000 Kc_List1" xfId="404"/>
    <cellStyle name="1.0 TITLE" xfId="405"/>
    <cellStyle name="1.1 TITLE" xfId="406"/>
    <cellStyle name="1_Decimal" xfId="407"/>
    <cellStyle name="1_Decimal_financez" xfId="408"/>
    <cellStyle name="1Normal" xfId="409"/>
    <cellStyle name="2_Decimal" xfId="410"/>
    <cellStyle name="2_Decimal_financez" xfId="411"/>
    <cellStyle name="2_Decimal_SP7908" xfId="412"/>
    <cellStyle name="20% - Accent1" xfId="413"/>
    <cellStyle name="20% - Accent2" xfId="414"/>
    <cellStyle name="20% - Accent3" xfId="415"/>
    <cellStyle name="20% - Accent4" xfId="416"/>
    <cellStyle name="20% - Accent5" xfId="417"/>
    <cellStyle name="20% - Accent6" xfId="418"/>
    <cellStyle name="20% - Colore 1" xfId="419"/>
    <cellStyle name="20% - Colore 2" xfId="420"/>
    <cellStyle name="20% - Colore 3" xfId="421"/>
    <cellStyle name="20% - Colore 4" xfId="422"/>
    <cellStyle name="20% - Colore 5" xfId="423"/>
    <cellStyle name="20% - Colore 6" xfId="424"/>
    <cellStyle name="20% - Акцент1 2" xfId="425"/>
    <cellStyle name="20% - Акцент1 2 2" xfId="1289"/>
    <cellStyle name="20% - Акцент1 2 3" xfId="1277"/>
    <cellStyle name="20% - Акцент1 3" xfId="426"/>
    <cellStyle name="20% - Акцент2 2" xfId="427"/>
    <cellStyle name="20% - Акцент2 2 2" xfId="1290"/>
    <cellStyle name="20% - Акцент2 2 3" xfId="1278"/>
    <cellStyle name="20% - Акцент2 3" xfId="428"/>
    <cellStyle name="20% - Акцент3 2" xfId="429"/>
    <cellStyle name="20% - Акцент3 2 2" xfId="1291"/>
    <cellStyle name="20% - Акцент3 2 3" xfId="1279"/>
    <cellStyle name="20% - Акцент3 3" xfId="430"/>
    <cellStyle name="20% - Акцент4 2" xfId="431"/>
    <cellStyle name="20% - Акцент4 2 2" xfId="1292"/>
    <cellStyle name="20% - Акцент4 2 3" xfId="1280"/>
    <cellStyle name="20% - Акцент4 3" xfId="432"/>
    <cellStyle name="20% - Акцент5 2" xfId="433"/>
    <cellStyle name="20% - Акцент5 2 2" xfId="1293"/>
    <cellStyle name="20% - Акцент5 2 3" xfId="1281"/>
    <cellStyle name="20% - Акцент5 3" xfId="434"/>
    <cellStyle name="20% - Акцент6 2" xfId="435"/>
    <cellStyle name="20% - Акцент6 2 2" xfId="1294"/>
    <cellStyle name="20% - Акцент6 2 3" xfId="1282"/>
    <cellStyle name="20% - Акцент6 3" xfId="436"/>
    <cellStyle name="40% - Accent1" xfId="437"/>
    <cellStyle name="40% - Accent2" xfId="438"/>
    <cellStyle name="40% - Accent3" xfId="439"/>
    <cellStyle name="40% - Accent4" xfId="440"/>
    <cellStyle name="40% - Accent5" xfId="441"/>
    <cellStyle name="40% - Accent6" xfId="442"/>
    <cellStyle name="40% - Colore 1" xfId="443"/>
    <cellStyle name="40% - Colore 2" xfId="444"/>
    <cellStyle name="40% - Colore 3" xfId="445"/>
    <cellStyle name="40% - Colore 4" xfId="446"/>
    <cellStyle name="40% - Colore 5" xfId="447"/>
    <cellStyle name="40% - Colore 6" xfId="448"/>
    <cellStyle name="40% - Акцент1 2" xfId="449"/>
    <cellStyle name="40% - Акцент1 2 2" xfId="1295"/>
    <cellStyle name="40% - Акцент1 2 3" xfId="1283"/>
    <cellStyle name="40% - Акцент1 3" xfId="450"/>
    <cellStyle name="40% - Акцент2 2" xfId="451"/>
    <cellStyle name="40% - Акцент2 2 2" xfId="1296"/>
    <cellStyle name="40% - Акцент2 2 3" xfId="1284"/>
    <cellStyle name="40% - Акцент2 3" xfId="452"/>
    <cellStyle name="40% - Акцент3 2" xfId="453"/>
    <cellStyle name="40% - Акцент3 2 2" xfId="1297"/>
    <cellStyle name="40% - Акцент3 2 3" xfId="1285"/>
    <cellStyle name="40% - Акцент3 3" xfId="454"/>
    <cellStyle name="40% - Акцент4 2" xfId="455"/>
    <cellStyle name="40% - Акцент4 2 2" xfId="1298"/>
    <cellStyle name="40% - Акцент4 2 3" xfId="1286"/>
    <cellStyle name="40% - Акцент4 3" xfId="456"/>
    <cellStyle name="40% - Акцент5 2" xfId="457"/>
    <cellStyle name="40% - Акцент5 2 2" xfId="1299"/>
    <cellStyle name="40% - Акцент5 2 3" xfId="1287"/>
    <cellStyle name="40% - Акцент5 3" xfId="458"/>
    <cellStyle name="40% - Акцент6 2" xfId="459"/>
    <cellStyle name="40% - Акцент6 2 2" xfId="1300"/>
    <cellStyle name="40% - Акцент6 2 3" xfId="1288"/>
    <cellStyle name="40% - Акцент6 3" xfId="460"/>
    <cellStyle name="60% - Accent1" xfId="461"/>
    <cellStyle name="60% - Accent2" xfId="462"/>
    <cellStyle name="60% - Accent3" xfId="463"/>
    <cellStyle name="60% - Accent4" xfId="464"/>
    <cellStyle name="60% - Accent5" xfId="465"/>
    <cellStyle name="60% - Accent6" xfId="466"/>
    <cellStyle name="60% - Colore 1" xfId="467"/>
    <cellStyle name="60% - Colore 2" xfId="468"/>
    <cellStyle name="60% - Colore 3" xfId="469"/>
    <cellStyle name="60% - Colore 4" xfId="470"/>
    <cellStyle name="60% - Colore 5" xfId="471"/>
    <cellStyle name="60% - Colore 6" xfId="472"/>
    <cellStyle name="60% - Акцент1 2" xfId="473"/>
    <cellStyle name="60% - Акцент1 3" xfId="474"/>
    <cellStyle name="60% - Акцент2 2" xfId="475"/>
    <cellStyle name="60% - Акцент2 3" xfId="476"/>
    <cellStyle name="60% - Акцент3 2" xfId="477"/>
    <cellStyle name="60% - Акцент3 3" xfId="478"/>
    <cellStyle name="60% - Акцент4 2" xfId="479"/>
    <cellStyle name="60% - Акцент4 3" xfId="480"/>
    <cellStyle name="60% - Акцент5 2" xfId="481"/>
    <cellStyle name="60% - Акцент5 3" xfId="482"/>
    <cellStyle name="60% - Акцент6 2" xfId="483"/>
    <cellStyle name="60% - Акцент6 3" xfId="484"/>
    <cellStyle name="8" xfId="485"/>
    <cellStyle name="8pt" xfId="486"/>
    <cellStyle name="A CAPO" xfId="487"/>
    <cellStyle name="A CAPO 2" xfId="488"/>
    <cellStyle name="A CAPO 3" xfId="489"/>
    <cellStyle name="A CAPO 4" xfId="490"/>
    <cellStyle name="A CAPO_PRs RIM EAC REV. 01" xfId="491"/>
    <cellStyle name="A3 297 x 420 mm" xfId="492"/>
    <cellStyle name="ac" xfId="493"/>
    <cellStyle name="Accent1" xfId="494"/>
    <cellStyle name="Accent2" xfId="495"/>
    <cellStyle name="Accent3" xfId="496"/>
    <cellStyle name="Accent4" xfId="497"/>
    <cellStyle name="Accent5" xfId="498"/>
    <cellStyle name="Accent6" xfId="499"/>
    <cellStyle name="AeE­ [0]_INQUIRY ¿µ¾÷AßAø " xfId="500"/>
    <cellStyle name="AeE­_INQUIRY ¿µ¾÷AßAø " xfId="501"/>
    <cellStyle name="arial12" xfId="502"/>
    <cellStyle name="arial14" xfId="503"/>
    <cellStyle name="Assumption" xfId="504"/>
    <cellStyle name="AÞ¸¶ [0]_INQUIRY ¿µ¾÷AßAø " xfId="505"/>
    <cellStyle name="AÞ¸¶_INQUIRY ¿µ¾÷AßAø " xfId="506"/>
    <cellStyle name="Bad" xfId="507"/>
    <cellStyle name="Body" xfId="508"/>
    <cellStyle name="Bold 11" xfId="509"/>
    <cellStyle name="Bold/Border" xfId="510"/>
    <cellStyle name="Border" xfId="511"/>
    <cellStyle name="Border Heavy" xfId="512"/>
    <cellStyle name="Border Thin" xfId="513"/>
    <cellStyle name="Border_02_1_Eki_2006 12_TB" xfId="514"/>
    <cellStyle name="BORDO BASSO" xfId="515"/>
    <cellStyle name="BORDO BASSO 2" xfId="516"/>
    <cellStyle name="BORDO BASSO 3" xfId="517"/>
    <cellStyle name="BORDO BASSO 4" xfId="518"/>
    <cellStyle name="BORDO BASSO_PRs RIM EAC REV. 01" xfId="519"/>
    <cellStyle name="BOTT" xfId="520"/>
    <cellStyle name="Bullet" xfId="521"/>
    <cellStyle name="C?AØ_¿µ¾÷CoE² " xfId="522"/>
    <cellStyle name="Calc - White" xfId="523"/>
    <cellStyle name="Calc Currency (0)" xfId="524"/>
    <cellStyle name="Calc Currency (2)" xfId="525"/>
    <cellStyle name="Calc Percent (0)" xfId="526"/>
    <cellStyle name="Calc Percent (1)" xfId="527"/>
    <cellStyle name="Calc Percent (2)" xfId="528"/>
    <cellStyle name="Calc Units (0)" xfId="529"/>
    <cellStyle name="Calc Units (1)" xfId="530"/>
    <cellStyle name="Calc Units (2)" xfId="531"/>
    <cellStyle name="Calcolo" xfId="532"/>
    <cellStyle name="Calculation" xfId="533"/>
    <cellStyle name="CALDAS" xfId="534"/>
    <cellStyle name="carky [0]_List1" xfId="535"/>
    <cellStyle name="carky_List1" xfId="536"/>
    <cellStyle name="cd" xfId="537"/>
    <cellStyle name="Cella collegata" xfId="538"/>
    <cellStyle name="Cella da controllare" xfId="539"/>
    <cellStyle name="Centered Heading" xfId="540"/>
    <cellStyle name="CENTRATO" xfId="541"/>
    <cellStyle name="CENTRATO 2" xfId="542"/>
    <cellStyle name="CENTRATO 3" xfId="543"/>
    <cellStyle name="CENTRATO 4" xfId="544"/>
    <cellStyle name="CENTRATO_PRs RIM EAC REV. 01" xfId="545"/>
    <cellStyle name="Check" xfId="546"/>
    <cellStyle name="Check Cell" xfId="547"/>
    <cellStyle name="Code" xfId="548"/>
    <cellStyle name="Code Section" xfId="549"/>
    <cellStyle name="ColC" xfId="550"/>
    <cellStyle name="ColD" xfId="551"/>
    <cellStyle name="Colore 1" xfId="552"/>
    <cellStyle name="Colore 2" xfId="553"/>
    <cellStyle name="Colore 3" xfId="554"/>
    <cellStyle name="Colore 4" xfId="555"/>
    <cellStyle name="Colore 5" xfId="556"/>
    <cellStyle name="Colore 6" xfId="557"/>
    <cellStyle name="Column_Title" xfId="558"/>
    <cellStyle name="Comma  - Style1" xfId="559"/>
    <cellStyle name="Comma  - Style2" xfId="560"/>
    <cellStyle name="Comma  - Style3" xfId="561"/>
    <cellStyle name="Comma  - Style4" xfId="562"/>
    <cellStyle name="Comma  - Style5" xfId="563"/>
    <cellStyle name="Comma  - Style6" xfId="564"/>
    <cellStyle name="Comma  - Style7" xfId="565"/>
    <cellStyle name="Comma  - Style8" xfId="566"/>
    <cellStyle name="Comma %" xfId="567"/>
    <cellStyle name="Comma [0] 2" xfId="568"/>
    <cellStyle name="Comma [0]_#6 Temps &amp; Contractors" xfId="569"/>
    <cellStyle name="Comma [00]" xfId="570"/>
    <cellStyle name="Comma 0.0" xfId="571"/>
    <cellStyle name="Comma 0.0%" xfId="572"/>
    <cellStyle name="Comma 0.00" xfId="573"/>
    <cellStyle name="Comma 0.00%" xfId="574"/>
    <cellStyle name="Comma 0.000" xfId="575"/>
    <cellStyle name="Comma 0.000%" xfId="576"/>
    <cellStyle name="Comma 2" xfId="577"/>
    <cellStyle name="Comma 5" xfId="578"/>
    <cellStyle name="Comma_#6 Temps &amp; Contractors" xfId="579"/>
    <cellStyle name="Comma0" xfId="580"/>
    <cellStyle name="Comment" xfId="581"/>
    <cellStyle name="Company Name" xfId="582"/>
    <cellStyle name="CONSIGNEE" xfId="583"/>
    <cellStyle name="Copied" xfId="584"/>
    <cellStyle name="Cover Sheet" xfId="585"/>
    <cellStyle name="Cover Sheet 2" xfId="586"/>
    <cellStyle name="Cover Sheet 3" xfId="587"/>
    <cellStyle name="CR Comma" xfId="588"/>
    <cellStyle name="CR Currency" xfId="589"/>
    <cellStyle name="Credit" xfId="590"/>
    <cellStyle name="Credit subtotal" xfId="591"/>
    <cellStyle name="Credit Total" xfId="592"/>
    <cellStyle name="Curren - Style2" xfId="593"/>
    <cellStyle name="Currency %" xfId="594"/>
    <cellStyle name="Currency (0)" xfId="595"/>
    <cellStyle name="Currency (2)" xfId="596"/>
    <cellStyle name="Currency [$0]" xfId="597"/>
    <cellStyle name="Currency [£0]" xfId="598"/>
    <cellStyle name="Currency [0]" xfId="599"/>
    <cellStyle name="Currency [0]OBRANDINC" xfId="600"/>
    <cellStyle name="Currency [0]OBRANDINC (2)" xfId="601"/>
    <cellStyle name="Currency [0]OLists" xfId="602"/>
    <cellStyle name="Currency [00]" xfId="603"/>
    <cellStyle name="Currency [1]" xfId="604"/>
    <cellStyle name="Currency 0.0" xfId="605"/>
    <cellStyle name="Currency 0.0%" xfId="606"/>
    <cellStyle name="Currency 0.00" xfId="607"/>
    <cellStyle name="Currency 0.00%" xfId="608"/>
    <cellStyle name="Currency 0.000" xfId="609"/>
    <cellStyle name="Currency 0.000%" xfId="610"/>
    <cellStyle name="Currency_#6 Temps &amp; Contractors" xfId="611"/>
    <cellStyle name="Currency0" xfId="612"/>
    <cellStyle name="d" xfId="613"/>
    <cellStyle name="Dario" xfId="614"/>
    <cellStyle name="Dario 2" xfId="615"/>
    <cellStyle name="Dario 3" xfId="616"/>
    <cellStyle name="Dario 4" xfId="617"/>
    <cellStyle name="Dario_PRs RIM EAC REV. 01" xfId="618"/>
    <cellStyle name="Dash" xfId="619"/>
    <cellStyle name="Data Labels" xfId="620"/>
    <cellStyle name="DATA_ENTRY" xfId="621"/>
    <cellStyle name="DataLabels" xfId="622"/>
    <cellStyle name="DataLabelsForUPS" xfId="623"/>
    <cellStyle name="Date" xfId="624"/>
    <cellStyle name="Date Short" xfId="625"/>
    <cellStyle name="Date without year" xfId="626"/>
    <cellStyle name="Date:g/m/aaaa" xfId="627"/>
    <cellStyle name="Date:g/mmm/aaaa" xfId="628"/>
    <cellStyle name="Date:gg/mm/aaaa" xfId="629"/>
    <cellStyle name="Date_02_1_Eki_2006 12_TB" xfId="630"/>
    <cellStyle name="Date-Time" xfId="631"/>
    <cellStyle name="Datwe" xfId="632"/>
    <cellStyle name="days" xfId="633"/>
    <cellStyle name="dcDataSheetHeadings" xfId="634"/>
    <cellStyle name="dcDataSheetLabels" xfId="635"/>
    <cellStyle name="Debit" xfId="636"/>
    <cellStyle name="Debit subtotal" xfId="637"/>
    <cellStyle name="Debit Total" xfId="638"/>
    <cellStyle name="Dec_0" xfId="639"/>
    <cellStyle name="Decimal 1" xfId="640"/>
    <cellStyle name="Decimal 2" xfId="641"/>
    <cellStyle name="Decimal 3" xfId="642"/>
    <cellStyle name="DELTA" xfId="643"/>
    <cellStyle name="Dezimal [0]_Software Project Status" xfId="644"/>
    <cellStyle name="Dezimal_Software Project Status" xfId="645"/>
    <cellStyle name="didascalie" xfId="646"/>
    <cellStyle name="dohm" xfId="647"/>
    <cellStyle name="dohm1" xfId="648"/>
    <cellStyle name="dohm2" xfId="649"/>
    <cellStyle name="Dollar" xfId="650"/>
    <cellStyle name="Dziesietny [0]_GR (2)" xfId="651"/>
    <cellStyle name="Dziesietny_GR (2)" xfId="652"/>
    <cellStyle name="E&amp;Y House" xfId="653"/>
    <cellStyle name="Empty1" xfId="654"/>
    <cellStyle name="Enter Currency (0)" xfId="655"/>
    <cellStyle name="Enter Currency (2)" xfId="656"/>
    <cellStyle name="Enter Units (0)" xfId="657"/>
    <cellStyle name="Enter Units (1)" xfId="658"/>
    <cellStyle name="Enter Units (2)" xfId="659"/>
    <cellStyle name="Entered" xfId="660"/>
    <cellStyle name="Error_Check" xfId="661"/>
    <cellStyle name="ErrorMessage" xfId="662"/>
    <cellStyle name="EUR/ea." xfId="663"/>
    <cellStyle name="Euro" xfId="664"/>
    <cellStyle name="Euro 10" xfId="665"/>
    <cellStyle name="Euro 11" xfId="666"/>
    <cellStyle name="Euro 12" xfId="667"/>
    <cellStyle name="Euro 13" xfId="668"/>
    <cellStyle name="Euro 14" xfId="669"/>
    <cellStyle name="Euro 15" xfId="670"/>
    <cellStyle name="Euro 2" xfId="671"/>
    <cellStyle name="Euro 3" xfId="672"/>
    <cellStyle name="Euro 4" xfId="673"/>
    <cellStyle name="Euro 5" xfId="674"/>
    <cellStyle name="Euro 6" xfId="675"/>
    <cellStyle name="Euro 7" xfId="676"/>
    <cellStyle name="Euro 8" xfId="677"/>
    <cellStyle name="Euro 9" xfId="678"/>
    <cellStyle name="Euro_CIT calculation_2009_at 02.02.2010" xfId="679"/>
    <cellStyle name="Ex_MISTO" xfId="680"/>
    <cellStyle name="Excel.Chart" xfId="681"/>
    <cellStyle name="Explanation" xfId="682"/>
    <cellStyle name="Explanatory Text" xfId="683"/>
    <cellStyle name="EYColumnHeading" xfId="684"/>
    <cellStyle name="EYtext" xfId="685"/>
    <cellStyle name="fecha" xfId="686"/>
    <cellStyle name="First Column" xfId="687"/>
    <cellStyle name="Fixed" xfId="688"/>
    <cellStyle name="Följde hyperlänken_F-reports" xfId="689"/>
    <cellStyle name="FORM" xfId="690"/>
    <cellStyle name="Format Number Column" xfId="691"/>
    <cellStyle name="Fraz.di_Inch" xfId="692"/>
    <cellStyle name="fred" xfId="693"/>
    <cellStyle name="Fred%" xfId="694"/>
    <cellStyle name="FRF" xfId="695"/>
    <cellStyle name="From" xfId="696"/>
    <cellStyle name="g" xfId="697"/>
    <cellStyle name="g_Invoice GI" xfId="698"/>
    <cellStyle name="general" xfId="699"/>
    <cellStyle name="Good" xfId="700"/>
    <cellStyle name="Grey" xfId="701"/>
    <cellStyle name="headcount" xfId="702"/>
    <cellStyle name="headcount1" xfId="703"/>
    <cellStyle name="HEADER" xfId="704"/>
    <cellStyle name="Header1" xfId="705"/>
    <cellStyle name="Header2" xfId="706"/>
    <cellStyle name="Heading" xfId="707"/>
    <cellStyle name="Heading 1" xfId="708"/>
    <cellStyle name="Heading 2" xfId="709"/>
    <cellStyle name="Heading 3" xfId="710"/>
    <cellStyle name="Heading 4" xfId="711"/>
    <cellStyle name="Heading No Underline" xfId="712"/>
    <cellStyle name="Heading With Underline" xfId="713"/>
    <cellStyle name="Heading_2006 Projections (Oct.9.2006)" xfId="714"/>
    <cellStyle name="Heading1" xfId="715"/>
    <cellStyle name="Heading2" xfId="716"/>
    <cellStyle name="Heading3" xfId="717"/>
    <cellStyle name="Headings" xfId="718"/>
    <cellStyle name="HIGHLIGHT" xfId="719"/>
    <cellStyle name="Hyperlänk_F-reports" xfId="720"/>
    <cellStyle name="Hyperlink seguido_COF" xfId="721"/>
    <cellStyle name="Hyperlink_B1 KCC_12.07 Reporting package_MASTER" xfId="722"/>
    <cellStyle name="Îáû÷íûé_Ëèñò1" xfId="723"/>
    <cellStyle name="Inches" xfId="724"/>
    <cellStyle name="Inches (interi)" xfId="725"/>
    <cellStyle name="Inches (interi) 2" xfId="726"/>
    <cellStyle name="Inches (interi) 3" xfId="727"/>
    <cellStyle name="Inches (interi) 4" xfId="728"/>
    <cellStyle name="Inches (interi) 5" xfId="729"/>
    <cellStyle name="Inches (interi) 6" xfId="730"/>
    <cellStyle name="Inches 10" xfId="731"/>
    <cellStyle name="Inches 11" xfId="732"/>
    <cellStyle name="Inches 2" xfId="733"/>
    <cellStyle name="Inches 3" xfId="734"/>
    <cellStyle name="Inches 4" xfId="735"/>
    <cellStyle name="Inches 5" xfId="736"/>
    <cellStyle name="Inches 6" xfId="737"/>
    <cellStyle name="Inches 7" xfId="738"/>
    <cellStyle name="Inches 8" xfId="739"/>
    <cellStyle name="Inches 9" xfId="740"/>
    <cellStyle name="Index Sheet" xfId="741"/>
    <cellStyle name="Input" xfId="742"/>
    <cellStyle name="Input %" xfId="743"/>
    <cellStyle name="Input [yellow]" xfId="744"/>
    <cellStyle name="Input 1" xfId="745"/>
    <cellStyle name="Input 2" xfId="746"/>
    <cellStyle name="Input 3" xfId="747"/>
    <cellStyle name="Input Box" xfId="748"/>
    <cellStyle name="Input_2263 IFRS transfromation check Deloitte AES EKIBASTUZ updated Sept 06 2006" xfId="749"/>
    <cellStyle name="InputComma" xfId="750"/>
    <cellStyle name="inputdate" xfId="751"/>
    <cellStyle name="Inputnumbaccid" xfId="752"/>
    <cellStyle name="inputpercent" xfId="753"/>
    <cellStyle name="Inpyear" xfId="754"/>
    <cellStyle name="International" xfId="755"/>
    <cellStyle name="International1" xfId="756"/>
    <cellStyle name="JOB_DATA" xfId="757"/>
    <cellStyle name="K=" xfId="758"/>
    <cellStyle name="kg" xfId="759"/>
    <cellStyle name="kg/ea." xfId="760"/>
    <cellStyle name="kg/m" xfId="761"/>
    <cellStyle name="kg_Analisi piping call off 4" xfId="762"/>
    <cellStyle name="KLit." xfId="763"/>
    <cellStyle name="KPMG Heading 1" xfId="764"/>
    <cellStyle name="KPMG Heading 2" xfId="765"/>
    <cellStyle name="KPMG Heading 3" xfId="766"/>
    <cellStyle name="KPMG Heading 4" xfId="767"/>
    <cellStyle name="KPMG Normal" xfId="768"/>
    <cellStyle name="KPMG Normal Text" xfId="769"/>
    <cellStyle name="KPMG Normal_Cash_flow_consol_05.04" xfId="770"/>
    <cellStyle name="LABEL" xfId="771"/>
    <cellStyle name="Labels" xfId="772"/>
    <cellStyle name="Link Currency (0)" xfId="773"/>
    <cellStyle name="Link Currency (2)" xfId="774"/>
    <cellStyle name="Link to Cover" xfId="775"/>
    <cellStyle name="Link Units (0)" xfId="776"/>
    <cellStyle name="Link Units (1)" xfId="777"/>
    <cellStyle name="Link Units (2)" xfId="778"/>
    <cellStyle name="Linked Cell" xfId="779"/>
    <cellStyle name="Linked data" xfId="780"/>
    <cellStyle name="Links to Cover" xfId="781"/>
    <cellStyle name="Lit./ea." xfId="782"/>
    <cellStyle name="Lit./kg" xfId="783"/>
    <cellStyle name="Lit./m²" xfId="784"/>
    <cellStyle name="Lit./mh" xfId="785"/>
    <cellStyle name="Lit/ea." xfId="786"/>
    <cellStyle name="LOOKUP" xfId="787"/>
    <cellStyle name="m" xfId="788"/>
    <cellStyle name="m²" xfId="789"/>
    <cellStyle name="m²/m" xfId="790"/>
    <cellStyle name="m²/t" xfId="791"/>
    <cellStyle name="macroname" xfId="792"/>
    <cellStyle name="MainHeading" xfId="793"/>
    <cellStyle name="MainHeadingTwo" xfId="794"/>
    <cellStyle name="meny_List1" xfId="795"/>
    <cellStyle name="mh" xfId="796"/>
    <cellStyle name="mh/t" xfId="797"/>
    <cellStyle name="Migliaia (0)" xfId="798"/>
    <cellStyle name="Migliaia [0] 2" xfId="799"/>
    <cellStyle name="Migliaia [0] 2 10" xfId="800"/>
    <cellStyle name="Migliaia [0] 2 11" xfId="801"/>
    <cellStyle name="Migliaia [0] 2 12" xfId="802"/>
    <cellStyle name="Migliaia [0] 2 2" xfId="803"/>
    <cellStyle name="Migliaia [0] 2 3" xfId="804"/>
    <cellStyle name="Migliaia [0] 2 4" xfId="805"/>
    <cellStyle name="Migliaia [0] 2 5" xfId="806"/>
    <cellStyle name="Migliaia [0] 2 6" xfId="807"/>
    <cellStyle name="Migliaia [0] 2 7" xfId="808"/>
    <cellStyle name="Migliaia [0] 2 8" xfId="809"/>
    <cellStyle name="Migliaia [0] 2 9" xfId="810"/>
    <cellStyle name="Migliaia 2" xfId="811"/>
    <cellStyle name="Migliaia 2 2" xfId="812"/>
    <cellStyle name="Migliaia 2_CIT calculation_2009_at 02.02.2010" xfId="813"/>
    <cellStyle name="Migliaia 3" xfId="814"/>
    <cellStyle name="Millares [0]_Declarado Diciembre 2004" xfId="815"/>
    <cellStyle name="Millares_Acuerdo definitivo para el MEM 19 de Octubre v5" xfId="816"/>
    <cellStyle name="Milliers [0]_EDYAN" xfId="817"/>
    <cellStyle name="Milliers_EDYAN" xfId="818"/>
    <cellStyle name="Moeda [0]_0701_Amortiz Difer SpotMarket - Urug" xfId="819"/>
    <cellStyle name="Moeda_0701_Amortiz Difer SpotMarket - Urug" xfId="820"/>
    <cellStyle name="Moneda [0]_Dlls.1997" xfId="821"/>
    <cellStyle name="Moneda_Cierre finanzas dic 04" xfId="822"/>
    <cellStyle name="Monétaire [0]_EDYAN" xfId="823"/>
    <cellStyle name="Monétaire_EDYAN" xfId="824"/>
    <cellStyle name="Month" xfId="825"/>
    <cellStyle name="Multiple" xfId="826"/>
    <cellStyle name="Name" xfId="827"/>
    <cellStyle name="Nameenter" xfId="828"/>
    <cellStyle name="Neutral" xfId="829"/>
    <cellStyle name="Neutrale" xfId="830"/>
    <cellStyle name="NewKw" xfId="831"/>
    <cellStyle name="no dec" xfId="832"/>
    <cellStyle name="No." xfId="833"/>
    <cellStyle name="No-definido" xfId="834"/>
    <cellStyle name="Non_definito" xfId="835"/>
    <cellStyle name="Norma11l" xfId="836"/>
    <cellStyle name="Normal - Style1" xfId="837"/>
    <cellStyle name="Normal 11" xfId="838"/>
    <cellStyle name="Normal 2" xfId="839"/>
    <cellStyle name="Normal 2 2" xfId="840"/>
    <cellStyle name="Normal 3" xfId="841"/>
    <cellStyle name="Normal 3 2" xfId="842"/>
    <cellStyle name="Normal 4" xfId="843"/>
    <cellStyle name="Normal 4 2" xfId="844"/>
    <cellStyle name="Normal 5" xfId="845"/>
    <cellStyle name="Normal 6" xfId="846"/>
    <cellStyle name="Normal_# 41-Market &amp;Trends" xfId="847"/>
    <cellStyle name="Normal1" xfId="848"/>
    <cellStyle name="Normale 2" xfId="849"/>
    <cellStyle name="Normale 2 10" xfId="850"/>
    <cellStyle name="Normale 2 11" xfId="851"/>
    <cellStyle name="Normale 2 12" xfId="852"/>
    <cellStyle name="Normale 2 13" xfId="853"/>
    <cellStyle name="Normale 2 14" xfId="854"/>
    <cellStyle name="Normale 2 2" xfId="855"/>
    <cellStyle name="Normale 2 3" xfId="856"/>
    <cellStyle name="Normale 2 4" xfId="857"/>
    <cellStyle name="Normale 2 5" xfId="858"/>
    <cellStyle name="Normale 2 6" xfId="859"/>
    <cellStyle name="Normale 2 7" xfId="860"/>
    <cellStyle name="Normale 2 8" xfId="861"/>
    <cellStyle name="Normale 2 9" xfId="862"/>
    <cellStyle name="Normale 2_CIT calculation_2009_at 02.02.2010" xfId="863"/>
    <cellStyle name="Normale 3" xfId="864"/>
    <cellStyle name="Normale 3 2" xfId="865"/>
    <cellStyle name="Normale 4" xfId="866"/>
    <cellStyle name="Normale 5" xfId="867"/>
    <cellStyle name="Normale 6" xfId="868"/>
    <cellStyle name="Normale 7" xfId="869"/>
    <cellStyle name="Normale 8" xfId="870"/>
    <cellStyle name="Normale_Administrative Costs" xfId="871"/>
    <cellStyle name="normalni_laroux" xfId="872"/>
    <cellStyle name="Normalny_GR (2)" xfId="873"/>
    <cellStyle name="normбlnм_laroux" xfId="874"/>
    <cellStyle name="Nota" xfId="875"/>
    <cellStyle name="Note" xfId="876"/>
    <cellStyle name="numbers" xfId="877"/>
    <cellStyle name="NUMPAR" xfId="878"/>
    <cellStyle name="Ôčíŕíńîâűé [0]_ďđĺäďđ-110_ďđĺäďđ-110 (2)" xfId="879"/>
    <cellStyle name="Œ…‹æØ‚è [0.00]_Mars" xfId="880"/>
    <cellStyle name="Œ…‹æØ‚è_Mars" xfId="881"/>
    <cellStyle name="Ôèíàíñîâûé [0]_Ëèñò1" xfId="882"/>
    <cellStyle name="Ôèíàíñîâûé_Ëèñò1" xfId="883"/>
    <cellStyle name="Output" xfId="884"/>
    <cellStyle name="Outputs (Locked)" xfId="885"/>
    <cellStyle name="Page Heading Large" xfId="886"/>
    <cellStyle name="Page Heading Small" xfId="887"/>
    <cellStyle name="paint" xfId="888"/>
    <cellStyle name="ParameterLabelsForUPS" xfId="889"/>
    <cellStyle name="Pattern" xfId="890"/>
    <cellStyle name="Percent %" xfId="891"/>
    <cellStyle name="Percent % Long Underline" xfId="892"/>
    <cellStyle name="Percent %_Worksheet in  US Financial Statements Ref. Workbook - Single Co" xfId="893"/>
    <cellStyle name="Percent ()" xfId="894"/>
    <cellStyle name="Percent (0)" xfId="895"/>
    <cellStyle name="Percent (1)" xfId="896"/>
    <cellStyle name="Percent [0]" xfId="897"/>
    <cellStyle name="Percent [00]" xfId="898"/>
    <cellStyle name="Percent [2]" xfId="899"/>
    <cellStyle name="Percent [2] 2" xfId="900"/>
    <cellStyle name="Percent 0.0%" xfId="901"/>
    <cellStyle name="Percent 0.0% Long Underline" xfId="902"/>
    <cellStyle name="Percent 0.00%" xfId="903"/>
    <cellStyle name="Percent 0.00% Long Underline" xfId="904"/>
    <cellStyle name="Percent 0.00%_5690 Ceiling test for client KZ (1)" xfId="905"/>
    <cellStyle name="Percent 0.000%" xfId="906"/>
    <cellStyle name="Percent 0.000% Long Underline" xfId="907"/>
    <cellStyle name="Percent 1" xfId="908"/>
    <cellStyle name="Percent 2" xfId="909"/>
    <cellStyle name="Percent Hard" xfId="910"/>
    <cellStyle name="Percent_#6 Temps &amp; Contractors" xfId="911"/>
    <cellStyle name="PercentFormat" xfId="912"/>
    <cellStyle name="Percentuale 2" xfId="913"/>
    <cellStyle name="piw#" xfId="914"/>
    <cellStyle name="piw%" xfId="915"/>
    <cellStyle name="Porcentual_Deudas EDC 122001" xfId="916"/>
    <cellStyle name="PrePop Currency (0)" xfId="917"/>
    <cellStyle name="PrePop Currency (2)" xfId="918"/>
    <cellStyle name="PrePop Units (0)" xfId="919"/>
    <cellStyle name="PrePop Units (1)" xfId="920"/>
    <cellStyle name="PrePop Units (2)" xfId="921"/>
    <cellStyle name="Price_Body" xfId="922"/>
    <cellStyle name="PRICIPAL" xfId="923"/>
    <cellStyle name="PROJECT TITLE" xfId="924"/>
    <cellStyle name="PROTECTED CELLS" xfId="925"/>
    <cellStyle name="PSChar" xfId="926"/>
    <cellStyle name="PSDate" xfId="927"/>
    <cellStyle name="PSDec" xfId="928"/>
    <cellStyle name="PSHeading" xfId="929"/>
    <cellStyle name="PSInt" xfId="930"/>
    <cellStyle name="PSSpacer" xfId="931"/>
    <cellStyle name="qq" xfId="932"/>
    <cellStyle name="RAMEY" xfId="933"/>
    <cellStyle name="Ramey $k" xfId="934"/>
    <cellStyle name="RAMEY_P&amp;O BKUP" xfId="935"/>
    <cellStyle name="Range Name" xfId="936"/>
    <cellStyle name="RangeName" xfId="937"/>
    <cellStyle name="Relative" xfId="938"/>
    <cellStyle name="REMARKS" xfId="939"/>
    <cellStyle name="Results" xfId="940"/>
    <cellStyle name="Rev.:" xfId="941"/>
    <cellStyle name="RevList" xfId="942"/>
    <cellStyle name="Rubles" xfId="943"/>
    <cellStyle name="ruotato" xfId="944"/>
    <cellStyle name="ruotato 2" xfId="945"/>
    <cellStyle name="ruotato 3" xfId="946"/>
    <cellStyle name="ruotato 4" xfId="947"/>
    <cellStyle name="Russian Normal" xfId="948"/>
    <cellStyle name="SAPBEXaggData" xfId="949"/>
    <cellStyle name="SAPBEXaggDataEmph" xfId="950"/>
    <cellStyle name="SAPBEXaggItem" xfId="951"/>
    <cellStyle name="SAPBEXaggItemX" xfId="952"/>
    <cellStyle name="SAPBEXchaText" xfId="953"/>
    <cellStyle name="SAPBEXexcBad7" xfId="954"/>
    <cellStyle name="SAPBEXexcBad8" xfId="955"/>
    <cellStyle name="SAPBEXexcBad9" xfId="956"/>
    <cellStyle name="SAPBEXexcCritical4" xfId="957"/>
    <cellStyle name="SAPBEXexcCritical5" xfId="958"/>
    <cellStyle name="SAPBEXexcCritical6" xfId="959"/>
    <cellStyle name="SAPBEXexcGood1" xfId="960"/>
    <cellStyle name="SAPBEXexcGood2" xfId="961"/>
    <cellStyle name="SAPBEXexcGood3" xfId="962"/>
    <cellStyle name="SAPBEXfilterDrill" xfId="963"/>
    <cellStyle name="SAPBEXfilterItem" xfId="964"/>
    <cellStyle name="SAPBEXfilterText" xfId="965"/>
    <cellStyle name="SAPBEXformats" xfId="966"/>
    <cellStyle name="SAPBEXheaderItem" xfId="967"/>
    <cellStyle name="SAPBEXheaderText" xfId="968"/>
    <cellStyle name="SAPBEXHLevel0" xfId="969"/>
    <cellStyle name="SAPBEXHLevel0X" xfId="970"/>
    <cellStyle name="SAPBEXHLevel1" xfId="971"/>
    <cellStyle name="SAPBEXHLevel1X" xfId="972"/>
    <cellStyle name="SAPBEXHLevel2" xfId="973"/>
    <cellStyle name="SAPBEXHLevel2X" xfId="974"/>
    <cellStyle name="SAPBEXHLevel3" xfId="975"/>
    <cellStyle name="SAPBEXHLevel3X" xfId="976"/>
    <cellStyle name="SAPBEXresData" xfId="977"/>
    <cellStyle name="SAPBEXresDataEmph" xfId="978"/>
    <cellStyle name="SAPBEXresItem" xfId="979"/>
    <cellStyle name="SAPBEXresItemX" xfId="980"/>
    <cellStyle name="SAPBEXstdData" xfId="981"/>
    <cellStyle name="SAPBEXstdDataEmph" xfId="982"/>
    <cellStyle name="SAPBEXstdItem" xfId="983"/>
    <cellStyle name="SAPBEXstdItemX" xfId="984"/>
    <cellStyle name="SAPBEXtitle" xfId="985"/>
    <cellStyle name="SAPBEXundefined" xfId="986"/>
    <cellStyle name="SEEntry" xfId="987"/>
    <cellStyle name="Sep. milhar [0]" xfId="988"/>
    <cellStyle name="Separador de milhares [0]_COF" xfId="989"/>
    <cellStyle name="Separador de milhares_COF" xfId="990"/>
    <cellStyle name="Separator" xfId="991"/>
    <cellStyle name="Separator2" xfId="992"/>
    <cellStyle name="Shaded" xfId="993"/>
    <cellStyle name="Sheet" xfId="994"/>
    <cellStyle name="small" xfId="995"/>
    <cellStyle name="stand_bord" xfId="996"/>
    <cellStyle name="Standard_Adjustments_Consulting_2000" xfId="997"/>
    <cellStyle name="Stile 1" xfId="998"/>
    <cellStyle name="STYL1 - Style1" xfId="999"/>
    <cellStyle name="Style 1" xfId="1000"/>
    <cellStyle name="Style 2" xfId="1001"/>
    <cellStyle name="SubHeading 1" xfId="1002"/>
    <cellStyle name="SubHeading 2" xfId="1003"/>
    <cellStyle name="Subtotal" xfId="1004"/>
    <cellStyle name="SUBTOTALS" xfId="1005"/>
    <cellStyle name="Sum" xfId="1006"/>
    <cellStyle name="Sum %of HV" xfId="1007"/>
    <cellStyle name="summation" xfId="1008"/>
    <cellStyle name="t" xfId="1009"/>
    <cellStyle name="t_191800DGED00001EXCO_01+02" xfId="1010"/>
    <cellStyle name="t_191800DGED00001EXCO_01+02 2" xfId="1011"/>
    <cellStyle name="t_191800DGED00001EXCO_01+02 3" xfId="1012"/>
    <cellStyle name="t_191800DGED00001EXCO_01+02 4" xfId="1013"/>
    <cellStyle name="t_CALL-OFF4 - Budget 2007 rev.4 24_05_2007" xfId="1014"/>
    <cellStyle name="t_Style_Sheet1" xfId="1015"/>
    <cellStyle name="Table Col Head" xfId="1016"/>
    <cellStyle name="Table Sub Head" xfId="1017"/>
    <cellStyle name="Table Title" xfId="1018"/>
    <cellStyle name="Table Units" xfId="1019"/>
    <cellStyle name="Temp1" xfId="1020"/>
    <cellStyle name="Testo avviso" xfId="1021"/>
    <cellStyle name="Testo descrittivo" xfId="1022"/>
    <cellStyle name="Text Indent A" xfId="1023"/>
    <cellStyle name="Text Indent B" xfId="1024"/>
    <cellStyle name="Text Indent C" xfId="1025"/>
    <cellStyle name="Thousands (0)" xfId="1026"/>
    <cellStyle name="Thousands (1)" xfId="1027"/>
    <cellStyle name="Tickmark" xfId="1028"/>
    <cellStyle name="time" xfId="1029"/>
    <cellStyle name="TimeLine" xfId="1030"/>
    <cellStyle name="Times New Roman" xfId="1031"/>
    <cellStyle name="Title" xfId="1032"/>
    <cellStyle name="Title 1.0" xfId="1033"/>
    <cellStyle name="Title 1.1" xfId="1034"/>
    <cellStyle name="Title 1.1.1" xfId="1035"/>
    <cellStyle name="Title 1.1_2006 Projections (Oct.9.2006)" xfId="1036"/>
    <cellStyle name="Title Creation" xfId="1037"/>
    <cellStyle name="Title1" xfId="1038"/>
    <cellStyle name="TitleBlock" xfId="1039"/>
    <cellStyle name="Titles" xfId="1040"/>
    <cellStyle name="Titolo" xfId="1041"/>
    <cellStyle name="Titolo 1" xfId="1042"/>
    <cellStyle name="Titolo 2" xfId="1043"/>
    <cellStyle name="Titolo 3" xfId="1044"/>
    <cellStyle name="Titolo 4" xfId="1045"/>
    <cellStyle name="TOP" xfId="1046"/>
    <cellStyle name="Total" xfId="1047"/>
    <cellStyle name="Total1" xfId="1048"/>
    <cellStyle name="Total2" xfId="1049"/>
    <cellStyle name="Total3" xfId="1050"/>
    <cellStyle name="Total4" xfId="1051"/>
    <cellStyle name="Total5" xfId="1052"/>
    <cellStyle name="Totale" xfId="1053"/>
    <cellStyle name="TRL" xfId="1054"/>
    <cellStyle name="Tusental (0)_E3 short" xfId="1055"/>
    <cellStyle name="Tusental_E3 short" xfId="1056"/>
    <cellStyle name="ubordinated Debt" xfId="1057"/>
    <cellStyle name="Underline 2" xfId="1058"/>
    <cellStyle name="Units" xfId="1059"/>
    <cellStyle name="Unprot" xfId="1060"/>
    <cellStyle name="Unprot$" xfId="1061"/>
    <cellStyle name="Unprot_dimon" xfId="1062"/>
    <cellStyle name="Unprotect" xfId="1063"/>
    <cellStyle name="US$" xfId="1064"/>
    <cellStyle name="USD/kg" xfId="1065"/>
    <cellStyle name="USD/kg 10" xfId="1066"/>
    <cellStyle name="USD/kg 2" xfId="1067"/>
    <cellStyle name="USD/kg 3" xfId="1068"/>
    <cellStyle name="USD/kg 4" xfId="1069"/>
    <cellStyle name="USD/kg 5" xfId="1070"/>
    <cellStyle name="USD/kg 6" xfId="1071"/>
    <cellStyle name="USD/kg 7" xfId="1072"/>
    <cellStyle name="USD/kg 8" xfId="1073"/>
    <cellStyle name="USD/kg 9" xfId="1074"/>
    <cellStyle name="Valore non valido" xfId="1075"/>
    <cellStyle name="Valore valido" xfId="1076"/>
    <cellStyle name="Valuta (0)" xfId="1077"/>
    <cellStyle name="Valuta_E3 short" xfId="1078"/>
    <cellStyle name="VendorParametersForUPS" xfId="1079"/>
    <cellStyle name="Virgül_BİLANÇO" xfId="1080"/>
    <cellStyle name="Währung [0]_Software Project Status" xfId="1081"/>
    <cellStyle name="Währung_Software Project Status" xfId="1082"/>
    <cellStyle name="Walutowy [0]_GR (2)" xfId="1083"/>
    <cellStyle name="Walutowy_GR (2)" xfId="1084"/>
    <cellStyle name="Warning Text" xfId="1085"/>
    <cellStyle name="Year" xfId="1086"/>
    <cellStyle name="Акцент1 2" xfId="1087"/>
    <cellStyle name="Акцент1 3" xfId="1088"/>
    <cellStyle name="Акцент2 2" xfId="1089"/>
    <cellStyle name="Акцент2 3" xfId="1090"/>
    <cellStyle name="Акцент3 2" xfId="1091"/>
    <cellStyle name="Акцент3 3" xfId="1092"/>
    <cellStyle name="Акцент4 2" xfId="1093"/>
    <cellStyle name="Акцент4 3" xfId="1094"/>
    <cellStyle name="Акцент5 2" xfId="1095"/>
    <cellStyle name="Акцент5 3" xfId="1096"/>
    <cellStyle name="Акцент6 2" xfId="1097"/>
    <cellStyle name="Акцент6 3" xfId="1098"/>
    <cellStyle name="Беззащитный" xfId="1099"/>
    <cellStyle name="Ввод  2" xfId="1100"/>
    <cellStyle name="Ввод  3" xfId="1101"/>
    <cellStyle name="Вывод 2" xfId="1102"/>
    <cellStyle name="Вывод 3" xfId="1103"/>
    <cellStyle name="Вычисление 2" xfId="1104"/>
    <cellStyle name="Вычисление 3" xfId="1105"/>
    <cellStyle name="Гиперссылка 2" xfId="1106"/>
    <cellStyle name="Гиперссылка 3" xfId="1107"/>
    <cellStyle name="Группа" xfId="1108"/>
    <cellStyle name="Дата" xfId="1109"/>
    <cellStyle name="Заголовок 1 2" xfId="1110"/>
    <cellStyle name="Заголовок 1 3" xfId="1111"/>
    <cellStyle name="Заголовок 2 2" xfId="1112"/>
    <cellStyle name="Заголовок 2 3" xfId="1113"/>
    <cellStyle name="Заголовок 3 2" xfId="1114"/>
    <cellStyle name="Заголовок 3 3" xfId="1115"/>
    <cellStyle name="Заголовок 4 2" xfId="1116"/>
    <cellStyle name="Заголовок 4 3" xfId="1117"/>
    <cellStyle name="Защитный" xfId="1118"/>
    <cellStyle name="Звезды" xfId="1119"/>
    <cellStyle name="Итог 2" xfId="1120"/>
    <cellStyle name="Итог 3" xfId="1121"/>
    <cellStyle name="КАНДАГАЧ тел3-33-96" xfId="1122"/>
    <cellStyle name="Контрольная ячейка 2" xfId="1123"/>
    <cellStyle name="Контрольная ячейка 3" xfId="1124"/>
    <cellStyle name="Название 2" xfId="1125"/>
    <cellStyle name="Название 3" xfId="1126"/>
    <cellStyle name="Нейтральный 2" xfId="1127"/>
    <cellStyle name="Нейтральный 3" xfId="1128"/>
    <cellStyle name="Обычный" xfId="0" builtinId="0"/>
    <cellStyle name="Обычный 10" xfId="1129"/>
    <cellStyle name="Обычный 11" xfId="1130"/>
    <cellStyle name="Обычный 12" xfId="1131"/>
    <cellStyle name="Обычный 13" xfId="1132"/>
    <cellStyle name="Обычный 14" xfId="1133"/>
    <cellStyle name="Обычный 15" xfId="1134"/>
    <cellStyle name="Обычный 16" xfId="1135"/>
    <cellStyle name="Обычный 17" xfId="1136"/>
    <cellStyle name="Обычный 18" xfId="1137"/>
    <cellStyle name="Обычный 18 2" xfId="1138"/>
    <cellStyle name="Обычный 19" xfId="1139"/>
    <cellStyle name="Обычный 2" xfId="1140"/>
    <cellStyle name="Обычный 2 2" xfId="1141"/>
    <cellStyle name="Обычный 2 2 2" xfId="1142"/>
    <cellStyle name="Обычный 2 3" xfId="1143"/>
    <cellStyle name="Обычный 2 3 2" xfId="1302"/>
    <cellStyle name="Обычный 2 4" xfId="1144"/>
    <cellStyle name="Обычный 2_AK-08-33_Trade and other payables" xfId="1145"/>
    <cellStyle name="Обычный 20" xfId="1146"/>
    <cellStyle name="Обычный 21" xfId="1147"/>
    <cellStyle name="Обычный 22" xfId="1301"/>
    <cellStyle name="Обычный 3" xfId="1148"/>
    <cellStyle name="Обычный 3 2" xfId="1149"/>
    <cellStyle name="Обычный 4" xfId="1150"/>
    <cellStyle name="Обычный 4 2" xfId="1151"/>
    <cellStyle name="Обычный 4 3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Alfa Bank_ FS_2008_rus_1" xfId="1158"/>
    <cellStyle name="Плохой 2" xfId="1159"/>
    <cellStyle name="Плохой 3" xfId="1160"/>
    <cellStyle name="Пояснение 2" xfId="1161"/>
    <cellStyle name="Пояснение 3" xfId="1162"/>
    <cellStyle name="Примечание 2" xfId="1163"/>
    <cellStyle name="Примечание 3" xfId="1164"/>
    <cellStyle name="Процентный 2" xfId="1165"/>
    <cellStyle name="Связанная ячейка 2" xfId="1166"/>
    <cellStyle name="Связанная ячейка 3" xfId="1167"/>
    <cellStyle name="Стиль 1" xfId="1168"/>
    <cellStyle name="Стиль 1 2" xfId="1169"/>
    <cellStyle name="Стиль 10" xfId="1170"/>
    <cellStyle name="Стиль 11" xfId="1171"/>
    <cellStyle name="Стиль 12" xfId="1172"/>
    <cellStyle name="Стиль 13" xfId="1173"/>
    <cellStyle name="Стиль 14" xfId="1174"/>
    <cellStyle name="Стиль 15" xfId="1175"/>
    <cellStyle name="Стиль 16" xfId="1176"/>
    <cellStyle name="Стиль 17" xfId="1177"/>
    <cellStyle name="Стиль 18" xfId="1178"/>
    <cellStyle name="Стиль 19" xfId="1179"/>
    <cellStyle name="Стиль 2" xfId="1180"/>
    <cellStyle name="Стиль 20" xfId="1181"/>
    <cellStyle name="Стиль 21" xfId="1182"/>
    <cellStyle name="Стиль 22" xfId="1183"/>
    <cellStyle name="Стиль 23" xfId="1184"/>
    <cellStyle name="Стиль 24" xfId="1185"/>
    <cellStyle name="Стиль 25" xfId="1186"/>
    <cellStyle name="Стиль 26" xfId="1187"/>
    <cellStyle name="Стиль 27" xfId="1188"/>
    <cellStyle name="Стиль 28" xfId="1189"/>
    <cellStyle name="Стиль 29" xfId="1190"/>
    <cellStyle name="Стиль 3" xfId="1191"/>
    <cellStyle name="Стиль 30" xfId="1192"/>
    <cellStyle name="Стиль 31" xfId="1193"/>
    <cellStyle name="Стиль 32" xfId="1194"/>
    <cellStyle name="Стиль 33" xfId="1195"/>
    <cellStyle name="Стиль 34" xfId="1196"/>
    <cellStyle name="Стиль 35" xfId="1197"/>
    <cellStyle name="Стиль 36" xfId="1198"/>
    <cellStyle name="Стиль 37" xfId="1199"/>
    <cellStyle name="Стиль 38" xfId="1200"/>
    <cellStyle name="Стиль 39" xfId="1201"/>
    <cellStyle name="Стиль 4" xfId="1202"/>
    <cellStyle name="Стиль 5" xfId="1203"/>
    <cellStyle name="Стиль 6" xfId="1204"/>
    <cellStyle name="Стиль 7" xfId="1205"/>
    <cellStyle name="Стиль 8" xfId="1206"/>
    <cellStyle name="Стиль 9" xfId="1207"/>
    <cellStyle name="Стиль_названий" xfId="1208"/>
    <cellStyle name="Текст предупреждения 2" xfId="1209"/>
    <cellStyle name="Текст предупреждения 3" xfId="1210"/>
    <cellStyle name="Текстовый" xfId="1211"/>
    <cellStyle name="Тысячи [0]" xfId="1212"/>
    <cellStyle name="Тысячи_010SN05" xfId="1213"/>
    <cellStyle name="Финансовый" xfId="1214" builtinId="3"/>
    <cellStyle name="Финансовый [0] 10" xfId="1215"/>
    <cellStyle name="Финансовый [0] 11" xfId="1216"/>
    <cellStyle name="Финансовый [0] 12" xfId="1217"/>
    <cellStyle name="Финансовый [0] 2" xfId="1218"/>
    <cellStyle name="Финансовый [0] 2 2" xfId="1219"/>
    <cellStyle name="Финансовый [0] 3" xfId="1220"/>
    <cellStyle name="Финансовый [0] 4" xfId="1221"/>
    <cellStyle name="Финансовый [0] 4 2" xfId="1222"/>
    <cellStyle name="Финансовый [0] 5" xfId="1223"/>
    <cellStyle name="Финансовый [0] 6" xfId="1224"/>
    <cellStyle name="Финансовый [0] 7" xfId="1225"/>
    <cellStyle name="Финансовый [0] 8" xfId="1226"/>
    <cellStyle name="Финансовый [0] 9" xfId="1227"/>
    <cellStyle name="Финансовый 10" xfId="1228"/>
    <cellStyle name="Финансовый 11" xfId="1229"/>
    <cellStyle name="Финансовый 12" xfId="1230"/>
    <cellStyle name="Финансовый 13" xfId="1231"/>
    <cellStyle name="Финансовый 14" xfId="1232"/>
    <cellStyle name="Финансовый 15" xfId="1233"/>
    <cellStyle name="Финансовый 16" xfId="1234"/>
    <cellStyle name="Финансовый 17" xfId="1235"/>
    <cellStyle name="Финансовый 18" xfId="1236"/>
    <cellStyle name="Финансовый 19" xfId="1237"/>
    <cellStyle name="Финансовый 2" xfId="1238"/>
    <cellStyle name="Финансовый 2 2" xfId="1239"/>
    <cellStyle name="Финансовый 2 3" xfId="1240"/>
    <cellStyle name="Финансовый 2 4" xfId="1241"/>
    <cellStyle name="Финансовый 2 5" xfId="1305"/>
    <cellStyle name="Финансовый 20" xfId="1242"/>
    <cellStyle name="Финансовый 21" xfId="1304"/>
    <cellStyle name="Финансовый 22" xfId="1306"/>
    <cellStyle name="Финансовый 23" xfId="1303"/>
    <cellStyle name="Финансовый 24" xfId="1308"/>
    <cellStyle name="Финансовый 25" xfId="1307"/>
    <cellStyle name="Финансовый 26" xfId="1309"/>
    <cellStyle name="Финансовый 27" xfId="1311"/>
    <cellStyle name="Финансовый 28" xfId="1312"/>
    <cellStyle name="Финансовый 29" xfId="1313"/>
    <cellStyle name="Финансовый 3" xfId="1243"/>
    <cellStyle name="Финансовый 3 2" xfId="1244"/>
    <cellStyle name="Финансовый 3 3" xfId="1245"/>
    <cellStyle name="Финансовый 30" xfId="1314"/>
    <cellStyle name="Финансовый 31" xfId="1315"/>
    <cellStyle name="Финансовый 32" xfId="1310"/>
    <cellStyle name="Финансовый 33" xfId="1316"/>
    <cellStyle name="Финансовый 34" xfId="1317"/>
    <cellStyle name="Финансовый 4" xfId="1246"/>
    <cellStyle name="Финансовый 5" xfId="1247"/>
    <cellStyle name="Финансовый 6" xfId="1248"/>
    <cellStyle name="Финансовый 7" xfId="1249"/>
    <cellStyle name="Финансовый 8" xfId="1250"/>
    <cellStyle name="Финансовый 9" xfId="1251"/>
    <cellStyle name="Финансовый_Alfa Bank_ FS_2008_rus_1" xfId="1252"/>
    <cellStyle name="Хороший 2" xfId="1253"/>
    <cellStyle name="Хороший 3" xfId="1254"/>
    <cellStyle name="Цена" xfId="1255"/>
    <cellStyle name="Числовой" xfId="1256"/>
    <cellStyle name="Џђћ–…ќ’ќ›‰" xfId="1257"/>
    <cellStyle name="เครื่องหมายจุลภาค [0]_C-PK-LI" xfId="1258"/>
    <cellStyle name="เครื่องหมายจุลภาค_C-PK-LI" xfId="1259"/>
    <cellStyle name="เครื่องหมายสกุลเงิน [0]_C-PK-LI" xfId="1260"/>
    <cellStyle name="เครื่องหมายสกุลเงิน_C-PK-LI" xfId="1261"/>
    <cellStyle name="ปกติ_PERSONAL" xfId="1262"/>
    <cellStyle name="뒤에 오는 하이퍼링크_insul for equip_areaA" xfId="1263"/>
    <cellStyle name="똿뗦먛귟 [0.00]_PRODUCT DETAIL Q1" xfId="1264"/>
    <cellStyle name="똿뗦먛귟_PRODUCT DETAIL Q1" xfId="1265"/>
    <cellStyle name="믅됞 [0.00]_PRODUCT DETAIL Q1" xfId="1266"/>
    <cellStyle name="믅됞_PRODUCT DETAIL Q1" xfId="1267"/>
    <cellStyle name="뷭?_BOOKSHIP" xfId="1268"/>
    <cellStyle name="콤마 [0]_1202" xfId="1269"/>
    <cellStyle name="콤마_1202" xfId="1270"/>
    <cellStyle name="통화 [0]_1202" xfId="1271"/>
    <cellStyle name="통화_1202" xfId="1272"/>
    <cellStyle name="표준_(정보부문)월별인원계획" xfId="1273"/>
    <cellStyle name="하이퍼링크_insul for equip_areaA" xfId="1274"/>
    <cellStyle name="常规_aa" xfId="1275"/>
    <cellStyle name="標準_Sheet1" xfId="12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68406</xdr:colOff>
      <xdr:row>1</xdr:row>
      <xdr:rowOff>504825</xdr:rowOff>
    </xdr:to>
    <xdr:pic>
      <xdr:nvPicPr>
        <xdr:cNvPr id="622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52400"/>
          <a:ext cx="3943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423429</xdr:colOff>
      <xdr:row>4</xdr:row>
      <xdr:rowOff>19050</xdr:rowOff>
    </xdr:to>
    <xdr:pic>
      <xdr:nvPicPr>
        <xdr:cNvPr id="725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1925"/>
          <a:ext cx="387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228600</xdr:colOff>
      <xdr:row>3</xdr:row>
      <xdr:rowOff>114300</xdr:rowOff>
    </xdr:to>
    <xdr:pic>
      <xdr:nvPicPr>
        <xdr:cNvPr id="928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9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0</xdr:col>
      <xdr:colOff>3952875</xdr:colOff>
      <xdr:row>3</xdr:row>
      <xdr:rowOff>152400</xdr:rowOff>
    </xdr:to>
    <xdr:pic>
      <xdr:nvPicPr>
        <xdr:cNvPr id="826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87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elena/&#1052;&#1086;&#1080;%20&#1076;&#1086;&#1082;&#1091;&#1084;&#1077;&#1085;&#1090;&#1099;/Transoil%20-%2010/1_My%20documents/1_Work/1_Audit/Templates/R_S%20Capex/1_Work/Audit/2005-12/General%20file/KCC_12.05_A1.2_Translation_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balesta/My%20Documents/NBCurrency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khat%20Lepessov/Documents/&#1047;&#1072;&#1074;&#1077;&#1088;&#1096;&#1077;&#1085;&#1085;&#1099;&#1077;%20&#1087;&#1088;&#1086;&#1077;&#1082;&#1090;&#1099;/Cape-08/5_&#1056;&#1072;&#1073;&#1086;&#1095;&#1080;&#1077;%20&#1076;&#1086;&#1082;&#1091;&#1084;&#1077;&#1085;&#1090;&#1099;/&#1089;%20&#1088;&#1072;&#1073;&#1086;&#1095;&#1077;&#1075;&#1086;%20&#1089;&#1090;&#1086;&#1083;&#1072;/RI-08/DOCUME~1/lh/IMPOST~1/Temp/C.Lotus.Notes.Data/Ore%20Libia/Esempio-o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khat%20Lepessov/Documents/&#1047;&#1072;&#1074;&#1077;&#1088;&#1096;&#1077;&#1085;&#1085;&#1099;&#1077;%20&#1087;&#1088;&#1086;&#1077;&#1082;&#1090;&#1099;/Cape-08/5_&#1056;&#1072;&#1073;&#1086;&#1095;&#1080;&#1077;%20&#1076;&#1086;&#1082;&#1091;&#1084;&#1077;&#1085;&#1090;&#1099;/&#1089;%20&#1088;&#1072;&#1073;&#1086;&#1095;&#1077;&#1075;&#1086;%20&#1089;&#1090;&#1086;&#1083;&#1072;/RI-08/DATI/WINWORD/TESTI/MATRICE/Marge%20&amp;%20cost%20DECK_Rev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i/controll/CONSUNT/ROSETTI/STRUTTUR/2000/09/Mdc5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M57"/>
  <sheetViews>
    <sheetView topLeftCell="A35" zoomScale="110" zoomScaleNormal="110" workbookViewId="0">
      <selection activeCell="D65" sqref="D65"/>
    </sheetView>
  </sheetViews>
  <sheetFormatPr defaultRowHeight="12"/>
  <cols>
    <col min="1" max="1" width="60" style="162" customWidth="1"/>
    <col min="2" max="2" width="7.83203125" style="205" customWidth="1"/>
    <col min="3" max="3" width="22.6640625" style="88" customWidth="1"/>
    <col min="4" max="4" width="22" style="87" customWidth="1"/>
    <col min="5" max="5" width="18" style="86" customWidth="1"/>
    <col min="6" max="16384" width="9.33203125" style="86"/>
  </cols>
  <sheetData>
    <row r="2" spans="1:13" ht="43.5" customHeight="1"/>
    <row r="3" spans="1:13" s="116" customFormat="1" ht="15">
      <c r="A3" s="238" t="s">
        <v>126</v>
      </c>
      <c r="B3" s="238"/>
      <c r="C3" s="238"/>
      <c r="D3" s="238"/>
    </row>
    <row r="4" spans="1:13" s="116" customFormat="1" ht="15" customHeight="1">
      <c r="A4" s="163"/>
      <c r="B4" s="199"/>
      <c r="C4" s="117"/>
      <c r="D4" s="117"/>
    </row>
    <row r="5" spans="1:13" s="113" customFormat="1" ht="13.5" customHeight="1">
      <c r="B5" s="206"/>
      <c r="C5" s="115"/>
      <c r="D5" s="114"/>
    </row>
    <row r="6" spans="1:13" s="113" customFormat="1" ht="13.5" customHeight="1">
      <c r="A6" s="85"/>
      <c r="C6" s="115" t="s">
        <v>118</v>
      </c>
      <c r="D6" s="114" t="s">
        <v>119</v>
      </c>
    </row>
    <row r="7" spans="1:13" s="113" customFormat="1" ht="28.5">
      <c r="A7" s="188" t="s">
        <v>16</v>
      </c>
      <c r="B7" s="214" t="s">
        <v>128</v>
      </c>
      <c r="C7" s="186" t="s">
        <v>120</v>
      </c>
      <c r="D7" s="186" t="s">
        <v>121</v>
      </c>
    </row>
    <row r="8" spans="1:13" s="113" customFormat="1" ht="15">
      <c r="A8" s="187"/>
      <c r="B8" s="207"/>
      <c r="C8" s="185"/>
      <c r="D8" s="185"/>
    </row>
    <row r="9" spans="1:13" s="98" customFormat="1" ht="14.25">
      <c r="A9" s="109" t="s">
        <v>86</v>
      </c>
      <c r="B9" s="200"/>
      <c r="C9" s="156"/>
      <c r="D9" s="156"/>
    </row>
    <row r="10" spans="1:13" s="98" customFormat="1" ht="12.75">
      <c r="A10" s="12" t="s">
        <v>0</v>
      </c>
      <c r="B10" s="200">
        <v>5</v>
      </c>
      <c r="C10" s="108">
        <v>32148677</v>
      </c>
      <c r="D10" s="108">
        <v>29973311</v>
      </c>
      <c r="E10" s="106"/>
      <c r="F10" s="106"/>
      <c r="G10" s="106"/>
      <c r="H10" s="106"/>
      <c r="I10" s="106"/>
      <c r="J10" s="106"/>
      <c r="K10" s="106"/>
    </row>
    <row r="11" spans="1:13" s="98" customFormat="1" ht="12.75">
      <c r="A11" s="12" t="s">
        <v>85</v>
      </c>
      <c r="B11" s="200"/>
      <c r="C11" s="108">
        <v>1023364</v>
      </c>
      <c r="D11" s="108">
        <v>470298</v>
      </c>
    </row>
    <row r="12" spans="1:13" s="98" customFormat="1" ht="12.75">
      <c r="A12" s="12" t="s">
        <v>1</v>
      </c>
      <c r="B12" s="200">
        <v>6</v>
      </c>
      <c r="C12" s="108">
        <v>281087545</v>
      </c>
      <c r="D12" s="108">
        <v>143246719</v>
      </c>
    </row>
    <row r="13" spans="1:13" s="98" customFormat="1" ht="12.75">
      <c r="A13" s="12" t="s">
        <v>84</v>
      </c>
      <c r="B13" s="200">
        <v>7</v>
      </c>
      <c r="C13" s="108">
        <v>47151093</v>
      </c>
      <c r="D13" s="108">
        <v>46110289</v>
      </c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s="98" customFormat="1" ht="12.75">
      <c r="A14" s="12" t="s">
        <v>83</v>
      </c>
      <c r="B14" s="200"/>
      <c r="C14" s="108">
        <v>2887784</v>
      </c>
      <c r="D14" s="108">
        <v>2269292</v>
      </c>
    </row>
    <row r="15" spans="1:13" s="98" customFormat="1" ht="12.95" customHeight="1">
      <c r="A15" s="12" t="s">
        <v>2</v>
      </c>
      <c r="B15" s="200"/>
      <c r="C15" s="108">
        <f>1083644-53461</f>
        <v>1030183</v>
      </c>
      <c r="D15" s="108">
        <v>703570</v>
      </c>
    </row>
    <row r="16" spans="1:13" s="98" customFormat="1" ht="12.75">
      <c r="A16" s="107"/>
      <c r="B16" s="198"/>
      <c r="C16" s="106"/>
      <c r="D16" s="106"/>
    </row>
    <row r="17" spans="1:6" s="98" customFormat="1" ht="12.75">
      <c r="A17" s="111"/>
      <c r="B17" s="202"/>
      <c r="C17" s="104"/>
      <c r="D17" s="104"/>
      <c r="E17" s="100"/>
    </row>
    <row r="18" spans="1:6" s="98" customFormat="1" ht="12.75">
      <c r="A18" s="101" t="s">
        <v>82</v>
      </c>
      <c r="B18" s="198"/>
      <c r="C18" s="100">
        <f>SUM(C10:C15)</f>
        <v>365328646</v>
      </c>
      <c r="D18" s="100">
        <f>SUM(D10:D15)</f>
        <v>222773479</v>
      </c>
      <c r="E18" s="100"/>
      <c r="F18" s="183"/>
    </row>
    <row r="19" spans="1:6" s="98" customFormat="1" ht="13.5" thickBot="1">
      <c r="A19" s="96"/>
      <c r="B19" s="201"/>
      <c r="C19" s="95"/>
      <c r="D19" s="95"/>
      <c r="E19" s="100"/>
    </row>
    <row r="20" spans="1:6" s="98" customFormat="1" ht="13.5">
      <c r="A20" s="110"/>
      <c r="B20" s="208"/>
      <c r="C20" s="106"/>
      <c r="D20" s="106"/>
      <c r="E20" s="100"/>
    </row>
    <row r="21" spans="1:6" s="98" customFormat="1" ht="12.75">
      <c r="A21" s="109" t="s">
        <v>81</v>
      </c>
      <c r="B21" s="200"/>
      <c r="C21" s="108"/>
      <c r="D21" s="108"/>
      <c r="E21" s="100"/>
    </row>
    <row r="22" spans="1:6" s="98" customFormat="1" ht="12.75">
      <c r="A22" s="12" t="s">
        <v>3</v>
      </c>
      <c r="B22" s="200">
        <v>8</v>
      </c>
      <c r="C22" s="108">
        <f>307922417+192435</f>
        <v>308114852</v>
      </c>
      <c r="D22" s="108">
        <v>193921414</v>
      </c>
      <c r="E22" s="100"/>
    </row>
    <row r="23" spans="1:6" s="98" customFormat="1" ht="12.75">
      <c r="A23" s="12" t="s">
        <v>109</v>
      </c>
      <c r="B23" s="200"/>
      <c r="C23" s="108">
        <v>1029068</v>
      </c>
      <c r="D23" s="108">
        <v>40</v>
      </c>
      <c r="E23" s="100"/>
    </row>
    <row r="24" spans="1:6" s="98" customFormat="1" ht="25.5">
      <c r="A24" s="12" t="s">
        <v>104</v>
      </c>
      <c r="B24" s="200"/>
      <c r="C24" s="108">
        <v>2018111</v>
      </c>
      <c r="D24" s="194" t="s">
        <v>113</v>
      </c>
      <c r="E24" s="100"/>
    </row>
    <row r="25" spans="1:6" s="98" customFormat="1" ht="12.75">
      <c r="A25" s="12" t="s">
        <v>80</v>
      </c>
      <c r="B25" s="200">
        <v>9</v>
      </c>
      <c r="C25" s="108">
        <v>9822647</v>
      </c>
      <c r="D25" s="108">
        <v>7055362</v>
      </c>
      <c r="E25" s="100"/>
    </row>
    <row r="26" spans="1:6" s="98" customFormat="1" ht="12.75">
      <c r="A26" s="12" t="s">
        <v>33</v>
      </c>
      <c r="B26" s="200">
        <v>9</v>
      </c>
      <c r="C26" s="108">
        <v>5154392</v>
      </c>
      <c r="D26" s="108">
        <v>5036377</v>
      </c>
      <c r="E26" s="100"/>
    </row>
    <row r="27" spans="1:6" s="98" customFormat="1" ht="12.75">
      <c r="A27" s="12" t="s">
        <v>5</v>
      </c>
      <c r="B27" s="200"/>
      <c r="C27" s="108">
        <v>162714</v>
      </c>
      <c r="D27" s="108">
        <v>92714</v>
      </c>
      <c r="E27" s="100"/>
    </row>
    <row r="28" spans="1:6" s="98" customFormat="1" ht="12.75">
      <c r="A28" s="12" t="s">
        <v>6</v>
      </c>
      <c r="B28" s="200"/>
      <c r="C28" s="108">
        <f>1357314-192435-53461</f>
        <v>1111418</v>
      </c>
      <c r="D28" s="108">
        <v>316599</v>
      </c>
      <c r="E28" s="100"/>
    </row>
    <row r="29" spans="1:6" s="98" customFormat="1" ht="12.75">
      <c r="A29" s="107"/>
      <c r="B29" s="198"/>
      <c r="C29" s="106"/>
      <c r="D29" s="106"/>
      <c r="E29" s="100"/>
    </row>
    <row r="30" spans="1:6" s="98" customFormat="1" ht="12.75">
      <c r="A30" s="111"/>
      <c r="B30" s="202"/>
      <c r="C30" s="104"/>
      <c r="D30" s="104"/>
      <c r="E30" s="100"/>
    </row>
    <row r="31" spans="1:6" s="99" customFormat="1" ht="12.75">
      <c r="A31" s="101" t="s">
        <v>79</v>
      </c>
      <c r="B31" s="198"/>
      <c r="C31" s="100">
        <f>SUM(C22:C28)</f>
        <v>327413202</v>
      </c>
      <c r="D31" s="100">
        <f>SUM(D22:D28)</f>
        <v>206422506</v>
      </c>
      <c r="E31" s="100"/>
      <c r="F31" s="182"/>
    </row>
    <row r="32" spans="1:6" s="98" customFormat="1" ht="13.5" thickBot="1">
      <c r="A32" s="96"/>
      <c r="B32" s="201"/>
      <c r="C32" s="95"/>
      <c r="D32" s="95"/>
      <c r="E32" s="100"/>
    </row>
    <row r="33" spans="1:5" s="98" customFormat="1" ht="13.5">
      <c r="A33" s="110"/>
      <c r="B33" s="208"/>
      <c r="C33" s="106"/>
      <c r="D33" s="106"/>
      <c r="E33" s="100"/>
    </row>
    <row r="34" spans="1:5" s="98" customFormat="1" ht="12.75">
      <c r="A34" s="109" t="s">
        <v>78</v>
      </c>
      <c r="B34" s="200"/>
      <c r="C34" s="106"/>
      <c r="D34" s="106"/>
      <c r="E34" s="100"/>
    </row>
    <row r="35" spans="1:5" s="98" customFormat="1" ht="12.75">
      <c r="A35" s="12" t="s">
        <v>7</v>
      </c>
      <c r="B35" s="200">
        <v>10</v>
      </c>
      <c r="C35" s="108">
        <v>34500000</v>
      </c>
      <c r="D35" s="108">
        <v>14500000</v>
      </c>
      <c r="E35" s="100"/>
    </row>
    <row r="36" spans="1:5" s="98" customFormat="1" ht="12.75">
      <c r="A36" s="12" t="s">
        <v>77</v>
      </c>
      <c r="B36" s="200"/>
      <c r="C36" s="108">
        <v>226134</v>
      </c>
      <c r="D36" s="108">
        <v>257281</v>
      </c>
      <c r="E36" s="100"/>
    </row>
    <row r="37" spans="1:5" s="98" customFormat="1" ht="12.75">
      <c r="A37" s="107" t="s">
        <v>8</v>
      </c>
      <c r="B37" s="198"/>
      <c r="C37" s="108">
        <v>3189310</v>
      </c>
      <c r="D37" s="108">
        <v>1593692</v>
      </c>
      <c r="E37" s="100"/>
    </row>
    <row r="38" spans="1:5" s="98" customFormat="1" ht="12.75">
      <c r="A38" s="107"/>
      <c r="B38" s="198"/>
      <c r="C38" s="106"/>
      <c r="D38" s="106"/>
      <c r="E38" s="100"/>
    </row>
    <row r="39" spans="1:5" s="98" customFormat="1" ht="12.75">
      <c r="A39" s="105"/>
      <c r="B39" s="202"/>
      <c r="C39" s="104"/>
      <c r="D39" s="104"/>
      <c r="E39" s="100"/>
    </row>
    <row r="40" spans="1:5" s="99" customFormat="1" ht="12.75">
      <c r="A40" s="101" t="s">
        <v>9</v>
      </c>
      <c r="B40" s="198"/>
      <c r="C40" s="100">
        <f>SUM(C35:C37)</f>
        <v>37915444</v>
      </c>
      <c r="D40" s="100">
        <f>SUM(D35:D37)</f>
        <v>16350973</v>
      </c>
      <c r="E40" s="100"/>
    </row>
    <row r="41" spans="1:5" s="98" customFormat="1" ht="13.5" thickBot="1">
      <c r="A41" s="96"/>
      <c r="B41" s="201"/>
      <c r="C41" s="95"/>
      <c r="D41" s="95"/>
    </row>
    <row r="42" spans="1:5" s="98" customFormat="1" ht="13.5">
      <c r="A42" s="103"/>
      <c r="B42" s="209"/>
      <c r="C42" s="102"/>
      <c r="D42" s="102"/>
    </row>
    <row r="43" spans="1:5" s="99" customFormat="1" ht="12.75">
      <c r="A43" s="101" t="s">
        <v>76</v>
      </c>
      <c r="B43" s="198"/>
      <c r="C43" s="100">
        <f>C40+C31</f>
        <v>365328646</v>
      </c>
      <c r="D43" s="100">
        <f>D40+D31</f>
        <v>222773479</v>
      </c>
    </row>
    <row r="44" spans="1:5" s="98" customFormat="1" ht="13.5" thickBot="1">
      <c r="A44" s="96"/>
      <c r="B44" s="201"/>
      <c r="C44" s="95"/>
      <c r="D44" s="95"/>
    </row>
    <row r="45" spans="1:5" ht="4.5" hidden="1" customHeight="1">
      <c r="A45" s="164"/>
      <c r="B45" s="210"/>
      <c r="C45" s="87"/>
    </row>
    <row r="46" spans="1:5" s="93" customFormat="1" ht="12.75" hidden="1">
      <c r="A46" s="165" t="s">
        <v>75</v>
      </c>
      <c r="B46" s="211"/>
      <c r="C46" s="97">
        <v>10872</v>
      </c>
      <c r="D46" s="97">
        <v>10844</v>
      </c>
    </row>
    <row r="47" spans="1:5" s="93" customFormat="1" ht="12.75" hidden="1">
      <c r="A47" s="165" t="s">
        <v>74</v>
      </c>
      <c r="B47" s="211"/>
      <c r="C47" s="97">
        <v>10000</v>
      </c>
      <c r="D47" s="97">
        <v>0</v>
      </c>
    </row>
    <row r="48" spans="1:5" s="93" customFormat="1" ht="4.5" hidden="1" customHeight="1" thickBot="1">
      <c r="A48" s="96"/>
      <c r="B48" s="201"/>
      <c r="C48" s="95"/>
      <c r="D48" s="95"/>
    </row>
    <row r="49" spans="1:5" s="93" customFormat="1" ht="13.5">
      <c r="A49" s="166"/>
      <c r="B49" s="212"/>
      <c r="C49" s="94"/>
      <c r="D49" s="94"/>
    </row>
    <row r="50" spans="1:5" s="93" customFormat="1" ht="15">
      <c r="A50" s="195" t="s">
        <v>75</v>
      </c>
      <c r="B50" s="213"/>
      <c r="C50" s="196">
        <v>11048</v>
      </c>
      <c r="D50" s="196">
        <v>11584</v>
      </c>
    </row>
    <row r="51" spans="1:5" s="92" customFormat="1" ht="15">
      <c r="A51" s="195" t="s">
        <v>74</v>
      </c>
      <c r="B51" s="213"/>
      <c r="C51" s="196">
        <v>10000</v>
      </c>
      <c r="D51" s="196">
        <v>10000</v>
      </c>
      <c r="E51" s="149"/>
    </row>
    <row r="52" spans="1:5" s="92" customFormat="1" ht="15">
      <c r="A52" s="195"/>
      <c r="B52" s="213"/>
      <c r="C52" s="125"/>
      <c r="D52" s="125"/>
      <c r="E52" s="149"/>
    </row>
    <row r="53" spans="1:5" s="92" customFormat="1" ht="15">
      <c r="A53" s="195"/>
      <c r="B53" s="213"/>
      <c r="C53" s="125"/>
      <c r="D53" s="125"/>
      <c r="E53" s="149"/>
    </row>
    <row r="54" spans="1:5" s="92" customFormat="1" ht="15">
      <c r="A54" s="195" t="s">
        <v>131</v>
      </c>
      <c r="B54" s="213"/>
      <c r="C54" s="125" t="s">
        <v>132</v>
      </c>
      <c r="D54" s="125"/>
      <c r="E54" s="149"/>
    </row>
    <row r="55" spans="1:5" s="92" customFormat="1" ht="15">
      <c r="A55" s="197" t="s">
        <v>130</v>
      </c>
      <c r="B55" s="203"/>
      <c r="C55" s="237" t="s">
        <v>31</v>
      </c>
      <c r="D55" s="237"/>
      <c r="E55" s="237"/>
    </row>
    <row r="56" spans="1:5" s="89" customFormat="1" ht="14.25">
      <c r="A56" s="197" t="s">
        <v>129</v>
      </c>
      <c r="B56" s="203"/>
      <c r="C56" s="237" t="s">
        <v>32</v>
      </c>
      <c r="D56" s="237"/>
      <c r="E56" s="237"/>
    </row>
    <row r="57" spans="1:5" s="89" customFormat="1" ht="14.25">
      <c r="A57" s="167"/>
      <c r="B57" s="204"/>
      <c r="D57" s="90"/>
    </row>
  </sheetData>
  <mergeCells count="3">
    <mergeCell ref="C55:E55"/>
    <mergeCell ref="C56:E56"/>
    <mergeCell ref="A3:D3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6:G74"/>
  <sheetViews>
    <sheetView topLeftCell="A33" zoomScale="110" zoomScaleNormal="110" workbookViewId="0">
      <selection activeCell="A66" sqref="A66"/>
    </sheetView>
  </sheetViews>
  <sheetFormatPr defaultRowHeight="12.75"/>
  <cols>
    <col min="1" max="1" width="53.1640625" style="22" customWidth="1"/>
    <col min="2" max="2" width="7.33203125" style="236" customWidth="1"/>
    <col min="3" max="4" width="21" style="74" customWidth="1"/>
    <col min="5" max="5" width="15.5" style="24" customWidth="1"/>
    <col min="6" max="16384" width="9.33203125" style="24"/>
  </cols>
  <sheetData>
    <row r="6" spans="1:5" s="1" customFormat="1" ht="33" customHeight="1">
      <c r="A6" s="239" t="s">
        <v>122</v>
      </c>
      <c r="B6" s="239"/>
      <c r="C6" s="239"/>
      <c r="D6" s="239"/>
    </row>
    <row r="7" spans="1:5" s="1" customFormat="1" ht="14.25">
      <c r="A7" s="159"/>
      <c r="B7" s="215"/>
      <c r="C7" s="118"/>
      <c r="D7" s="118"/>
    </row>
    <row r="8" spans="1:5" s="1" customFormat="1" ht="14.25">
      <c r="B8" s="216"/>
      <c r="C8" s="115" t="s">
        <v>118</v>
      </c>
      <c r="D8" s="115" t="s">
        <v>123</v>
      </c>
    </row>
    <row r="9" spans="1:5" s="1" customFormat="1" ht="28.5">
      <c r="A9" s="188" t="s">
        <v>16</v>
      </c>
      <c r="B9" s="214" t="s">
        <v>128</v>
      </c>
      <c r="C9" s="186" t="s">
        <v>120</v>
      </c>
      <c r="D9" s="186" t="s">
        <v>120</v>
      </c>
    </row>
    <row r="10" spans="1:5" s="1" customFormat="1" ht="13.5">
      <c r="A10" s="85"/>
      <c r="B10" s="217"/>
      <c r="C10" s="118"/>
      <c r="D10" s="118"/>
    </row>
    <row r="11" spans="1:5" s="1" customFormat="1">
      <c r="A11" s="2"/>
      <c r="B11" s="218"/>
      <c r="C11" s="8"/>
      <c r="D11" s="8"/>
    </row>
    <row r="12" spans="1:5" s="1" customFormat="1">
      <c r="A12" s="3" t="s">
        <v>17</v>
      </c>
      <c r="B12" s="218">
        <v>13</v>
      </c>
      <c r="C12" s="4">
        <v>22526015</v>
      </c>
      <c r="D12" s="4">
        <v>10457183</v>
      </c>
      <c r="E12" s="4"/>
    </row>
    <row r="13" spans="1:5" s="1" customFormat="1">
      <c r="A13" s="5" t="s">
        <v>18</v>
      </c>
      <c r="B13" s="219">
        <v>13</v>
      </c>
      <c r="C13" s="4">
        <f>-12174444+12059</f>
        <v>-12162385</v>
      </c>
      <c r="D13" s="4">
        <v>-4868752</v>
      </c>
      <c r="E13" s="4"/>
    </row>
    <row r="14" spans="1:5" s="1" customFormat="1">
      <c r="A14" s="6"/>
      <c r="B14" s="220"/>
      <c r="C14" s="7"/>
      <c r="D14" s="7"/>
      <c r="E14" s="15"/>
    </row>
    <row r="15" spans="1:5" s="1" customFormat="1">
      <c r="A15" s="3"/>
      <c r="B15" s="218"/>
      <c r="C15" s="8"/>
      <c r="D15" s="8"/>
      <c r="E15" s="15"/>
    </row>
    <row r="16" spans="1:5" s="1" customFormat="1">
      <c r="A16" s="2" t="s">
        <v>19</v>
      </c>
      <c r="B16" s="218"/>
      <c r="C16" s="9">
        <f>SUM(C12:C13)</f>
        <v>10363630</v>
      </c>
      <c r="D16" s="9">
        <f>SUM(D12:D13)</f>
        <v>5588431</v>
      </c>
      <c r="E16" s="9"/>
    </row>
    <row r="17" spans="1:6" s="1" customFormat="1" ht="25.5">
      <c r="A17" s="11" t="s">
        <v>42</v>
      </c>
      <c r="B17" s="221">
        <v>6</v>
      </c>
      <c r="C17" s="4">
        <v>-4971936</v>
      </c>
      <c r="D17" s="4">
        <v>-2430772</v>
      </c>
      <c r="E17" s="119"/>
    </row>
    <row r="18" spans="1:6" s="1" customFormat="1">
      <c r="A18" s="6"/>
      <c r="B18" s="220"/>
      <c r="C18" s="7"/>
      <c r="D18" s="7"/>
      <c r="E18" s="119"/>
    </row>
    <row r="19" spans="1:6" s="1" customFormat="1">
      <c r="A19" s="3"/>
      <c r="B19" s="218"/>
      <c r="C19" s="8"/>
      <c r="D19" s="8"/>
      <c r="E19" s="119"/>
    </row>
    <row r="20" spans="1:6" s="1" customFormat="1" ht="30.75" customHeight="1">
      <c r="A20" s="10" t="s">
        <v>43</v>
      </c>
      <c r="B20" s="221"/>
      <c r="C20" s="9">
        <f>SUM(C16:C17)</f>
        <v>5391694</v>
      </c>
      <c r="D20" s="9">
        <f>SUM(D16:D17)</f>
        <v>3157659</v>
      </c>
      <c r="E20" s="119"/>
    </row>
    <row r="21" spans="1:6" s="1" customFormat="1">
      <c r="A21" s="11" t="s">
        <v>20</v>
      </c>
      <c r="B21" s="221"/>
      <c r="C21" s="4">
        <v>1583322</v>
      </c>
      <c r="D21" s="4">
        <v>996628</v>
      </c>
      <c r="E21" s="119"/>
    </row>
    <row r="22" spans="1:6" s="1" customFormat="1">
      <c r="A22" s="11" t="s">
        <v>21</v>
      </c>
      <c r="B22" s="221"/>
      <c r="C22" s="4">
        <v>-106981</v>
      </c>
      <c r="D22" s="4">
        <v>-53072</v>
      </c>
      <c r="E22" s="119"/>
    </row>
    <row r="23" spans="1:6" s="1" customFormat="1">
      <c r="A23" s="11" t="s">
        <v>44</v>
      </c>
      <c r="B23" s="221"/>
      <c r="C23" s="4">
        <v>650572</v>
      </c>
      <c r="D23" s="4">
        <v>301552</v>
      </c>
      <c r="E23" s="119"/>
    </row>
    <row r="24" spans="1:6" s="1" customFormat="1" ht="25.5">
      <c r="A24" s="11" t="s">
        <v>45</v>
      </c>
      <c r="B24" s="221"/>
      <c r="C24" s="4">
        <v>6129</v>
      </c>
      <c r="D24" s="4">
        <v>66945</v>
      </c>
      <c r="E24" s="119"/>
      <c r="F24" s="173"/>
    </row>
    <row r="25" spans="1:6" s="1" customFormat="1">
      <c r="A25" s="11" t="s">
        <v>46</v>
      </c>
      <c r="B25" s="221"/>
      <c r="C25" s="4">
        <f>263161-12059</f>
        <v>251102</v>
      </c>
      <c r="D25" s="4">
        <v>106323</v>
      </c>
      <c r="E25" s="119"/>
      <c r="F25" s="173"/>
    </row>
    <row r="26" spans="1:6" s="58" customFormat="1">
      <c r="A26" s="10" t="s">
        <v>47</v>
      </c>
      <c r="B26" s="221"/>
      <c r="C26" s="9">
        <f>SUM(C20:C25)</f>
        <v>7775838</v>
      </c>
      <c r="D26" s="9">
        <f>SUM(D20:D25)</f>
        <v>4576035</v>
      </c>
      <c r="E26" s="120"/>
    </row>
    <row r="27" spans="1:6" s="1" customFormat="1">
      <c r="A27" s="11" t="s">
        <v>23</v>
      </c>
      <c r="B27" s="221">
        <v>14</v>
      </c>
      <c r="C27" s="4">
        <v>-5469252</v>
      </c>
      <c r="D27" s="4">
        <v>-3307079</v>
      </c>
      <c r="E27" s="4"/>
    </row>
    <row r="28" spans="1:6" s="1" customFormat="1">
      <c r="A28" s="11" t="s">
        <v>48</v>
      </c>
      <c r="B28" s="221"/>
      <c r="C28" s="4">
        <v>-114552</v>
      </c>
      <c r="D28" s="4">
        <v>-11054</v>
      </c>
      <c r="E28" s="119"/>
    </row>
    <row r="29" spans="1:6" s="58" customFormat="1" ht="14.25" customHeight="1">
      <c r="A29" s="10" t="s">
        <v>24</v>
      </c>
      <c r="B29" s="221"/>
      <c r="C29" s="9">
        <f>SUM(C26,C27,C28)</f>
        <v>2192034</v>
      </c>
      <c r="D29" s="9">
        <f>SUM(D26,D27,D28)</f>
        <v>1257902</v>
      </c>
      <c r="E29" s="120"/>
    </row>
    <row r="30" spans="1:6" s="1" customFormat="1">
      <c r="A30" s="11" t="s">
        <v>25</v>
      </c>
      <c r="B30" s="221"/>
      <c r="C30" s="4">
        <v>-290421</v>
      </c>
      <c r="D30" s="4">
        <v>-214529</v>
      </c>
      <c r="E30" s="119"/>
    </row>
    <row r="31" spans="1:6" s="1" customFormat="1">
      <c r="A31" s="11"/>
      <c r="B31" s="221"/>
      <c r="C31" s="4"/>
      <c r="D31" s="4"/>
      <c r="E31" s="119"/>
    </row>
    <row r="32" spans="1:6" s="58" customFormat="1" ht="18.75">
      <c r="A32" s="59" t="s">
        <v>26</v>
      </c>
      <c r="B32" s="222"/>
      <c r="C32" s="60">
        <f>SUM(C29,C30)</f>
        <v>1901613</v>
      </c>
      <c r="D32" s="60">
        <f>SUM(D29,D30)</f>
        <v>1043373</v>
      </c>
      <c r="E32" s="171"/>
      <c r="F32" s="170"/>
    </row>
    <row r="33" spans="1:7" s="1" customFormat="1" ht="6.75" customHeight="1">
      <c r="A33" s="6"/>
      <c r="B33" s="220"/>
      <c r="C33" s="7"/>
      <c r="D33" s="7"/>
      <c r="E33" s="119"/>
    </row>
    <row r="34" spans="1:7" s="1" customFormat="1" ht="3.75" customHeight="1">
      <c r="A34" s="3"/>
      <c r="B34" s="218"/>
      <c r="C34" s="8"/>
      <c r="D34" s="8"/>
      <c r="E34" s="119"/>
    </row>
    <row r="35" spans="1:7" s="14" customFormat="1">
      <c r="A35" s="18" t="s">
        <v>49</v>
      </c>
      <c r="B35" s="223"/>
      <c r="C35" s="13"/>
      <c r="D35" s="13"/>
    </row>
    <row r="36" spans="1:7" s="14" customFormat="1" ht="25.5">
      <c r="A36" s="12" t="s">
        <v>50</v>
      </c>
      <c r="B36" s="200"/>
      <c r="C36" s="13"/>
      <c r="D36" s="13"/>
    </row>
    <row r="37" spans="1:7" s="14" customFormat="1" ht="16.5" customHeight="1">
      <c r="A37" s="12" t="s">
        <v>27</v>
      </c>
      <c r="B37" s="200"/>
      <c r="C37" s="4">
        <v>-26608</v>
      </c>
      <c r="D37" s="4">
        <v>27963</v>
      </c>
    </row>
    <row r="38" spans="1:7" s="14" customFormat="1" ht="25.5">
      <c r="A38" s="12" t="s">
        <v>28</v>
      </c>
      <c r="B38" s="200"/>
      <c r="C38" s="4">
        <v>-4539</v>
      </c>
      <c r="D38" s="4">
        <v>-67957</v>
      </c>
    </row>
    <row r="39" spans="1:7" s="14" customFormat="1" ht="25.5">
      <c r="A39" s="12" t="s">
        <v>51</v>
      </c>
      <c r="B39" s="200"/>
      <c r="C39" s="4">
        <v>0</v>
      </c>
      <c r="D39" s="4">
        <v>29142</v>
      </c>
    </row>
    <row r="40" spans="1:7" s="14" customFormat="1" ht="6" customHeight="1">
      <c r="A40" s="15"/>
      <c r="B40" s="224"/>
      <c r="C40" s="15"/>
      <c r="D40" s="15"/>
    </row>
    <row r="41" spans="1:7" s="14" customFormat="1" ht="8.25" customHeight="1">
      <c r="A41" s="16"/>
      <c r="B41" s="225"/>
      <c r="C41" s="16"/>
      <c r="D41" s="16"/>
    </row>
    <row r="42" spans="1:7" s="14" customFormat="1">
      <c r="A42" s="15" t="s">
        <v>29</v>
      </c>
      <c r="B42" s="224"/>
      <c r="C42" s="17">
        <f>SUM(C37:C39)</f>
        <v>-31147</v>
      </c>
      <c r="D42" s="17">
        <f>SUM(D37:D39)</f>
        <v>-10852</v>
      </c>
    </row>
    <row r="43" spans="1:7" s="14" customFormat="1" ht="7.5" customHeight="1">
      <c r="A43" s="7"/>
      <c r="B43" s="226"/>
      <c r="C43" s="7"/>
      <c r="D43" s="7"/>
    </row>
    <row r="44" spans="1:7" s="14" customFormat="1" ht="9.75" customHeight="1">
      <c r="A44" s="8"/>
      <c r="B44" s="223"/>
      <c r="C44" s="8"/>
      <c r="D44" s="8"/>
    </row>
    <row r="45" spans="1:7" s="14" customFormat="1">
      <c r="A45" s="18" t="s">
        <v>30</v>
      </c>
      <c r="B45" s="223"/>
      <c r="C45" s="19">
        <f>SUM(C32,C42)</f>
        <v>1870466</v>
      </c>
      <c r="D45" s="19">
        <f>SUM(D32,D42)</f>
        <v>1032521</v>
      </c>
    </row>
    <row r="46" spans="1:7" s="14" customFormat="1" ht="5.25" customHeight="1" thickBot="1">
      <c r="A46" s="61"/>
      <c r="B46" s="227"/>
      <c r="C46" s="61"/>
      <c r="D46" s="61"/>
    </row>
    <row r="47" spans="1:7" s="20" customFormat="1" ht="27" hidden="1" customHeight="1">
      <c r="A47" s="10" t="s">
        <v>52</v>
      </c>
      <c r="B47" s="221"/>
      <c r="C47" s="121" t="e">
        <f>#REF!/C50*1000</f>
        <v>#REF!</v>
      </c>
      <c r="D47" s="121" t="e">
        <f>#REF!/D50*1000</f>
        <v>#REF!</v>
      </c>
      <c r="E47" s="121"/>
      <c r="F47" s="21"/>
      <c r="G47" s="21"/>
    </row>
    <row r="48" spans="1:7" s="20" customFormat="1" ht="6" hidden="1" customHeight="1">
      <c r="A48" s="62"/>
      <c r="B48" s="228"/>
      <c r="C48" s="63"/>
      <c r="D48" s="64"/>
      <c r="E48" s="65"/>
      <c r="F48" s="21"/>
      <c r="G48" s="21"/>
    </row>
    <row r="49" spans="1:7" s="20" customFormat="1" ht="8.25" hidden="1" customHeight="1">
      <c r="A49" s="3"/>
      <c r="B49" s="218"/>
      <c r="C49" s="66"/>
      <c r="D49" s="67"/>
      <c r="E49" s="67"/>
      <c r="F49" s="21"/>
      <c r="G49" s="21"/>
    </row>
    <row r="50" spans="1:7" s="20" customFormat="1" hidden="1">
      <c r="A50" s="10" t="s">
        <v>53</v>
      </c>
      <c r="B50" s="221"/>
      <c r="C50" s="68">
        <f>D68</f>
        <v>500000</v>
      </c>
      <c r="D50" s="69">
        <v>332290</v>
      </c>
      <c r="E50" s="57"/>
      <c r="F50" s="21"/>
      <c r="G50" s="21"/>
    </row>
    <row r="51" spans="1:7" s="20" customFormat="1" ht="4.5" hidden="1" customHeight="1" thickBot="1">
      <c r="A51" s="70"/>
      <c r="B51" s="229"/>
      <c r="C51" s="71"/>
      <c r="D51" s="71"/>
      <c r="E51" s="72"/>
      <c r="F51" s="21"/>
      <c r="G51" s="21"/>
    </row>
    <row r="52" spans="1:7" s="23" customFormat="1">
      <c r="B52" s="230"/>
      <c r="C52" s="73"/>
      <c r="D52" s="74"/>
      <c r="F52" s="24"/>
      <c r="G52" s="24"/>
    </row>
    <row r="53" spans="1:7" s="23" customFormat="1" ht="38.25">
      <c r="A53" s="12" t="s">
        <v>52</v>
      </c>
      <c r="B53" s="200"/>
      <c r="C53" s="4">
        <v>712</v>
      </c>
      <c r="D53" s="4">
        <v>710</v>
      </c>
      <c r="F53" s="24"/>
      <c r="G53" s="24"/>
    </row>
    <row r="54" spans="1:7" s="23" customFormat="1">
      <c r="A54" s="12" t="s">
        <v>53</v>
      </c>
      <c r="B54" s="200"/>
      <c r="C54" s="4">
        <v>2171000</v>
      </c>
      <c r="D54" s="4">
        <v>1000000</v>
      </c>
      <c r="F54" s="24"/>
      <c r="G54" s="24"/>
    </row>
    <row r="55" spans="1:7" s="23" customFormat="1">
      <c r="B55" s="230"/>
      <c r="C55" s="73"/>
      <c r="D55" s="74"/>
      <c r="F55" s="24"/>
      <c r="G55" s="24"/>
    </row>
    <row r="56" spans="1:7" s="23" customFormat="1">
      <c r="B56" s="230"/>
      <c r="C56" s="73"/>
      <c r="D56" s="74"/>
      <c r="F56" s="24"/>
      <c r="G56" s="24"/>
    </row>
    <row r="57" spans="1:7" s="92" customFormat="1" ht="15">
      <c r="A57" s="148" t="s">
        <v>98</v>
      </c>
      <c r="B57" s="231"/>
      <c r="C57" s="125" t="s">
        <v>98</v>
      </c>
      <c r="D57" s="125"/>
      <c r="E57" s="149"/>
    </row>
    <row r="58" spans="1:7" s="92" customFormat="1" ht="15">
      <c r="A58" s="197" t="s">
        <v>130</v>
      </c>
      <c r="B58" s="203"/>
      <c r="C58" s="237" t="s">
        <v>31</v>
      </c>
      <c r="D58" s="237"/>
      <c r="E58" s="237"/>
    </row>
    <row r="59" spans="1:7" s="89" customFormat="1" ht="14.25">
      <c r="A59" s="197" t="s">
        <v>129</v>
      </c>
      <c r="B59" s="203"/>
      <c r="C59" s="237" t="s">
        <v>32</v>
      </c>
      <c r="D59" s="237"/>
      <c r="E59" s="237"/>
    </row>
    <row r="60" spans="1:7" s="89" customFormat="1" ht="14.25">
      <c r="A60" s="91"/>
      <c r="B60" s="232"/>
      <c r="C60" s="90"/>
      <c r="D60" s="90"/>
    </row>
    <row r="61" spans="1:7" s="86" customFormat="1" ht="12">
      <c r="A61" s="88"/>
      <c r="B61" s="233"/>
      <c r="C61" s="87"/>
      <c r="D61" s="87"/>
    </row>
    <row r="64" spans="1:7" s="76" customFormat="1">
      <c r="A64" s="75" t="s">
        <v>54</v>
      </c>
      <c r="B64" s="234"/>
      <c r="C64" s="122">
        <v>500000</v>
      </c>
      <c r="D64" s="122">
        <v>500000</v>
      </c>
    </row>
    <row r="65" spans="1:7" s="76" customFormat="1">
      <c r="A65" s="77" t="s">
        <v>55</v>
      </c>
      <c r="B65" s="235"/>
      <c r="C65" s="78">
        <v>950000</v>
      </c>
      <c r="D65" s="78">
        <v>500000</v>
      </c>
    </row>
    <row r="66" spans="1:7" s="76" customFormat="1">
      <c r="A66" s="77" t="s">
        <v>56</v>
      </c>
      <c r="B66" s="235"/>
      <c r="C66" s="78">
        <v>950000</v>
      </c>
      <c r="D66" s="78">
        <v>500000</v>
      </c>
    </row>
    <row r="67" spans="1:7" s="76" customFormat="1">
      <c r="A67" s="77" t="s">
        <v>57</v>
      </c>
      <c r="B67" s="235"/>
      <c r="C67" s="78">
        <f>C66</f>
        <v>950000</v>
      </c>
      <c r="D67" s="78">
        <f>D66</f>
        <v>500000</v>
      </c>
    </row>
    <row r="68" spans="1:7" s="76" customFormat="1">
      <c r="A68" s="79"/>
      <c r="B68" s="234"/>
      <c r="C68" s="78">
        <f>AVERAGE(C64,C66,C65,C67)</f>
        <v>837500</v>
      </c>
      <c r="D68" s="78">
        <f>AVERAGE(D64,D66,D65,D67)</f>
        <v>500000</v>
      </c>
    </row>
    <row r="69" spans="1:7" s="76" customFormat="1">
      <c r="A69" s="77"/>
      <c r="B69" s="235"/>
      <c r="C69" s="80"/>
      <c r="D69" s="81"/>
    </row>
    <row r="70" spans="1:7" s="82" customFormat="1">
      <c r="A70" s="77" t="s">
        <v>58</v>
      </c>
      <c r="B70" s="235"/>
      <c r="C70" s="122">
        <v>332290</v>
      </c>
      <c r="D70" s="81"/>
      <c r="F70" s="76"/>
      <c r="G70" s="76"/>
    </row>
    <row r="71" spans="1:7" s="82" customFormat="1">
      <c r="A71" s="77" t="s">
        <v>55</v>
      </c>
      <c r="B71" s="235"/>
      <c r="C71" s="78">
        <f>C70</f>
        <v>332290</v>
      </c>
      <c r="D71" s="81"/>
      <c r="F71" s="76"/>
      <c r="G71" s="76"/>
    </row>
    <row r="72" spans="1:7" s="82" customFormat="1">
      <c r="A72" s="77" t="s">
        <v>56</v>
      </c>
      <c r="B72" s="235"/>
      <c r="C72" s="78">
        <f>C71</f>
        <v>332290</v>
      </c>
      <c r="D72" s="81"/>
      <c r="F72" s="76"/>
      <c r="G72" s="76"/>
    </row>
    <row r="73" spans="1:7" s="82" customFormat="1">
      <c r="A73" s="77" t="s">
        <v>59</v>
      </c>
      <c r="B73" s="235"/>
      <c r="C73" s="78">
        <f>C72</f>
        <v>332290</v>
      </c>
      <c r="D73" s="81"/>
      <c r="F73" s="76"/>
      <c r="G73" s="76"/>
    </row>
    <row r="74" spans="1:7" s="76" customFormat="1">
      <c r="A74" s="77"/>
      <c r="B74" s="235"/>
      <c r="C74" s="78">
        <f>AVERAGE(C70,C72,C71,C73)</f>
        <v>332290</v>
      </c>
      <c r="D74" s="81"/>
    </row>
  </sheetData>
  <mergeCells count="3">
    <mergeCell ref="A6:D6"/>
    <mergeCell ref="C58:E58"/>
    <mergeCell ref="C59:E5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6:C81"/>
  <sheetViews>
    <sheetView tabSelected="1" topLeftCell="A61" zoomScale="110" zoomScaleNormal="110" workbookViewId="0">
      <selection activeCell="A86" sqref="A86"/>
    </sheetView>
  </sheetViews>
  <sheetFormatPr defaultRowHeight="12.75"/>
  <cols>
    <col min="1" max="1" width="64.1640625" style="26" customWidth="1"/>
    <col min="2" max="2" width="21.6640625" style="26" customWidth="1"/>
    <col min="3" max="3" width="23.5" style="26" customWidth="1"/>
    <col min="4" max="16384" width="9.33203125" style="26"/>
  </cols>
  <sheetData>
    <row r="6" spans="1:3">
      <c r="A6" s="25" t="s">
        <v>34</v>
      </c>
      <c r="B6" s="25"/>
    </row>
    <row r="7" spans="1:3">
      <c r="A7" s="240" t="s">
        <v>124</v>
      </c>
      <c r="B7" s="240"/>
      <c r="C7" s="240"/>
    </row>
    <row r="8" spans="1:3">
      <c r="A8" s="27"/>
      <c r="B8" s="27"/>
      <c r="C8" s="28"/>
    </row>
    <row r="9" spans="1:3">
      <c r="A9" s="30"/>
      <c r="B9" s="189"/>
    </row>
    <row r="10" spans="1:3">
      <c r="A10" s="30"/>
      <c r="B10" s="31"/>
    </row>
    <row r="11" spans="1:3" ht="14.25">
      <c r="A11" s="32"/>
      <c r="B11" s="115" t="s">
        <v>118</v>
      </c>
      <c r="C11" s="115" t="s">
        <v>123</v>
      </c>
    </row>
    <row r="12" spans="1:3" ht="28.5">
      <c r="A12" s="188" t="s">
        <v>16</v>
      </c>
      <c r="B12" s="186" t="s">
        <v>120</v>
      </c>
      <c r="C12" s="186" t="s">
        <v>120</v>
      </c>
    </row>
    <row r="13" spans="1:3">
      <c r="A13" s="33"/>
    </row>
    <row r="14" spans="1:3">
      <c r="A14" s="33" t="s">
        <v>35</v>
      </c>
      <c r="B14" s="34"/>
    </row>
    <row r="15" spans="1:3">
      <c r="A15" s="35" t="s">
        <v>10</v>
      </c>
      <c r="B15" s="37">
        <v>15294809</v>
      </c>
      <c r="C15" s="176">
        <v>9183344</v>
      </c>
    </row>
    <row r="16" spans="1:3">
      <c r="A16" s="35" t="s">
        <v>11</v>
      </c>
      <c r="B16" s="37">
        <v>-10772261</v>
      </c>
      <c r="C16" s="176">
        <v>-4191254</v>
      </c>
    </row>
    <row r="17" spans="1:3">
      <c r="A17" s="35" t="s">
        <v>12</v>
      </c>
      <c r="B17" s="37">
        <v>1542674</v>
      </c>
      <c r="C17" s="176">
        <v>985156</v>
      </c>
    </row>
    <row r="18" spans="1:3">
      <c r="A18" s="35" t="s">
        <v>13</v>
      </c>
      <c r="B18" s="37">
        <v>-104680</v>
      </c>
      <c r="C18" s="176">
        <v>-50656</v>
      </c>
    </row>
    <row r="19" spans="1:3" ht="13.5" customHeight="1">
      <c r="A19" s="35" t="s">
        <v>60</v>
      </c>
      <c r="B19" s="37">
        <v>613684</v>
      </c>
      <c r="C19" s="176">
        <v>277673</v>
      </c>
    </row>
    <row r="20" spans="1:3" ht="25.5">
      <c r="A20" s="35" t="s">
        <v>61</v>
      </c>
      <c r="B20" s="37">
        <v>6129</v>
      </c>
      <c r="C20" s="176">
        <v>0</v>
      </c>
    </row>
    <row r="21" spans="1:3">
      <c r="A21" s="35" t="s">
        <v>22</v>
      </c>
      <c r="B21" s="37">
        <v>251102</v>
      </c>
      <c r="C21" s="176">
        <v>176388</v>
      </c>
    </row>
    <row r="22" spans="1:3" ht="25.5">
      <c r="A22" s="177" t="s">
        <v>114</v>
      </c>
      <c r="B22" s="178">
        <v>-5226455</v>
      </c>
      <c r="C22" s="178">
        <v>-2831301</v>
      </c>
    </row>
    <row r="23" spans="1:3">
      <c r="A23" s="35"/>
      <c r="B23" s="42"/>
    </row>
    <row r="24" spans="1:3" ht="25.5">
      <c r="A24" s="33" t="s">
        <v>62</v>
      </c>
      <c r="B24" s="44">
        <f>SUM(B15:B22)</f>
        <v>1605002</v>
      </c>
      <c r="C24" s="44">
        <f>SUM(C15:C22)</f>
        <v>3549350</v>
      </c>
    </row>
    <row r="25" spans="1:3">
      <c r="A25" s="45"/>
      <c r="B25" s="40"/>
      <c r="C25" s="29"/>
    </row>
    <row r="26" spans="1:3">
      <c r="A26" s="33"/>
      <c r="B26" s="42"/>
    </row>
    <row r="27" spans="1:3">
      <c r="A27" s="84" t="s">
        <v>63</v>
      </c>
      <c r="B27" s="42"/>
    </row>
    <row r="28" spans="1:3">
      <c r="A28" s="35" t="s">
        <v>64</v>
      </c>
      <c r="B28" s="37">
        <v>-392238</v>
      </c>
      <c r="C28" s="37">
        <v>-157147</v>
      </c>
    </row>
    <row r="29" spans="1:3">
      <c r="A29" s="35" t="s">
        <v>1</v>
      </c>
      <c r="B29" s="37">
        <v>-132458114</v>
      </c>
      <c r="C29" s="37">
        <v>-55313406</v>
      </c>
    </row>
    <row r="30" spans="1:3" hidden="1">
      <c r="A30" s="35" t="s">
        <v>65</v>
      </c>
      <c r="B30" s="37">
        <v>0</v>
      </c>
      <c r="C30" s="37" t="s">
        <v>113</v>
      </c>
    </row>
    <row r="31" spans="1:3">
      <c r="A31" s="35" t="s">
        <v>2</v>
      </c>
      <c r="B31" s="37">
        <v>116849</v>
      </c>
      <c r="C31" s="37">
        <v>-191150</v>
      </c>
    </row>
    <row r="32" spans="1:3">
      <c r="A32" s="84" t="s">
        <v>66</v>
      </c>
      <c r="B32" s="37"/>
      <c r="C32" s="37"/>
    </row>
    <row r="33" spans="1:3">
      <c r="A33" s="168" t="s">
        <v>107</v>
      </c>
      <c r="B33" s="37">
        <v>1000000</v>
      </c>
      <c r="C33" s="37">
        <v>40</v>
      </c>
    </row>
    <row r="34" spans="1:3">
      <c r="A34" s="35" t="s">
        <v>3</v>
      </c>
      <c r="B34" s="37">
        <v>105643169</v>
      </c>
      <c r="C34" s="37">
        <v>90692202</v>
      </c>
    </row>
    <row r="35" spans="1:3">
      <c r="A35" s="35" t="s">
        <v>108</v>
      </c>
      <c r="B35" s="37">
        <v>2000000</v>
      </c>
      <c r="C35" s="37">
        <v>0</v>
      </c>
    </row>
    <row r="36" spans="1:3" hidden="1">
      <c r="A36" s="35" t="s">
        <v>4</v>
      </c>
      <c r="B36" s="37">
        <v>0</v>
      </c>
      <c r="C36" s="37"/>
    </row>
    <row r="37" spans="1:3">
      <c r="A37" s="35" t="s">
        <v>6</v>
      </c>
      <c r="B37" s="37">
        <v>426665</v>
      </c>
      <c r="C37" s="37">
        <v>64097</v>
      </c>
    </row>
    <row r="38" spans="1:3">
      <c r="A38" s="38"/>
      <c r="B38" s="39"/>
      <c r="C38" s="29"/>
    </row>
    <row r="39" spans="1:3">
      <c r="A39" s="35"/>
      <c r="B39" s="41"/>
    </row>
    <row r="40" spans="1:3" ht="25.5">
      <c r="A40" s="33" t="s">
        <v>67</v>
      </c>
      <c r="B40" s="43">
        <f>SUM(B24:B37)</f>
        <v>-22058667</v>
      </c>
      <c r="C40" s="43">
        <f>SUM(C24:C37)</f>
        <v>38643986</v>
      </c>
    </row>
    <row r="41" spans="1:3" ht="13.5" thickBot="1">
      <c r="A41" s="46"/>
      <c r="B41" s="47"/>
      <c r="C41" s="181"/>
    </row>
    <row r="42" spans="1:3">
      <c r="A42" s="35"/>
      <c r="B42" s="41"/>
    </row>
    <row r="43" spans="1:3">
      <c r="A43" s="35" t="s">
        <v>68</v>
      </c>
      <c r="B43" s="37">
        <v>-122737</v>
      </c>
      <c r="C43" s="37">
        <v>-31778</v>
      </c>
    </row>
    <row r="44" spans="1:3" ht="25.5">
      <c r="A44" s="33" t="s">
        <v>69</v>
      </c>
      <c r="B44" s="54">
        <f>SUM(B40,B43)</f>
        <v>-22181404</v>
      </c>
      <c r="C44" s="54">
        <f>SUM(C40,C43)</f>
        <v>38612208</v>
      </c>
    </row>
    <row r="45" spans="1:3" ht="13.5" thickBot="1">
      <c r="A45" s="46"/>
      <c r="B45" s="47"/>
      <c r="C45" s="181"/>
    </row>
    <row r="46" spans="1:3">
      <c r="A46" s="35"/>
      <c r="B46" s="41"/>
    </row>
    <row r="47" spans="1:3">
      <c r="A47" s="33" t="s">
        <v>70</v>
      </c>
      <c r="B47" s="41"/>
    </row>
    <row r="48" spans="1:3" ht="25.5">
      <c r="A48" s="35" t="s">
        <v>14</v>
      </c>
      <c r="B48" s="36">
        <v>-14049749</v>
      </c>
      <c r="C48" s="36">
        <v>-38341745</v>
      </c>
    </row>
    <row r="49" spans="1:3" ht="25.5">
      <c r="A49" s="48" t="s">
        <v>36</v>
      </c>
      <c r="B49" s="36">
        <v>14800345</v>
      </c>
      <c r="C49" s="36">
        <v>7475312</v>
      </c>
    </row>
    <row r="50" spans="1:3">
      <c r="A50" s="35" t="s">
        <v>71</v>
      </c>
      <c r="B50" s="36">
        <v>-966490</v>
      </c>
      <c r="C50" s="36">
        <v>-658178</v>
      </c>
    </row>
    <row r="51" spans="1:3">
      <c r="A51" s="38"/>
      <c r="B51" s="39"/>
      <c r="C51" s="29"/>
    </row>
    <row r="52" spans="1:3">
      <c r="A52" s="35"/>
      <c r="B52" s="41"/>
    </row>
    <row r="53" spans="1:3" ht="25.5">
      <c r="A53" s="49" t="s">
        <v>72</v>
      </c>
      <c r="B53" s="50">
        <f>SUM(B48:B50)</f>
        <v>-215894</v>
      </c>
      <c r="C53" s="50">
        <f>SUM(C48:C50)</f>
        <v>-31524611</v>
      </c>
    </row>
    <row r="54" spans="1:3" ht="13.5" thickBot="1">
      <c r="A54" s="46"/>
      <c r="B54" s="47"/>
      <c r="C54" s="181"/>
    </row>
    <row r="55" spans="1:3">
      <c r="A55" s="35"/>
      <c r="B55" s="41"/>
    </row>
    <row r="56" spans="1:3">
      <c r="A56" s="33" t="s">
        <v>73</v>
      </c>
      <c r="B56" s="41"/>
    </row>
    <row r="57" spans="1:3">
      <c r="A57" s="35" t="s">
        <v>15</v>
      </c>
      <c r="B57" s="36">
        <v>20000000</v>
      </c>
      <c r="C57" s="36">
        <v>0</v>
      </c>
    </row>
    <row r="58" spans="1:3">
      <c r="A58" s="168" t="s">
        <v>106</v>
      </c>
      <c r="B58" s="36">
        <v>-306000</v>
      </c>
      <c r="C58" s="36">
        <v>-360000</v>
      </c>
    </row>
    <row r="59" spans="1:3">
      <c r="A59" s="168" t="s">
        <v>80</v>
      </c>
      <c r="B59" s="37">
        <v>2583975</v>
      </c>
      <c r="C59" s="36">
        <v>6964910</v>
      </c>
    </row>
    <row r="60" spans="1:3">
      <c r="A60" s="51" t="s">
        <v>33</v>
      </c>
      <c r="B60" s="52">
        <v>0</v>
      </c>
      <c r="C60" s="36">
        <v>3336806</v>
      </c>
    </row>
    <row r="61" spans="1:3">
      <c r="A61" s="53"/>
      <c r="B61" s="39"/>
      <c r="C61" s="29"/>
    </row>
    <row r="62" spans="1:3">
      <c r="A62" s="35"/>
      <c r="B62" s="41"/>
    </row>
    <row r="63" spans="1:3" ht="25.5">
      <c r="A63" s="49" t="s">
        <v>37</v>
      </c>
      <c r="B63" s="50">
        <f>SUM(B57:B60)</f>
        <v>22277975</v>
      </c>
      <c r="C63" s="50">
        <f>SUM(C57:C60)</f>
        <v>9941716</v>
      </c>
    </row>
    <row r="64" spans="1:3" ht="13.5" thickBot="1">
      <c r="A64" s="46"/>
      <c r="B64" s="47"/>
      <c r="C64" s="181"/>
    </row>
    <row r="65" spans="1:3">
      <c r="A65" s="35"/>
      <c r="B65" s="41"/>
    </row>
    <row r="66" spans="1:3" ht="25.5">
      <c r="A66" s="49" t="s">
        <v>38</v>
      </c>
      <c r="B66" s="44">
        <v>2294689</v>
      </c>
      <c r="C66" s="175">
        <v>82632</v>
      </c>
    </row>
    <row r="67" spans="1:3" ht="13.5" thickBot="1">
      <c r="A67" s="46"/>
      <c r="B67" s="47"/>
      <c r="C67" s="181"/>
    </row>
    <row r="68" spans="1:3">
      <c r="A68" s="33"/>
      <c r="B68" s="41"/>
    </row>
    <row r="69" spans="1:3">
      <c r="A69" s="33" t="s">
        <v>39</v>
      </c>
      <c r="B69" s="54">
        <f>SUM(B44,B53,B63,B66)</f>
        <v>2175366</v>
      </c>
      <c r="C69" s="54">
        <f>SUM(C44,C53,C63,C66)</f>
        <v>17111945</v>
      </c>
    </row>
    <row r="70" spans="1:3">
      <c r="A70" s="35" t="s">
        <v>40</v>
      </c>
      <c r="B70" s="174">
        <v>29973311</v>
      </c>
      <c r="C70" s="174">
        <v>8286492</v>
      </c>
    </row>
    <row r="71" spans="1:3" ht="13.5" thickBot="1">
      <c r="A71" s="46"/>
      <c r="B71" s="47"/>
      <c r="C71" s="181"/>
    </row>
    <row r="72" spans="1:3">
      <c r="A72" s="33"/>
      <c r="B72" s="41"/>
    </row>
    <row r="73" spans="1:3">
      <c r="A73" s="49" t="s">
        <v>41</v>
      </c>
      <c r="B73" s="50">
        <f>SUM(B69:B70)</f>
        <v>32148677</v>
      </c>
      <c r="C73" s="50">
        <f>SUM(C69:C70)</f>
        <v>25398437</v>
      </c>
    </row>
    <row r="74" spans="1:3" ht="13.5" thickBot="1">
      <c r="A74" s="46"/>
      <c r="B74" s="55"/>
      <c r="C74" s="181"/>
    </row>
    <row r="75" spans="1:3">
      <c r="A75" s="34"/>
      <c r="B75" s="83"/>
    </row>
    <row r="76" spans="1:3">
      <c r="A76" s="34"/>
      <c r="B76" s="83"/>
      <c r="C76" s="56"/>
    </row>
    <row r="77" spans="1:3">
      <c r="A77" s="34"/>
      <c r="B77" s="83"/>
      <c r="C77" s="56"/>
    </row>
    <row r="78" spans="1:3">
      <c r="A78" s="34"/>
      <c r="B78" s="83"/>
      <c r="C78" s="56"/>
    </row>
    <row r="79" spans="1:3">
      <c r="A79" s="148" t="s">
        <v>98</v>
      </c>
      <c r="B79" s="125" t="s">
        <v>98</v>
      </c>
      <c r="C79" s="125"/>
    </row>
    <row r="80" spans="1:3">
      <c r="A80" s="197" t="s">
        <v>130</v>
      </c>
      <c r="B80" s="172" t="s">
        <v>31</v>
      </c>
      <c r="C80" s="172"/>
    </row>
    <row r="81" spans="1:3">
      <c r="A81" s="197" t="s">
        <v>129</v>
      </c>
      <c r="B81" s="172" t="s">
        <v>32</v>
      </c>
      <c r="C81" s="172"/>
    </row>
  </sheetData>
  <mergeCells count="1">
    <mergeCell ref="A7:C7"/>
  </mergeCells>
  <pageMargins left="0.7" right="0.7" top="0.75" bottom="0.75" header="0.3" footer="0.3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G78"/>
  <sheetViews>
    <sheetView topLeftCell="A37" zoomScale="110" zoomScaleNormal="110" workbookViewId="0">
      <selection activeCell="A46" sqref="A46:A47"/>
    </sheetView>
  </sheetViews>
  <sheetFormatPr defaultColWidth="22.83203125" defaultRowHeight="12.75"/>
  <cols>
    <col min="1" max="1" width="80.6640625" style="123" customWidth="1"/>
    <col min="2" max="2" width="12.83203125" style="123" customWidth="1"/>
    <col min="3" max="3" width="17.5" style="123" customWidth="1"/>
    <col min="4" max="4" width="14" style="123" customWidth="1"/>
    <col min="5" max="5" width="16.83203125" style="123" customWidth="1"/>
    <col min="6" max="6" width="13.6640625" style="123" customWidth="1"/>
    <col min="7" max="7" width="16.83203125" style="123" customWidth="1"/>
    <col min="8" max="251" width="13.33203125" style="123" customWidth="1"/>
    <col min="252" max="252" width="4.33203125" style="123" customWidth="1"/>
    <col min="253" max="253" width="107.5" style="123" customWidth="1"/>
    <col min="254" max="16384" width="22.83203125" style="123"/>
  </cols>
  <sheetData>
    <row r="2" spans="1:7">
      <c r="A2" s="241"/>
      <c r="B2" s="241"/>
      <c r="C2" s="241"/>
    </row>
    <row r="3" spans="1:7">
      <c r="A3" s="124"/>
      <c r="B3" s="124"/>
      <c r="C3" s="124"/>
    </row>
    <row r="4" spans="1:7">
      <c r="A4" s="125"/>
    </row>
    <row r="5" spans="1:7">
      <c r="A5" s="125"/>
    </row>
    <row r="6" spans="1:7" s="126" customFormat="1">
      <c r="A6" s="127" t="s">
        <v>125</v>
      </c>
      <c r="B6" s="127"/>
      <c r="C6" s="127"/>
      <c r="D6" s="127"/>
      <c r="E6" s="127"/>
      <c r="F6" s="127"/>
      <c r="G6" s="127"/>
    </row>
    <row r="7" spans="1:7" s="126" customFormat="1">
      <c r="A7" s="158"/>
      <c r="B7" s="127"/>
      <c r="C7" s="127"/>
      <c r="D7" s="127"/>
      <c r="E7" s="127"/>
      <c r="F7" s="127"/>
      <c r="G7" s="127"/>
    </row>
    <row r="8" spans="1:7" s="126" customFormat="1" ht="13.5" thickBot="1">
      <c r="A8" s="127"/>
      <c r="B8" s="127"/>
      <c r="C8" s="127"/>
      <c r="D8" s="127"/>
      <c r="E8" s="127"/>
      <c r="F8" s="127"/>
      <c r="G8" s="127"/>
    </row>
    <row r="9" spans="1:7" s="128" customFormat="1" ht="13.5" hidden="1" thickBot="1">
      <c r="A9" s="129"/>
      <c r="B9" s="130" t="s">
        <v>99</v>
      </c>
      <c r="C9" s="130" t="s">
        <v>100</v>
      </c>
      <c r="D9" s="130" t="s">
        <v>101</v>
      </c>
      <c r="E9" s="130" t="s">
        <v>102</v>
      </c>
      <c r="F9" s="130" t="s">
        <v>103</v>
      </c>
      <c r="G9" s="131"/>
    </row>
    <row r="10" spans="1:7" ht="40.5" customHeight="1" thickBot="1">
      <c r="A10" s="132" t="s">
        <v>87</v>
      </c>
      <c r="B10" s="133" t="s">
        <v>7</v>
      </c>
      <c r="C10" s="133" t="s">
        <v>88</v>
      </c>
      <c r="D10" s="133" t="s">
        <v>89</v>
      </c>
      <c r="E10" s="133" t="s">
        <v>90</v>
      </c>
      <c r="F10" s="133" t="s">
        <v>8</v>
      </c>
      <c r="G10" s="133" t="s">
        <v>91</v>
      </c>
    </row>
    <row r="11" spans="1:7" s="128" customFormat="1" ht="12.75" customHeight="1" thickBot="1">
      <c r="A11" s="134" t="s">
        <v>115</v>
      </c>
      <c r="B11" s="161">
        <v>14500000</v>
      </c>
      <c r="C11" s="161">
        <v>121720</v>
      </c>
      <c r="D11" s="161">
        <v>263812</v>
      </c>
      <c r="E11" s="161">
        <v>30662</v>
      </c>
      <c r="F11" s="161">
        <v>467607</v>
      </c>
      <c r="G11" s="135">
        <f>SUM(B11:F11)</f>
        <v>15383801</v>
      </c>
    </row>
    <row r="12" spans="1:7" s="128" customFormat="1" ht="12.75" customHeight="1">
      <c r="A12" s="136" t="s">
        <v>30</v>
      </c>
      <c r="B12" s="130" t="s">
        <v>113</v>
      </c>
      <c r="C12" s="130" t="s">
        <v>113</v>
      </c>
      <c r="D12" s="130" t="s">
        <v>113</v>
      </c>
      <c r="E12" s="130" t="s">
        <v>113</v>
      </c>
      <c r="F12" s="130" t="s">
        <v>113</v>
      </c>
      <c r="G12" s="130" t="s">
        <v>113</v>
      </c>
    </row>
    <row r="13" spans="1:7" s="128" customFormat="1" ht="12.75" customHeight="1">
      <c r="A13" s="129" t="s">
        <v>26</v>
      </c>
      <c r="B13" s="130" t="s">
        <v>113</v>
      </c>
      <c r="C13" s="130" t="s">
        <v>113</v>
      </c>
      <c r="D13" s="130" t="s">
        <v>113</v>
      </c>
      <c r="E13" s="130" t="s">
        <v>113</v>
      </c>
      <c r="F13" s="144">
        <v>1043373</v>
      </c>
      <c r="G13" s="137">
        <f>F13</f>
        <v>1043373</v>
      </c>
    </row>
    <row r="14" spans="1:7" s="138" customFormat="1" ht="12.75" customHeight="1">
      <c r="A14" s="136" t="s">
        <v>49</v>
      </c>
      <c r="B14" s="130" t="s">
        <v>113</v>
      </c>
      <c r="C14" s="130" t="s">
        <v>113</v>
      </c>
      <c r="D14" s="130" t="s">
        <v>113</v>
      </c>
      <c r="E14" s="130" t="s">
        <v>113</v>
      </c>
      <c r="F14" s="130" t="s">
        <v>113</v>
      </c>
      <c r="G14" s="130" t="s">
        <v>113</v>
      </c>
    </row>
    <row r="15" spans="1:7" s="128" customFormat="1" ht="12.75" customHeight="1">
      <c r="A15" s="129" t="s">
        <v>92</v>
      </c>
      <c r="B15" s="130" t="s">
        <v>113</v>
      </c>
      <c r="C15" s="130" t="s">
        <v>113</v>
      </c>
      <c r="D15" s="130" t="s">
        <v>113</v>
      </c>
      <c r="E15" s="130" t="s">
        <v>113</v>
      </c>
      <c r="F15" s="130" t="s">
        <v>113</v>
      </c>
      <c r="G15" s="130" t="s">
        <v>113</v>
      </c>
    </row>
    <row r="16" spans="1:7" s="128" customFormat="1" ht="12.75" customHeight="1">
      <c r="A16" s="129" t="s">
        <v>93</v>
      </c>
      <c r="B16" s="130" t="s">
        <v>113</v>
      </c>
      <c r="C16" s="130" t="s">
        <v>113</v>
      </c>
      <c r="D16" s="130" t="s">
        <v>113</v>
      </c>
      <c r="E16" s="160">
        <v>27963</v>
      </c>
      <c r="F16" s="130" t="s">
        <v>113</v>
      </c>
      <c r="G16" s="139">
        <f>E16</f>
        <v>27963</v>
      </c>
    </row>
    <row r="17" spans="1:7" s="128" customFormat="1" ht="12.75" customHeight="1">
      <c r="A17" s="129" t="s">
        <v>94</v>
      </c>
      <c r="B17" s="130" t="s">
        <v>113</v>
      </c>
      <c r="C17" s="130" t="s">
        <v>113</v>
      </c>
      <c r="D17" s="130" t="s">
        <v>113</v>
      </c>
      <c r="E17" s="160">
        <v>-67957</v>
      </c>
      <c r="F17" s="130" t="s">
        <v>113</v>
      </c>
      <c r="G17" s="160">
        <f>E17</f>
        <v>-67957</v>
      </c>
    </row>
    <row r="18" spans="1:7" s="128" customFormat="1" ht="12.75" customHeight="1">
      <c r="A18" s="129" t="s">
        <v>95</v>
      </c>
      <c r="B18" s="130" t="s">
        <v>113</v>
      </c>
      <c r="C18" s="130" t="s">
        <v>113</v>
      </c>
      <c r="D18" s="130" t="s">
        <v>113</v>
      </c>
      <c r="E18" s="160">
        <v>29142</v>
      </c>
      <c r="F18" s="130" t="s">
        <v>113</v>
      </c>
      <c r="G18" s="160">
        <f>E18</f>
        <v>29142</v>
      </c>
    </row>
    <row r="19" spans="1:7" s="138" customFormat="1" ht="12.75" customHeight="1" thickBot="1">
      <c r="A19" s="140" t="s">
        <v>96</v>
      </c>
      <c r="B19" s="184" t="s">
        <v>113</v>
      </c>
      <c r="C19" s="184" t="s">
        <v>113</v>
      </c>
      <c r="D19" s="184" t="s">
        <v>113</v>
      </c>
      <c r="E19" s="193">
        <f>SUM(E12:E18)</f>
        <v>-10852</v>
      </c>
      <c r="F19" s="193">
        <f>SUM(F12:F18)</f>
        <v>1043373</v>
      </c>
      <c r="G19" s="141">
        <f>SUM(G13:G18)</f>
        <v>1032521</v>
      </c>
    </row>
    <row r="20" spans="1:7" s="128" customFormat="1" ht="12.75" customHeight="1">
      <c r="A20" s="129"/>
      <c r="B20" s="130"/>
      <c r="C20" s="130"/>
      <c r="D20" s="131"/>
      <c r="E20" s="131"/>
      <c r="F20" s="130"/>
      <c r="G20" s="131"/>
    </row>
    <row r="21" spans="1:7" s="138" customFormat="1" ht="12.75" customHeight="1">
      <c r="A21" s="129" t="s">
        <v>15</v>
      </c>
      <c r="B21" s="130" t="s">
        <v>113</v>
      </c>
      <c r="C21" s="130" t="s">
        <v>113</v>
      </c>
      <c r="D21" s="130" t="s">
        <v>113</v>
      </c>
      <c r="E21" s="130" t="s">
        <v>113</v>
      </c>
      <c r="F21" s="130" t="s">
        <v>113</v>
      </c>
      <c r="G21" s="130" t="s">
        <v>113</v>
      </c>
    </row>
    <row r="22" spans="1:7" s="138" customFormat="1" ht="12.75" customHeight="1">
      <c r="A22" s="129" t="s">
        <v>105</v>
      </c>
      <c r="B22" s="130" t="s">
        <v>113</v>
      </c>
      <c r="C22" s="144">
        <v>40587</v>
      </c>
      <c r="D22" s="130" t="s">
        <v>113</v>
      </c>
      <c r="E22" s="130" t="s">
        <v>113</v>
      </c>
      <c r="F22" s="160">
        <f>-C22</f>
        <v>-40587</v>
      </c>
      <c r="G22" s="139">
        <f>SUM(C22:F22)</f>
        <v>0</v>
      </c>
    </row>
    <row r="23" spans="1:7" s="138" customFormat="1" ht="12.75" customHeight="1">
      <c r="A23" s="129" t="s">
        <v>97</v>
      </c>
      <c r="B23" s="130" t="s">
        <v>113</v>
      </c>
      <c r="C23" s="130" t="s">
        <v>113</v>
      </c>
      <c r="D23" s="130" t="s">
        <v>113</v>
      </c>
      <c r="E23" s="130" t="s">
        <v>113</v>
      </c>
      <c r="F23" s="130" t="s">
        <v>113</v>
      </c>
      <c r="G23" s="139">
        <f t="shared" ref="G23:G24" si="0">SUM(C23:F23)</f>
        <v>0</v>
      </c>
    </row>
    <row r="24" spans="1:7" s="138" customFormat="1" ht="12.75" customHeight="1" thickBot="1">
      <c r="A24" s="145" t="s">
        <v>106</v>
      </c>
      <c r="B24" s="130" t="s">
        <v>113</v>
      </c>
      <c r="C24" s="130" t="s">
        <v>113</v>
      </c>
      <c r="D24" s="130" t="s">
        <v>113</v>
      </c>
      <c r="E24" s="130" t="s">
        <v>113</v>
      </c>
      <c r="F24" s="179">
        <v>-360000</v>
      </c>
      <c r="G24" s="142">
        <f t="shared" si="0"/>
        <v>-360000</v>
      </c>
    </row>
    <row r="25" spans="1:7" s="138" customFormat="1" ht="12.75" customHeight="1" thickBot="1">
      <c r="A25" s="134" t="s">
        <v>117</v>
      </c>
      <c r="B25" s="180">
        <f>SUM(B11,B21)</f>
        <v>14500000</v>
      </c>
      <c r="C25" s="180">
        <f>SUM(C11,C22)</f>
        <v>162307</v>
      </c>
      <c r="D25" s="135">
        <f>SUM(D11,D19,)</f>
        <v>263812</v>
      </c>
      <c r="E25" s="135">
        <f>SUM(E11,E19,)</f>
        <v>19810</v>
      </c>
      <c r="F25" s="135">
        <f>SUM(F11,F19,F22:F24)</f>
        <v>1110393</v>
      </c>
      <c r="G25" s="135">
        <f>SUM(B25:F25)-1</f>
        <v>16056321</v>
      </c>
    </row>
    <row r="26" spans="1:7" s="128" customFormat="1" ht="13.5" thickBot="1">
      <c r="A26" s="129"/>
      <c r="B26" s="130"/>
      <c r="C26" s="130"/>
      <c r="D26" s="130"/>
      <c r="E26" s="130"/>
      <c r="F26" s="130"/>
      <c r="G26" s="131"/>
    </row>
    <row r="27" spans="1:7" ht="40.5" customHeight="1" thickBot="1">
      <c r="A27" s="132" t="s">
        <v>87</v>
      </c>
      <c r="B27" s="133" t="s">
        <v>7</v>
      </c>
      <c r="C27" s="133" t="s">
        <v>88</v>
      </c>
      <c r="D27" s="133" t="s">
        <v>89</v>
      </c>
      <c r="E27" s="133" t="s">
        <v>90</v>
      </c>
      <c r="F27" s="133" t="s">
        <v>8</v>
      </c>
      <c r="G27" s="133" t="s">
        <v>91</v>
      </c>
    </row>
    <row r="28" spans="1:7" s="128" customFormat="1" ht="12.75" customHeight="1" thickBot="1">
      <c r="A28" s="134" t="s">
        <v>116</v>
      </c>
      <c r="B28" s="161">
        <v>14500000</v>
      </c>
      <c r="C28" s="161">
        <v>162306</v>
      </c>
      <c r="D28" s="161">
        <v>258178</v>
      </c>
      <c r="E28" s="191">
        <v>-163203</v>
      </c>
      <c r="F28" s="161">
        <v>1593692</v>
      </c>
      <c r="G28" s="135">
        <v>16350973</v>
      </c>
    </row>
    <row r="29" spans="1:7" s="128" customFormat="1" ht="12.75" customHeight="1">
      <c r="A29" s="136" t="s">
        <v>30</v>
      </c>
      <c r="B29" s="130"/>
      <c r="C29" s="130"/>
      <c r="D29" s="131"/>
      <c r="E29" s="131"/>
      <c r="F29" s="131"/>
      <c r="G29" s="131"/>
    </row>
    <row r="30" spans="1:7" s="128" customFormat="1" ht="12.75" customHeight="1">
      <c r="A30" s="129" t="s">
        <v>26</v>
      </c>
      <c r="B30" s="130" t="s">
        <v>113</v>
      </c>
      <c r="C30" s="130" t="s">
        <v>113</v>
      </c>
      <c r="D30" s="130" t="s">
        <v>113</v>
      </c>
      <c r="E30" s="130" t="s">
        <v>113</v>
      </c>
      <c r="F30" s="144">
        <v>1901613</v>
      </c>
      <c r="G30" s="137">
        <f>F30</f>
        <v>1901613</v>
      </c>
    </row>
    <row r="31" spans="1:7" s="138" customFormat="1" ht="12.75" customHeight="1">
      <c r="A31" s="136" t="s">
        <v>49</v>
      </c>
      <c r="B31" s="130" t="s">
        <v>113</v>
      </c>
      <c r="C31" s="130" t="s">
        <v>113</v>
      </c>
      <c r="D31" s="130" t="s">
        <v>113</v>
      </c>
      <c r="E31" s="130" t="s">
        <v>113</v>
      </c>
      <c r="F31" s="130" t="s">
        <v>113</v>
      </c>
      <c r="G31" s="130" t="s">
        <v>113</v>
      </c>
    </row>
    <row r="32" spans="1:7" s="128" customFormat="1" ht="12.75" customHeight="1">
      <c r="A32" s="129" t="s">
        <v>92</v>
      </c>
      <c r="B32" s="130" t="s">
        <v>113</v>
      </c>
      <c r="C32" s="130" t="s">
        <v>113</v>
      </c>
      <c r="D32" s="130" t="s">
        <v>113</v>
      </c>
      <c r="E32" s="130" t="s">
        <v>113</v>
      </c>
      <c r="F32" s="130" t="s">
        <v>113</v>
      </c>
      <c r="G32" s="130" t="s">
        <v>113</v>
      </c>
    </row>
    <row r="33" spans="1:7" s="128" customFormat="1" ht="12.75" customHeight="1">
      <c r="A33" s="129" t="s">
        <v>93</v>
      </c>
      <c r="B33" s="130" t="s">
        <v>113</v>
      </c>
      <c r="C33" s="130" t="s">
        <v>113</v>
      </c>
      <c r="D33" s="130" t="s">
        <v>113</v>
      </c>
      <c r="E33" s="160">
        <v>-26608</v>
      </c>
      <c r="F33" s="130" t="s">
        <v>113</v>
      </c>
      <c r="G33" s="139">
        <f>E33</f>
        <v>-26608</v>
      </c>
    </row>
    <row r="34" spans="1:7" s="128" customFormat="1" ht="12.75" customHeight="1">
      <c r="A34" s="129" t="s">
        <v>94</v>
      </c>
      <c r="B34" s="130" t="s">
        <v>113</v>
      </c>
      <c r="C34" s="130" t="s">
        <v>113</v>
      </c>
      <c r="D34" s="130" t="s">
        <v>113</v>
      </c>
      <c r="E34" s="160">
        <v>-4539</v>
      </c>
      <c r="F34" s="130" t="s">
        <v>113</v>
      </c>
      <c r="G34" s="160">
        <f>E34</f>
        <v>-4539</v>
      </c>
    </row>
    <row r="35" spans="1:7" s="128" customFormat="1" ht="12.75" customHeight="1">
      <c r="A35" s="129" t="s">
        <v>95</v>
      </c>
      <c r="B35" s="130" t="s">
        <v>113</v>
      </c>
      <c r="C35" s="130" t="s">
        <v>113</v>
      </c>
      <c r="D35" s="130" t="s">
        <v>113</v>
      </c>
      <c r="E35" s="160">
        <v>0</v>
      </c>
      <c r="F35" s="130" t="s">
        <v>113</v>
      </c>
      <c r="G35" s="160">
        <f>E35</f>
        <v>0</v>
      </c>
    </row>
    <row r="36" spans="1:7" s="138" customFormat="1" ht="12.75" customHeight="1" thickBot="1">
      <c r="A36" s="140" t="s">
        <v>96</v>
      </c>
      <c r="B36" s="184" t="s">
        <v>113</v>
      </c>
      <c r="C36" s="184" t="s">
        <v>113</v>
      </c>
      <c r="D36" s="184" t="s">
        <v>113</v>
      </c>
      <c r="E36" s="193">
        <v>-31147</v>
      </c>
      <c r="F36" s="193">
        <v>1901613</v>
      </c>
      <c r="G36" s="141">
        <f>SUM(G30:G35)</f>
        <v>1870466</v>
      </c>
    </row>
    <row r="37" spans="1:7" s="128" customFormat="1" ht="12.75" customHeight="1">
      <c r="A37" s="129"/>
      <c r="B37" s="130"/>
      <c r="C37" s="130"/>
      <c r="D37" s="131"/>
      <c r="E37" s="131"/>
      <c r="F37" s="130"/>
      <c r="G37" s="131"/>
    </row>
    <row r="38" spans="1:7" s="138" customFormat="1" ht="12.75" customHeight="1">
      <c r="A38" s="129" t="s">
        <v>15</v>
      </c>
      <c r="B38" s="144">
        <v>20000000</v>
      </c>
      <c r="C38" s="130" t="s">
        <v>113</v>
      </c>
      <c r="D38" s="130" t="s">
        <v>113</v>
      </c>
      <c r="E38" s="130" t="s">
        <v>113</v>
      </c>
      <c r="F38" s="130" t="s">
        <v>113</v>
      </c>
      <c r="G38" s="137">
        <f>SUM(B38:F38)</f>
        <v>20000000</v>
      </c>
    </row>
    <row r="39" spans="1:7" s="138" customFormat="1" ht="12.75" customHeight="1">
      <c r="A39" s="129" t="s">
        <v>105</v>
      </c>
      <c r="B39" s="130" t="s">
        <v>113</v>
      </c>
      <c r="C39" s="130" t="s">
        <v>113</v>
      </c>
      <c r="D39" s="130" t="s">
        <v>113</v>
      </c>
      <c r="E39" s="130" t="s">
        <v>113</v>
      </c>
      <c r="F39" s="130" t="s">
        <v>113</v>
      </c>
      <c r="G39" s="143">
        <f t="shared" ref="G39:G41" si="1">SUM(B39:F39)</f>
        <v>0</v>
      </c>
    </row>
    <row r="40" spans="1:7" s="138" customFormat="1" ht="12.75" customHeight="1">
      <c r="A40" s="129" t="s">
        <v>97</v>
      </c>
      <c r="B40" s="130" t="s">
        <v>113</v>
      </c>
      <c r="C40" s="130" t="s">
        <v>113</v>
      </c>
      <c r="D40" s="130" t="s">
        <v>113</v>
      </c>
      <c r="E40" s="130" t="s">
        <v>113</v>
      </c>
      <c r="F40" s="130" t="s">
        <v>113</v>
      </c>
      <c r="G40" s="143">
        <f t="shared" si="1"/>
        <v>0</v>
      </c>
    </row>
    <row r="41" spans="1:7" s="138" customFormat="1" ht="12.75" customHeight="1" thickBot="1">
      <c r="A41" s="145" t="s">
        <v>106</v>
      </c>
      <c r="B41" s="130" t="s">
        <v>113</v>
      </c>
      <c r="C41" s="130" t="s">
        <v>113</v>
      </c>
      <c r="D41" s="130" t="s">
        <v>113</v>
      </c>
      <c r="E41" s="184" t="s">
        <v>113</v>
      </c>
      <c r="F41" s="179">
        <v>-305995</v>
      </c>
      <c r="G41" s="142">
        <f t="shared" si="1"/>
        <v>-305995</v>
      </c>
    </row>
    <row r="42" spans="1:7" s="138" customFormat="1" ht="12.75" customHeight="1" thickBot="1">
      <c r="A42" s="134" t="s">
        <v>127</v>
      </c>
      <c r="B42" s="180">
        <f>SUM(B28,B38)</f>
        <v>34500000</v>
      </c>
      <c r="C42" s="180">
        <f>SUM(C28,C39)</f>
        <v>162306</v>
      </c>
      <c r="D42" s="135">
        <f>SUM(D28,D36,)</f>
        <v>258178</v>
      </c>
      <c r="E42" s="192">
        <f>SUM(E28,E36,)</f>
        <v>-194350</v>
      </c>
      <c r="F42" s="135">
        <f>SUM(F28,F36,F39:F41)</f>
        <v>3189310</v>
      </c>
      <c r="G42" s="135">
        <f>SUM(B42:F42)</f>
        <v>37915444</v>
      </c>
    </row>
    <row r="43" spans="1:7">
      <c r="E43" s="146"/>
    </row>
    <row r="44" spans="1:7">
      <c r="E44" s="146"/>
    </row>
    <row r="45" spans="1:7" s="125" customFormat="1">
      <c r="A45" s="148" t="s">
        <v>98</v>
      </c>
      <c r="B45" s="125" t="s">
        <v>98</v>
      </c>
      <c r="D45" s="149"/>
      <c r="E45" s="149"/>
      <c r="F45" s="150"/>
    </row>
    <row r="46" spans="1:7" s="125" customFormat="1">
      <c r="A46" s="190" t="s">
        <v>130</v>
      </c>
      <c r="B46" s="237" t="s">
        <v>31</v>
      </c>
      <c r="C46" s="237"/>
      <c r="D46" s="237"/>
    </row>
    <row r="47" spans="1:7">
      <c r="A47" s="190" t="s">
        <v>129</v>
      </c>
      <c r="B47" s="237" t="s">
        <v>32</v>
      </c>
      <c r="C47" s="237"/>
      <c r="D47" s="237"/>
    </row>
    <row r="48" spans="1:7">
      <c r="A48" s="125"/>
      <c r="E48" s="151"/>
      <c r="F48" s="151"/>
      <c r="G48" s="151"/>
    </row>
    <row r="49" spans="1:7">
      <c r="A49" s="152"/>
    </row>
    <row r="50" spans="1:7">
      <c r="A50" s="153"/>
      <c r="B50" s="154"/>
      <c r="C50" s="154"/>
      <c r="D50" s="147"/>
      <c r="E50" s="147"/>
      <c r="F50" s="147"/>
      <c r="G50" s="147"/>
    </row>
    <row r="53" spans="1:7">
      <c r="A53" s="155"/>
    </row>
    <row r="54" spans="1:7">
      <c r="A54" s="155"/>
    </row>
    <row r="55" spans="1:7">
      <c r="A55" s="155"/>
    </row>
    <row r="56" spans="1:7">
      <c r="A56" s="155"/>
    </row>
    <row r="57" spans="1:7">
      <c r="A57" s="155"/>
    </row>
    <row r="58" spans="1:7">
      <c r="A58" s="155"/>
    </row>
    <row r="59" spans="1:7">
      <c r="A59" s="155"/>
    </row>
    <row r="60" spans="1:7">
      <c r="A60" s="155"/>
    </row>
    <row r="61" spans="1:7">
      <c r="A61" s="155"/>
    </row>
    <row r="62" spans="1:7">
      <c r="A62" s="155"/>
    </row>
    <row r="63" spans="1:7">
      <c r="A63" s="155"/>
    </row>
    <row r="77" spans="1:3" s="125" customFormat="1">
      <c r="A77" s="123"/>
      <c r="B77" s="123"/>
      <c r="C77" s="123"/>
    </row>
    <row r="78" spans="1:3" s="125" customFormat="1">
      <c r="A78" s="123"/>
      <c r="B78" s="123"/>
      <c r="C78" s="123"/>
    </row>
  </sheetData>
  <mergeCells count="3">
    <mergeCell ref="A2:C2"/>
    <mergeCell ref="B46:D46"/>
    <mergeCell ref="B47:D4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"/>
  <sheetViews>
    <sheetView workbookViewId="0">
      <selection activeCell="A30005" sqref="A30005:H30006"/>
    </sheetView>
  </sheetViews>
  <sheetFormatPr defaultRowHeight="12.75"/>
  <sheetData>
    <row r="5" spans="1:2">
      <c r="A5" s="169" t="s">
        <v>110</v>
      </c>
      <c r="B5" t="e">
        <f>XLR_ERRNAME</f>
        <v>#NAME?</v>
      </c>
    </row>
    <row r="6" spans="1:2">
      <c r="A6" t="s">
        <v>111</v>
      </c>
      <c r="B6" s="157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FS1</vt:lpstr>
      <vt:lpstr>FS2</vt:lpstr>
      <vt:lpstr>FS3</vt:lpstr>
      <vt:lpstr>FS4</vt:lpstr>
      <vt:lpstr>'FS1'!Область_печати</vt:lpstr>
      <vt:lpstr>'FS2'!Область_печати</vt:lpstr>
      <vt:lpstr>'FS3'!Область_печати</vt:lpstr>
      <vt:lpstr>'FS4'!Область_печати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Куралай Исагалиева</dc:creator>
  <cp:lastModifiedBy>Куралай Исагалиева</cp:lastModifiedBy>
  <cp:lastPrinted>2014-11-13T05:25:10Z</cp:lastPrinted>
  <dcterms:created xsi:type="dcterms:W3CDTF">2012-03-28T14:23:18Z</dcterms:created>
  <dcterms:modified xsi:type="dcterms:W3CDTF">2014-11-13T05:25:16Z</dcterms:modified>
</cp:coreProperties>
</file>