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Арай Iglikova\Финансовая\FS\ФО_01.04.19\"/>
    </mc:Choice>
  </mc:AlternateContent>
  <bookViews>
    <workbookView xWindow="0" yWindow="0" windowWidth="28800" windowHeight="11835" activeTab="2"/>
  </bookViews>
  <sheets>
    <sheet name="Ф1" sheetId="5" r:id="rId1"/>
    <sheet name="Ф2_" sheetId="6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r">[1]иркутск!#REF!</definedName>
    <definedName name="__LEV2" localSheetId="2">#REF!</definedName>
    <definedName name="__LEV2">#REF!</definedName>
    <definedName name="__LEV3" localSheetId="2">#REF!</definedName>
    <definedName name="__LEV3">#REF!</definedName>
    <definedName name="__LEV4" localSheetId="2">#REF!</definedName>
    <definedName name="__LEV4">#REF!</definedName>
    <definedName name="__LEV5" localSheetId="2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 localSheetId="2">#REF!</definedName>
    <definedName name="_companies_list">#REF!</definedName>
    <definedName name="_company_name">[2]Содержание!$D$6</definedName>
    <definedName name="_Key1" hidden="1">#REF!</definedName>
    <definedName name="_LEV2" localSheetId="2">#REF!</definedName>
    <definedName name="_LEV2">#REF!</definedName>
    <definedName name="_LEV3" localSheetId="2">#REF!</definedName>
    <definedName name="_LEV3">#REF!</definedName>
    <definedName name="_LEV4" localSheetId="2">#REF!</definedName>
    <definedName name="_LEV4">#REF!</definedName>
    <definedName name="_LEV5" localSheetId="2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hidden="1">#REF!</definedName>
    <definedName name="_period">[4]Содержание!$D$4</definedName>
    <definedName name="_q_list" localSheetId="2">#REF!</definedName>
    <definedName name="_q_list">#REF!</definedName>
    <definedName name="_ref1">#REF!</definedName>
    <definedName name="_ref2">#REF!</definedName>
    <definedName name="_Sort" hidden="1">#REF!</definedName>
    <definedName name="_SP1" localSheetId="2">[5]FES!#REF!</definedName>
    <definedName name="_SP1">[5]FES!#REF!</definedName>
    <definedName name="_SP10" localSheetId="2">[5]FES!#REF!</definedName>
    <definedName name="_SP10">[5]FES!#REF!</definedName>
    <definedName name="_SP11" localSheetId="2">[5]FES!#REF!</definedName>
    <definedName name="_SP11">[5]FES!#REF!</definedName>
    <definedName name="_SP12" localSheetId="2">[5]FES!#REF!</definedName>
    <definedName name="_SP12">[5]FES!#REF!</definedName>
    <definedName name="_SP13" localSheetId="2">[5]FES!#REF!</definedName>
    <definedName name="_SP13">[5]FES!#REF!</definedName>
    <definedName name="_SP14" localSheetId="2">[5]FES!#REF!</definedName>
    <definedName name="_SP14">[5]FES!#REF!</definedName>
    <definedName name="_SP15" localSheetId="2">[5]FES!#REF!</definedName>
    <definedName name="_SP15">[5]FES!#REF!</definedName>
    <definedName name="_SP16" localSheetId="2">[5]FES!#REF!</definedName>
    <definedName name="_SP16">[5]FES!#REF!</definedName>
    <definedName name="_SP17" localSheetId="2">[5]FES!#REF!</definedName>
    <definedName name="_SP17">[5]FES!#REF!</definedName>
    <definedName name="_SP18" localSheetId="2">[5]FES!#REF!</definedName>
    <definedName name="_SP18">[5]FES!#REF!</definedName>
    <definedName name="_SP19" localSheetId="2">[5]FES!#REF!</definedName>
    <definedName name="_SP19">[5]FES!#REF!</definedName>
    <definedName name="_SP2" localSheetId="2">[5]FES!#REF!</definedName>
    <definedName name="_SP2">[5]FES!#REF!</definedName>
    <definedName name="_SP20" localSheetId="2">[5]FES!#REF!</definedName>
    <definedName name="_SP20">[5]FES!#REF!</definedName>
    <definedName name="_SP3" localSheetId="2">[5]FES!#REF!</definedName>
    <definedName name="_SP3">[5]FES!#REF!</definedName>
    <definedName name="_SP4" localSheetId="2">[5]FES!#REF!</definedName>
    <definedName name="_SP4">[5]FES!#REF!</definedName>
    <definedName name="_SP5" localSheetId="2">[5]FES!#REF!</definedName>
    <definedName name="_SP5">[5]FES!#REF!</definedName>
    <definedName name="_SP7" localSheetId="2">[5]FES!#REF!</definedName>
    <definedName name="_SP7">[5]FES!#REF!</definedName>
    <definedName name="_SP8" localSheetId="2">[5]FES!#REF!</definedName>
    <definedName name="_SP8">[5]FES!#REF!</definedName>
    <definedName name="_SP9" localSheetId="2">[5]FES!#REF!</definedName>
    <definedName name="_SP9">[5]FES!#REF!</definedName>
    <definedName name="_USD1">'[6]ORE AJE'!$D$1</definedName>
    <definedName name="_USD2">'[6]ORE AJE'!$D$2</definedName>
    <definedName name="_y_list" localSheetId="2">#REF!</definedName>
    <definedName name="_y_list">#REF!</definedName>
    <definedName name="_year">[4]Содержание!$D$6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 localSheetId="2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 localSheetId="2">[9]Pip.Summ.!#REF!</definedName>
    <definedName name="amd1_Pip._Supply">[9]Pip.Summ.!#REF!</definedName>
    <definedName name="amd1_Pip_Fabric" localSheetId="2">[9]Pip.Summ.!#REF!</definedName>
    <definedName name="amd1_Pip_Fabric">[9]Pip.Summ.!#REF!</definedName>
    <definedName name="amd2_pip._supply" localSheetId="2">[10]Pip.Summ.!#REF!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sel" localSheetId="2">#REF!</definedName>
    <definedName name="assel">#REF!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B" localSheetId="2">[11]д.7.001!#REF!</definedName>
    <definedName name="B">[11]д.7.001!#REF!</definedName>
    <definedName name="BalanceSheet_29" localSheetId="2">#REF!</definedName>
    <definedName name="BalanceSheet_29">#REF!</definedName>
    <definedName name="BalanceSheet_3" localSheetId="2">#REF!</definedName>
    <definedName name="BalanceSheet_3">#REF!</definedName>
    <definedName name="BANK_CASH">#REF!</definedName>
    <definedName name="BazName">#REF!</definedName>
    <definedName name="BD1_Pip_Fabric" localSheetId="2">[9]Pip.Summ.!#REF!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 localSheetId="2">#REF!</definedName>
    <definedName name="BQ">#REF!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Jac" localSheetId="2">#REF!</definedName>
    <definedName name="CalJac">#REF!</definedName>
    <definedName name="caljac2" localSheetId="2">#REF!</definedName>
    <definedName name="caljac2">#REF!</definedName>
    <definedName name="Calpurnia_jacket" localSheetId="2">#REF!</definedName>
    <definedName name="Calpurnia_jacket">#REF!</definedName>
    <definedName name="Caption">#REF!</definedName>
    <definedName name="CASHFLOW">#REF!</definedName>
    <definedName name="CashFlows_29" localSheetId="2">#REF!</definedName>
    <definedName name="CashFlows_29">#REF!</definedName>
    <definedName name="CashFlows_3" localSheetId="2">#REF!</definedName>
    <definedName name="CashFlows_3">#REF!</definedName>
    <definedName name="CashFlows_5" localSheetId="2">#REF!</definedName>
    <definedName name="CashFlows_5">#REF!</definedName>
    <definedName name="cba" localSheetId="2">#REF!</definedName>
    <definedName name="cba">#REF!</definedName>
    <definedName name="cbb" localSheetId="2">#REF!</definedName>
    <definedName name="cbb">#REF!</definedName>
    <definedName name="cbfraispro" localSheetId="2">#REF!</definedName>
    <definedName name="cbfraispro">#REF!</definedName>
    <definedName name="cco">#REF!</definedName>
    <definedName name="ccp">#REF!</definedName>
    <definedName name="cd" localSheetId="2">#REF!</definedName>
    <definedName name="cd">#REF!</definedName>
    <definedName name="cda" localSheetId="2">#REF!</definedName>
    <definedName name="cda">#REF!</definedName>
    <definedName name="CF_AccruedExpenses" localSheetId="2">#REF!</definedName>
    <definedName name="CF_AccruedExpenses">#REF!</definedName>
    <definedName name="CF_Cash" localSheetId="2">#REF!</definedName>
    <definedName name="CF_Cash">#REF!</definedName>
    <definedName name="CF_CurrentLTDebit" localSheetId="2">#REF!</definedName>
    <definedName name="CF_CurrentLTDebit">#REF!</definedName>
    <definedName name="CF_DeferredTax" localSheetId="2">#REF!</definedName>
    <definedName name="CF_DeferredTax">#REF!</definedName>
    <definedName name="CF_Dividends" localSheetId="2">#REF!</definedName>
    <definedName name="CF_Dividends">#REF!</definedName>
    <definedName name="CF_Intangibles" localSheetId="2">#REF!</definedName>
    <definedName name="CF_Intangibles">#REF!</definedName>
    <definedName name="CF_Inventories" localSheetId="2">#REF!</definedName>
    <definedName name="CF_Inventories">#REF!</definedName>
    <definedName name="CF_Investments" localSheetId="2">#REF!</definedName>
    <definedName name="CF_Investments">#REF!</definedName>
    <definedName name="CF_LTDebt" localSheetId="2">#REF!</definedName>
    <definedName name="CF_LTDebt">#REF!</definedName>
    <definedName name="CF_NetIncome" localSheetId="2">#REF!</definedName>
    <definedName name="CF_NetIncome">#REF!</definedName>
    <definedName name="CF_Payables" localSheetId="2">#REF!</definedName>
    <definedName name="CF_Payables">#REF!</definedName>
    <definedName name="CF_PrepaidExpenses" localSheetId="2">#REF!</definedName>
    <definedName name="CF_PrepaidExpenses">#REF!</definedName>
    <definedName name="CF_Property" localSheetId="2">#REF!</definedName>
    <definedName name="CF_Property">#REF!</definedName>
    <definedName name="CF_Receivables" localSheetId="2">#REF!</definedName>
    <definedName name="CF_Receivables">#REF!</definedName>
    <definedName name="CF_Shares" localSheetId="2">#REF!</definedName>
    <definedName name="CF_Shares">#REF!</definedName>
    <definedName name="CF_Taxation" localSheetId="2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 localSheetId="2">#REF!</definedName>
    <definedName name="ChangesEquity_4">#REF!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#REF!</definedName>
    <definedName name="cis">#REF!</definedName>
    <definedName name="ClaraNord_deck" localSheetId="2">#REF!</definedName>
    <definedName name="ClaraNord_deck">#REF!</definedName>
    <definedName name="ClaraNord_paliTG" localSheetId="2">#REF!</definedName>
    <definedName name="ClaraNord_paliTG">#REF!</definedName>
    <definedName name="ClDate">[14]Info!$G$6</definedName>
    <definedName name="comit_esec" localSheetId="2">#REF!</definedName>
    <definedName name="comit_esec">#REF!</definedName>
    <definedName name="ComNumb">#REF!</definedName>
    <definedName name="COMP" localSheetId="2">#REF!</definedName>
    <definedName name="COMP">#REF!</definedName>
    <definedName name="CompOt">#N/A</definedName>
    <definedName name="CompRas">#N/A</definedName>
    <definedName name="cons_di_amm" localSheetId="2">#REF!</definedName>
    <definedName name="cons_di_amm">#REF!</definedName>
    <definedName name="csnab" localSheetId="2">#REF!</definedName>
    <definedName name="csnab">#REF!</definedName>
    <definedName name="ct" localSheetId="2">#REF!</definedName>
    <definedName name="ct">#REF!</definedName>
    <definedName name="cv" localSheetId="2">#REF!</definedName>
    <definedName name="cv">#REF!</definedName>
    <definedName name="cvo" localSheetId="2">#REF!</definedName>
    <definedName name="cvo">#REF!</definedName>
    <definedName name="czhs" localSheetId="2">#REF!</definedName>
    <definedName name="czhs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 localSheetId="2">#REF!</definedName>
    <definedName name="debprin">#REF!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 localSheetId="2">#REF!</definedName>
    <definedName name="ee">#REF!</definedName>
    <definedName name="EF" localSheetId="2">#REF!</definedName>
    <definedName name="EF">#REF!</definedName>
    <definedName name="EFA" localSheetId="2">#REF!</definedName>
    <definedName name="EFA">#REF!</definedName>
    <definedName name="ES" localSheetId="2">#REF!</definedName>
    <definedName name="ES">#REF!</definedName>
    <definedName name="ESA" localSheetId="2">#REF!</definedName>
    <definedName name="ESA">#REF!</definedName>
    <definedName name="ESTRAZIONE" localSheetId="2">#REF!</definedName>
    <definedName name="ESTRAZIONE">#REF!</definedName>
    <definedName name="eur">#REF!</definedName>
    <definedName name="EUR_end">'[18]X-rates'!$D$3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xplain">[19]BS!#REF!</definedName>
    <definedName name="fg">#N/A</definedName>
    <definedName name="Fine_Codes" localSheetId="2">#REF!</definedName>
    <definedName name="Fine_Codes">#REF!</definedName>
    <definedName name="fine_Summ" localSheetId="2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1">MAX(!$A$5:$A65536)+1</definedName>
    <definedName name="Header2">MAX(!$A$5:$A65536)&amp;"."&amp;COUNTA(INDEX(!$B$5:$B65536,MATCH(MAX(!$A$5:$A65536),!$A$5:$A65536)):!$B65536)</definedName>
    <definedName name="HeaderCell">#REF!</definedName>
    <definedName name="hozu" localSheetId="2">#REF!</definedName>
    <definedName name="hozu">#REF!</definedName>
    <definedName name="IMIL" localSheetId="2">#REF!</definedName>
    <definedName name="IMIL">#REF!</definedName>
    <definedName name="IncomeStatement_29" localSheetId="2">#REF!</definedName>
    <definedName name="IncomeStatement_29">#REF!</definedName>
    <definedName name="IncomeStatement_3" localSheetId="2">#REF!</definedName>
    <definedName name="IncomeStatement_3">#REF!</definedName>
    <definedName name="IncomeStatement_4" localSheetId="2">#REF!</definedName>
    <definedName name="IncomeStatement_4">#REF!</definedName>
    <definedName name="IND" localSheetId="2">#REF!</definedName>
    <definedName name="IND">#REF!</definedName>
    <definedName name="IND_min" localSheetId="2">#REF!</definedName>
    <definedName name="IND_min">#REF!</definedName>
    <definedName name="IND_sup" localSheetId="2">#REF!</definedName>
    <definedName name="IND_sup">#REF!</definedName>
    <definedName name="IngCalpurnia" localSheetId="2">#REF!</definedName>
    <definedName name="IngCalpurnia">#REF!</definedName>
    <definedName name="IngClaraNord" localSheetId="2">#REF!</definedName>
    <definedName name="IngClaraNord">#REF!</definedName>
    <definedName name="Inshelp">#REF!</definedName>
    <definedName name="INVESTMENTS">#REF!</definedName>
    <definedName name="invoice" localSheetId="2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 localSheetId="2">#REF!</definedName>
    <definedName name="KZT_av">#REF!</definedName>
    <definedName name="KZT_beg" localSheetId="2">#REF!</definedName>
    <definedName name="KZT_beg">#REF!</definedName>
    <definedName name="KZT_end" localSheetId="2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 localSheetId="2">#REF!</definedName>
    <definedName name="LISTA">#REF!</definedName>
    <definedName name="LOANS_ADVANCES">#REF!</definedName>
    <definedName name="lvnc" localSheetId="2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 localSheetId="2">#REF!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old" localSheetId="2">#REF!</definedName>
    <definedName name="mas_old">#REF!</definedName>
    <definedName name="mas_spisok" localSheetId="2">#REF!</definedName>
    <definedName name="mas_spisok">#REF!</definedName>
    <definedName name="mes">#REF!</definedName>
    <definedName name="mes_name">[17]form!$Q$8</definedName>
    <definedName name="mm">[17]form!$Q$6</definedName>
    <definedName name="MM_MARK" localSheetId="2">#REF!</definedName>
    <definedName name="MM_MARK">#REF!</definedName>
    <definedName name="NAV" localSheetId="2">#REF!</definedName>
    <definedName name="NAV">#REF!</definedName>
    <definedName name="NAV_min" localSheetId="2">#REF!</definedName>
    <definedName name="NAV_min">#REF!</definedName>
    <definedName name="NAV_sup" localSheetId="2">#REF!</definedName>
    <definedName name="NAV_sup">#REF!</definedName>
    <definedName name="net" localSheetId="2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 localSheetId="2">#REF!</definedName>
    <definedName name="pc">#REF!</definedName>
    <definedName name="po" localSheetId="2">#REF!</definedName>
    <definedName name="po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 localSheetId="2">'[27]Approvvigionamenti (6)'!#REF!</definedName>
    <definedName name="ProcCalpurnia_jacket">'[27]Approvvigionamenti (6)'!#REF!</definedName>
    <definedName name="ProcClaraNord_deck" localSheetId="2">'[27]Approvvigionamenti (6)'!#REF!</definedName>
    <definedName name="ProcClaraNord_deck">'[27]Approvvigionamenti (6)'!#REF!</definedName>
    <definedName name="pz" localSheetId="2">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 localSheetId="2">[9]Pip.Summ.!#REF!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p_day">#REF!</definedName>
    <definedName name="RepB_Name">#REF!</definedName>
    <definedName name="REPORTER" localSheetId="2">[33]Лист1!#REF!</definedName>
    <definedName name="REPORTER">[33]Лист1!#REF!</definedName>
    <definedName name="RES" localSheetId="2">#REF!</definedName>
    <definedName name="RES">#REF!</definedName>
    <definedName name="RESERVES">#REF!</definedName>
    <definedName name="RESP" localSheetId="2">#REF!</definedName>
    <definedName name="RESP">#REF!</definedName>
    <definedName name="RID" localSheetId="2">#REF!</definedName>
    <definedName name="RID">#REF!</definedName>
    <definedName name="rng" localSheetId="2">#REF!</definedName>
    <definedName name="rng">#REF!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ptHeader">#REF!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 localSheetId="2">#REF!</definedName>
    <definedName name="RUT">#REF!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 localSheetId="2">'[34]X-rates'!#REF!</definedName>
    <definedName name="StoE_e">'[34]X-rates'!#REF!</definedName>
    <definedName name="synthese" localSheetId="2">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 localSheetId="2">[35]Capex!#REF!</definedName>
    <definedName name="Tariff">[35]Capex!#REF!</definedName>
    <definedName name="TextRefCopy1" localSheetId="2">'[36]Cash Flow - Indirect Method_new'!#REF!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 localSheetId="2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 localSheetId="2">#REF!</definedName>
    <definedName name="TextRefCopy160">#REF!</definedName>
    <definedName name="TextRefCopy161" localSheetId="2">#REF!</definedName>
    <definedName name="TextRefCopy161">#REF!</definedName>
    <definedName name="TextRefCopy162" localSheetId="2">#REF!</definedName>
    <definedName name="TextRefCopy162">#REF!</definedName>
    <definedName name="TextRefCopy163" localSheetId="2">#REF!</definedName>
    <definedName name="TextRefCopy163">#REF!</definedName>
    <definedName name="TextRefCopy164" localSheetId="2">#REF!</definedName>
    <definedName name="TextRefCopy164">#REF!</definedName>
    <definedName name="TextRefCopy165" localSheetId="2">#REF!</definedName>
    <definedName name="TextRefCopy165">#REF!</definedName>
    <definedName name="TextRefCopy166">#REF!</definedName>
    <definedName name="TextRefCopy167" localSheetId="2">#REF!</definedName>
    <definedName name="TextRefCopy167">#REF!</definedName>
    <definedName name="TextRefCopy168">#REF!</definedName>
    <definedName name="TextRefCopy169" localSheetId="2">#REF!</definedName>
    <definedName name="TextRefCopy169">#REF!</definedName>
    <definedName name="TextRefCopy17">#REF!</definedName>
    <definedName name="TextRefCopy170">#REF!</definedName>
    <definedName name="TextRefCopy171" localSheetId="2">#REF!</definedName>
    <definedName name="TextRefCopy171">#REF!</definedName>
    <definedName name="TextRefCopy173" localSheetId="2">#REF!</definedName>
    <definedName name="TextRefCopy173">#REF!</definedName>
    <definedName name="TextRefCopy174" localSheetId="2">#REF!</definedName>
    <definedName name="TextRefCopy174">#REF!</definedName>
    <definedName name="TextRefCopy175" localSheetId="2">#REF!</definedName>
    <definedName name="TextRefCopy175">#REF!</definedName>
    <definedName name="TextRefCopy176">'[37]Accrued interest - PBC'!#REF!</definedName>
    <definedName name="TextRefCopy177" localSheetId="2">#REF!</definedName>
    <definedName name="TextRefCopy177">#REF!</definedName>
    <definedName name="TextRefCopy178" localSheetId="2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 localSheetId="2">#REF!</definedName>
    <definedName name="TextRefCopy180">#REF!</definedName>
    <definedName name="TextRefCopy181" localSheetId="2">#REF!</definedName>
    <definedName name="TextRefCopy181">#REF!</definedName>
    <definedName name="TextRefCopy182">#REF!</definedName>
    <definedName name="TextRefCopy183" localSheetId="2">#REF!</definedName>
    <definedName name="TextRefCopy183">#REF!</definedName>
    <definedName name="TextRefCopy185">#REF!</definedName>
    <definedName name="TextRefCopy186" localSheetId="2">#REF!</definedName>
    <definedName name="TextRefCopy186">#REF!</definedName>
    <definedName name="TextRefCopy186fv" localSheetId="2">#REF!</definedName>
    <definedName name="TextRefCopy186fv">#REF!</definedName>
    <definedName name="TextRefCopy187">#REF!</definedName>
    <definedName name="TextRefCopy188" localSheetId="2">#REF!</definedName>
    <definedName name="TextRefCopy188">#REF!</definedName>
    <definedName name="TextRefCopy189">#REF!</definedName>
    <definedName name="TextRefCopy19">#REF!</definedName>
    <definedName name="TextRefCopy190" localSheetId="2">#REF!</definedName>
    <definedName name="TextRefCopy190">#REF!</definedName>
    <definedName name="TextRefCopy191">#REF!</definedName>
    <definedName name="TextRefCopy192" localSheetId="2">#REF!</definedName>
    <definedName name="TextRefCopy192">#REF!</definedName>
    <definedName name="TextRefCopy193" localSheetId="2">#REF!</definedName>
    <definedName name="TextRefCopy193">#REF!</definedName>
    <definedName name="TextRefCopy194">#REF!</definedName>
    <definedName name="TextRefCopy195" localSheetId="2">#REF!</definedName>
    <definedName name="TextRefCopy195">#REF!</definedName>
    <definedName name="TextRefCopy197">#REF!</definedName>
    <definedName name="TextRefCopy198" localSheetId="2">#REF!</definedName>
    <definedName name="TextRefCopy198">#REF!</definedName>
    <definedName name="TextRefCopy199">#REF!</definedName>
    <definedName name="TextRefCopy2" localSheetId="2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 localSheetId="2">'[43]Собственный капитал'!#REF!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 localSheetId="2">'[43]Собственный капитал'!#REF!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 localSheetId="2">[49]Movements!#REF!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 localSheetId="2">#REF!</definedName>
    <definedName name="Tirante_fino_a_2">#REF!</definedName>
    <definedName name="Tirante_oltre_2" localSheetId="2">#REF!</definedName>
    <definedName name="Tirante_oltre_2">#REF!</definedName>
    <definedName name="TITLE" localSheetId="2">#REF!</definedName>
    <definedName name="TITLE">#REF!</definedName>
    <definedName name="TMP_перекрестный">#REF!</definedName>
    <definedName name="Total_Pip_Fabr" localSheetId="2">#REF!</definedName>
    <definedName name="Total_Pip_Fabr">#REF!</definedName>
    <definedName name="Total_Pip_Supply" localSheetId="2">#REF!</definedName>
    <definedName name="Total_Pip_Supply">#REF!</definedName>
    <definedName name="tt">#REF!</definedName>
    <definedName name="ttr">#REF!</definedName>
    <definedName name="usd" localSheetId="2">'[34]X-rates'!#REF!</definedName>
    <definedName name="usd">'[34]X-rates'!#REF!</definedName>
    <definedName name="usd_end" localSheetId="2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 localSheetId="2">'[34]X-rates'!#REF!</definedName>
    <definedName name="USDend">'[34]X-rates'!#REF!</definedName>
    <definedName name="Valv_big" localSheetId="2">#REF!</definedName>
    <definedName name="Valv_big">#REF!</definedName>
    <definedName name="Valv_small" localSheetId="2">#REF!</definedName>
    <definedName name="Valv_small">#REF!</definedName>
    <definedName name="VAT" localSheetId="2">[35]Capex!#REF!</definedName>
    <definedName name="VAT">[35]Capex!#REF!</definedName>
    <definedName name="VIS" localSheetId="2">#REF!</definedName>
    <definedName name="VIS">#REF!</definedName>
    <definedName name="W" localSheetId="2">[9]Pip.Summ.!#REF!</definedName>
    <definedName name="W">[9]Pip.Summ.!#REF!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 localSheetId="2">[9]Pip.Summ.!#REF!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hidden="1">#REF!</definedName>
    <definedName name="zheldor" localSheetId="2">#REF!</definedName>
    <definedName name="zheldor">#REF!</definedName>
    <definedName name="zheldorizdat" localSheetId="2">#REF!</definedName>
    <definedName name="zheldorizdat">#REF!</definedName>
    <definedName name="а1" localSheetId="2">[51]ЯНВАРЬ!#REF!</definedName>
    <definedName name="а1">[51]ЯНВАРЬ!#REF!</definedName>
    <definedName name="А2" localSheetId="2">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_xlnm.Database" localSheetId="2">#REF!</definedName>
    <definedName name="_xlnm.Database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 localSheetId="2">#REF!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 localSheetId="2">[55]ОТиТБ!#REF!</definedName>
    <definedName name="Бюджет__по__подразд__2003__года_Лист1_Таблица">[55]ОТиТБ!#REF!</definedName>
    <definedName name="в" localSheetId="2">#REF!</definedName>
    <definedName name="в">#REF!</definedName>
    <definedName name="в23ё">#N/A</definedName>
    <definedName name="В32" localSheetId="2">#REF!</definedName>
    <definedName name="В32">#REF!</definedName>
    <definedName name="ВалютаБаланса" localSheetId="2">#REF!</definedName>
    <definedName name="ВалютаБаланса">#REF!</definedName>
    <definedName name="вб" localSheetId="2">[56]Пр2!#REF!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еыееек" localSheetId="2">#REF!,#REF!,#REF!</definedName>
    <definedName name="выеыееек">#REF!,#REF!,#REF!</definedName>
    <definedName name="ггздщ">#N/A</definedName>
    <definedName name="гнегнегне" localSheetId="2">#REF!,#REF!,#REF!,#REF!,#REF!,#REF!</definedName>
    <definedName name="гнегнегне">#REF!,#REF!,#REF!,#REF!,#REF!,#REF!</definedName>
    <definedName name="гненгнег" localSheetId="2">#REF!,#REF!,#REF!,#REF!,#REF!,#REF!,#REF!,#REF!</definedName>
    <definedName name="гненгнег">#REF!,#REF!,#REF!,#REF!,#REF!,#REF!,#REF!,#REF!</definedName>
    <definedName name="год">[2]Содержание!$D$5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2">#REF!</definedName>
    <definedName name="д1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 localSheetId="2">#REF!</definedName>
    <definedName name="дмтс">#REF!</definedName>
    <definedName name="Добыча">'[61]Добыча нефти4'!$F$11:$Q$12</definedName>
    <definedName name="Доз5" localSheetId="2">#REF!</definedName>
    <definedName name="Доз5">#REF!</definedName>
    <definedName name="доз6" localSheetId="2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 localSheetId="2">#REF!,#REF!,#REF!,#REF!,#REF!,#REF!,#REF!,#REF!,#REF!</definedName>
    <definedName name="ждлждл">#REF!,#REF!,#REF!,#REF!,#REF!,#REF!,#REF!,#REF!,#REF!</definedName>
    <definedName name="зщшзщзщш" localSheetId="2">#REF!,#REF!,#REF!,#REF!,#REF!,#REF!,#REF!,#REF!,#REF!,#REF!,#REF!</definedName>
    <definedName name="зщшзщзщш">#REF!,#REF!,#REF!,#REF!,#REF!,#REF!,#REF!,#REF!,#REF!,#REF!,#REF!</definedName>
    <definedName name="И" localSheetId="2">[11]д.7.001!#REF!</definedName>
    <definedName name="И">[11]д.7.001!#REF!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 localSheetId="2">#REF!</definedName>
    <definedName name="кпвал">#REF!</definedName>
    <definedName name="кплицо" localSheetId="2">#REF!</definedName>
    <definedName name="кплицо">#REF!</definedName>
    <definedName name="кпод" localSheetId="2">#REF!</definedName>
    <definedName name="кпод">#REF!</definedName>
    <definedName name="кпф" localSheetId="2">#REF!</definedName>
    <definedName name="кпф">#REF!</definedName>
    <definedName name="кред_Запрос">#REF!</definedName>
    <definedName name="кредиты_Запрос">#REF!</definedName>
    <definedName name="_xlnm.Criteria" localSheetId="2">#REF!</definedName>
    <definedName name="_xlnm.Criteria">#REF!</definedName>
    <definedName name="куеп">#N/A</definedName>
    <definedName name="курс">#REF!</definedName>
    <definedName name="курс_2005" localSheetId="2">#REF!</definedName>
    <definedName name="курс_2005">#REF!</definedName>
    <definedName name="курс_2006" localSheetId="2">#REF!</definedName>
    <definedName name="курс_2006">#REF!</definedName>
    <definedName name="курс_2007" localSheetId="2">#REF!</definedName>
    <definedName name="курс_2007">#REF!</definedName>
    <definedName name="курс_2008" localSheetId="2">#REF!</definedName>
    <definedName name="курс_2008">#REF!</definedName>
    <definedName name="курс_2009" localSheetId="2">#REF!</definedName>
    <definedName name="курс_2009">#REF!</definedName>
    <definedName name="курс_2010" localSheetId="2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 localSheetId="2">#REF!</definedName>
    <definedName name="лист1">#REF!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 localSheetId="2">[56]Пр2!#REF!</definedName>
    <definedName name="мбр">[56]Пр2!#REF!</definedName>
    <definedName name="ммм" localSheetId="2">#REF!</definedName>
    <definedName name="ммм">#REF!</definedName>
    <definedName name="МРП" localSheetId="2">#REF!</definedName>
    <definedName name="МРП">#REF!</definedName>
    <definedName name="мым">#N/A</definedName>
    <definedName name="наташа">#N/A</definedName>
    <definedName name="начало">#REF!</definedName>
    <definedName name="нгекнекн" localSheetId="2">#REF!,#REF!,#REF!,#REF!</definedName>
    <definedName name="нгекнекн">#REF!,#REF!,#REF!,#REF!</definedName>
    <definedName name="невневнев" localSheetId="2">#REF!</definedName>
    <definedName name="невневнев">#REF!</definedName>
    <definedName name="Неработающие_кредиты">#REF!</definedName>
    <definedName name="нешнлш">#N/A</definedName>
    <definedName name="_xlnm.Print_Area" localSheetId="0">Ф1!$A$1:$D$47</definedName>
    <definedName name="_xlnm.Print_Area" localSheetId="1">Ф2_!$A$1:$E$43</definedName>
    <definedName name="_xlnm.Print_Area" localSheetId="2">ф3!$A$1:$D$59</definedName>
    <definedName name="_xlnm.Print_Area" localSheetId="3">ф4!$A$1:$G$33</definedName>
    <definedName name="_xlnm.Print_Area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hidden="1">{#N/A,#N/A,TRUE,"Лист1";#N/A,#N/A,TRUE,"Лист2";#N/A,#N/A,TRUE,"Лист3"}</definedName>
    <definedName name="п" localSheetId="2">#REF!</definedName>
    <definedName name="п">#REF!</definedName>
    <definedName name="первый" localSheetId="2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hidden="1">{#N/A,#N/A,TRUE,"Лист1";#N/A,#N/A,TRUE,"Лист2";#N/A,#N/A,TRUE,"Лист3"}</definedName>
    <definedName name="Прив" localSheetId="2">#REF!</definedName>
    <definedName name="Прив">#REF!</definedName>
    <definedName name="Прог" localSheetId="2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 localSheetId="2">#REF!</definedName>
    <definedName name="пррррр">#REF!</definedName>
    <definedName name="прррррр" localSheetId="2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 localSheetId="2">#REF!</definedName>
    <definedName name="см">#REF!</definedName>
    <definedName name="Солнце" localSheetId="2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 localSheetId="2">#REF!</definedName>
    <definedName name="сум">#REF!</definedName>
    <definedName name="сяры" localSheetId="2">#REF!</definedName>
    <definedName name="сяры">#REF!</definedName>
    <definedName name="текар" hidden="1">{#N/A,#N/A,TRUE,"Лист1";#N/A,#N/A,TRUE,"Лист2";#N/A,#N/A,TRUE,"Лист3"}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етий" localSheetId="2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2">#REF!</definedName>
    <definedName name="ф">#REF!</definedName>
    <definedName name="ф4">#N/A</definedName>
    <definedName name="ф77">#REF!</definedName>
    <definedName name="форма6" localSheetId="2">#REF!</definedName>
    <definedName name="форма6">#REF!</definedName>
    <definedName name="х00.043">'[70]#'!$B$32</definedName>
    <definedName name="х02.85">'[71]#'!$B$209</definedName>
    <definedName name="хшзхзш" localSheetId="2">#REF!,#REF!,#REF!,#REF!,#REF!,#REF!,#REF!,#REF!,#REF!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 localSheetId="2">#REF!</definedName>
    <definedName name="четвертый">#REF!</definedName>
    <definedName name="щ">#N/A</definedName>
    <definedName name="щшгшщшг" localSheetId="2">#REF!,#REF!,#REF!,#REF!,#REF!,#REF!,#REF!,#REF!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'[61]поставка сравн13'!$A$1:$Q$30</definedName>
    <definedName name="ээ" localSheetId="2">#REF!</definedName>
    <definedName name="ээ">#REF!</definedName>
    <definedName name="юю" localSheetId="2">#REF!</definedName>
    <definedName name="юю">#REF!</definedName>
    <definedName name="явп" localSheetId="2">#REF!</definedName>
    <definedName name="яв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C23" i="6"/>
  <c r="F11" i="4" l="1"/>
  <c r="G11" i="4" s="1"/>
  <c r="F7" i="4"/>
  <c r="G7" i="4" s="1"/>
  <c r="G8" i="4"/>
  <c r="E9" i="4"/>
  <c r="G9" i="4" s="1"/>
  <c r="E10" i="4"/>
  <c r="G10" i="4" s="1"/>
  <c r="G12" i="4"/>
  <c r="B13" i="4"/>
  <c r="C13" i="4"/>
  <c r="D13" i="4"/>
  <c r="G14" i="4"/>
  <c r="B15" i="4"/>
  <c r="C15" i="4"/>
  <c r="D15" i="4"/>
  <c r="F13" i="4" l="1"/>
  <c r="F15" i="4" s="1"/>
  <c r="E15" i="4"/>
  <c r="C29" i="5"/>
  <c r="G13" i="4" l="1"/>
  <c r="G15" i="4" s="1"/>
  <c r="B43" i="3"/>
  <c r="B19" i="3" l="1"/>
  <c r="B32" i="3" s="1"/>
  <c r="B35" i="3" s="1"/>
  <c r="D34" i="6" l="1"/>
  <c r="C34" i="6"/>
  <c r="D26" i="6"/>
  <c r="D27" i="6" s="1"/>
  <c r="D29" i="6" s="1"/>
  <c r="C26" i="6"/>
  <c r="C27" i="6"/>
  <c r="C29" i="6" s="1"/>
  <c r="C35" i="6" s="1"/>
  <c r="D35" i="5"/>
  <c r="C35" i="5"/>
  <c r="D29" i="5"/>
  <c r="D36" i="5" s="1"/>
  <c r="D18" i="5"/>
  <c r="C18" i="5"/>
  <c r="D35" i="6" l="1"/>
  <c r="C36" i="5"/>
  <c r="C50" i="3" l="1"/>
  <c r="B50" i="3"/>
  <c r="B52" i="3" s="1"/>
  <c r="B54" i="3" s="1"/>
  <c r="C43" i="3"/>
  <c r="C19" i="3"/>
  <c r="C32" i="3" s="1"/>
  <c r="C35" i="3" s="1"/>
  <c r="C52" i="3" l="1"/>
  <c r="C54" i="3" s="1"/>
</calcChain>
</file>

<file path=xl/sharedStrings.xml><?xml version="1.0" encoding="utf-8"?>
<sst xmlns="http://schemas.openxmlformats.org/spreadsheetml/2006/main" count="184" uniqueCount="137">
  <si>
    <t>Прим.</t>
  </si>
  <si>
    <t xml:space="preserve">(в тысячах тенге) </t>
  </si>
  <si>
    <t>Активы</t>
  </si>
  <si>
    <t>Денежные средства и их эквиваленты</t>
  </si>
  <si>
    <t>Средства в банках и прочих финансовых институтах</t>
  </si>
  <si>
    <t>Инвестиционные ценные бумаги, оцениваемые по справедливой стоимости через прочий совокупный доход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</si>
  <si>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</si>
  <si>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</si>
  <si>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</si>
  <si>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</si>
  <si>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</si>
  <si>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</si>
  <si>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</si>
  <si>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</si>
  <si>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институтов</t>
  </si>
  <si>
    <t>Займы банков и прочих финансовых институтов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</si>
  <si>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</si>
  <si>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</si>
  <si>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</si>
  <si>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</si>
  <si>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</si>
  <si>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</si>
  <si>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</si>
  <si>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</si>
  <si>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</si>
  <si>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(Накопленный убыток)</t>
  </si>
  <si>
    <t>Итого капитал</t>
  </si>
  <si>
    <t>Итого капитал и обязательства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</si>
  <si>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</si>
  <si>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</si>
  <si>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</si>
  <si>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Акентьева Н.Е.</t>
  </si>
  <si>
    <t>Толепбергенова Б.К.</t>
  </si>
  <si>
    <t>Председатель Правления</t>
  </si>
  <si>
    <t>Главный бухгалтер</t>
  </si>
  <si>
    <t>Процентные доходы</t>
  </si>
  <si>
    <t>Процентные расходы</t>
  </si>
  <si>
    <t>Чистые процентные доходы</t>
  </si>
  <si>
    <t>Отчисления в 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</si>
  <si>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</si>
  <si>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</si>
  <si>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</si>
  <si>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Чистые доходы по операциям с иностранной валютой</t>
  </si>
  <si>
    <t xml:space="preserve">Чистые расходы по операциям с  финансовыми инструментами, оцениваемыми по справедливой стоимости, изменения которой отражаются  в составе прибыли или убытка </t>
  </si>
  <si>
    <t>Чистые расходы/доходы по операциям с инвестиционными ценными бумагами, оцениваемыми через прочий совокупный доход</t>
  </si>
  <si>
    <t>Доход от первоначального признания выпущенных субординированных облигаций</t>
  </si>
  <si>
    <t>Чистый доход от реструктуризации кредитов клиентам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</si>
  <si>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</si>
  <si>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</si>
  <si>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</si>
  <si>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>Прочие расходы от обесценения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</si>
  <si>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</si>
  <si>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</si>
  <si>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</si>
  <si>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</si>
  <si>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</si>
  <si>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</si>
  <si>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через прочий совокупный доход</t>
  </si>
  <si>
    <t>Реализованные расходы по операциям с инвестиционными ценными бумагами, имеющимися в наличии для продажи, переклассифицированные в состав прибыли или убытка</t>
  </si>
  <si>
    <t>Переоценка земли и зданий</t>
  </si>
  <si>
    <t>Итого совокупный доход за период</t>
  </si>
  <si>
    <t>_____________________</t>
  </si>
  <si>
    <t>(в тыс. тенге)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</si>
  <si>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</si>
  <si>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</si>
  <si>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</si>
  <si>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</si>
  <si>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</si>
  <si>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Полученные доходы за вычетом расходов по операциям с иностранной валютой</t>
  </si>
  <si>
    <t>Реализованные расходы за вычетом доходов по операциям с финансовыми инструментами, оцениваемыми по справедливой стоимости, изменения которых отражаются в составе прибыли или убытка</t>
  </si>
  <si>
    <t>Реализованные расходы за вычетом доходов по операциям с инвестиционными ценными бумагами, оцениваемыми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</si>
  <si>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</si>
  <si>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</si>
  <si>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</si>
  <si>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 в операционных активах</t>
  </si>
  <si>
    <t>Чистое (уменьшение) в операционных обязательствах</t>
  </si>
  <si>
    <t>Кредиторская задолженность по договорам РЕПО</t>
  </si>
  <si>
    <t>Чистые денежные потоки от операционной деятельности до уплаты корпоративного подоходного налога</t>
  </si>
  <si>
    <t>Корпоративный подоходный налог уплаченный</t>
  </si>
  <si>
    <t xml:space="preserve">Чистое расходование денежных средств в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</si>
  <si>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</si>
  <si>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</si>
  <si>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Приобретение инвестиционных ценных бумаг, имеющихся в наличии для продажи</t>
  </si>
  <si>
    <t>Приобретение инвестиционных ценных бумаг, оцениваемых через прочий совокупный доход</t>
  </si>
  <si>
    <t>Поступления от продажи основных средств</t>
  </si>
  <si>
    <t>Поступления от продажи и погашения инвестиционных ценных бумаг, имеющихся в наличии для продажи</t>
  </si>
  <si>
    <t>Чистое расходование/поступление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</si>
  <si>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</si>
  <si>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</si>
  <si>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Чистое поступление денежных средств  от финансовой деятельности</t>
  </si>
  <si>
    <t>Влияние изменений обменного курса на денежные средства и их эквиваленты</t>
  </si>
  <si>
    <t>Чистое уменьшение денежных средств и их эквивалентов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</si>
  <si>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</si>
  <si>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</si>
  <si>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в тысячах тенге</t>
  </si>
  <si>
    <t>Резервный фонд</t>
  </si>
  <si>
    <t>Резерв переоценки основных средств</t>
  </si>
  <si>
    <t>Накопленный убыток</t>
  </si>
  <si>
    <t>Итого</t>
  </si>
  <si>
    <t>Влияние применения МСФО (IFRS) 9</t>
  </si>
  <si>
    <t>Чистое изменение справедливой стоимости, перенесенное в состав прибыли или убытка</t>
  </si>
  <si>
    <t>Промежуточный сокращенный отчет о финансовом положении по состоянию на 31 марта 2019 года</t>
  </si>
  <si>
    <t>31 марта 2019 г.</t>
  </si>
  <si>
    <t>31 декабря 2018 г.</t>
  </si>
  <si>
    <t>неаудированные 
данные</t>
  </si>
  <si>
    <t>Активы, оцениваемые по справедливой стоимости через прибыли или убытки</t>
  </si>
  <si>
    <t>Активы предназначенные для продажи</t>
  </si>
  <si>
    <t>Обязательства, оцениваемые по справедливой стоимости через прибыли или убытки</t>
  </si>
  <si>
    <t>Промежуточный сокращенный отчет о совокупном доходе за период, закончившийся 31 марта 2019 года</t>
  </si>
  <si>
    <t>31 марта 2018 г.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</si>
  <si>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</si>
  <si>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</si>
  <si>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Обязательный резервный фонд</t>
  </si>
  <si>
    <t>Резерв переоценки ОС</t>
  </si>
  <si>
    <t>Итого капитала</t>
  </si>
  <si>
    <t>Остаток на 01 января 2018 года (неаудированные данные)</t>
  </si>
  <si>
    <t>Остаток на 01 января 2018 года, пересчитанный в соответствии с МСФО (IFRS) 9</t>
  </si>
  <si>
    <t>Активы, оцениваемые по справедливой стоимости через прочий совокупный доход:</t>
  </si>
  <si>
    <t>Чистое изменение справедливой стоимости от переоценки</t>
  </si>
  <si>
    <t>Итого совокупный доход</t>
  </si>
  <si>
    <t>Остаток на 31 марта 2018 года (неаудированные данные)</t>
  </si>
  <si>
    <t>Прибыль за год</t>
  </si>
  <si>
    <t>Прочий совокупный доход за год</t>
  </si>
  <si>
    <t>Резервы (провизии) на покрытие убытков по ценным бумагам, учитываемым по справедливой стоимости через прочий совокупный доход</t>
  </si>
  <si>
    <t>Остаток на 31 марта 2019 года (неаудированные данные)</t>
  </si>
  <si>
    <t>Промежуточный сокращенный отчет об изменениях в капитале за период, закончившийся 31 марта 2019 года</t>
  </si>
  <si>
    <t>Остаток на 01 января 2019 года (неаудированные данные)</t>
  </si>
  <si>
    <t>Промежуточный сокращенный отчет о движении денежных средств за период, закончившийся 31 марта 2019 года</t>
  </si>
  <si>
    <t>Восстановление резерва</t>
  </si>
  <si>
    <t>Субординированный займ</t>
  </si>
  <si>
    <t>Выпущенные в обращение долговые ценные бумаги</t>
  </si>
  <si>
    <t>Выпущенные в обращение именные купонные субординированные облигации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</si>
  <si>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</si>
  <si>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Создание/уменьшение резерва по активам, оцениваемым по справедливой стоимости через прочий совокупный доход</t>
  </si>
  <si>
    <t>Изменения предусмотренные договором денежных потоков в связи с модификацией</t>
  </si>
  <si>
    <t>Базовая и разводненная прибыль на акцию (в тенге)</t>
  </si>
  <si>
    <t>Балансовая стоимость одной простой акции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</si>
</sst>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  <numFmt numFmtId="167" formatCode="_-* #,##0\ _₽_-;\-* #,##0\ _₽_-;_-* &quot;-&quot;??\ _₽_-;_-@_-"/>
    <numFmt numFmtId="168" formatCode="_-* #.##0.00\ _₽_-;\-* #.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8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20" fillId="0" borderId="0"/>
    <xf numFmtId="0" fontId="16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29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/>
    <xf numFmtId="0" fontId="4" fillId="0" borderId="0" xfId="1" applyFont="1"/>
    <xf numFmtId="0" fontId="8" fillId="0" borderId="0" xfId="1" applyFont="1"/>
    <xf numFmtId="0" fontId="8" fillId="2" borderId="0" xfId="1" applyFont="1" applyFill="1" applyBorder="1"/>
    <xf numFmtId="0" fontId="8" fillId="2" borderId="0" xfId="1" applyFont="1" applyFill="1" applyAlignment="1">
      <alignment vertical="top"/>
    </xf>
    <xf numFmtId="0" fontId="9" fillId="2" borderId="0" xfId="1" applyFont="1" applyFill="1" applyAlignment="1">
      <alignment horizontal="center" vertical="top"/>
    </xf>
    <xf numFmtId="0" fontId="7" fillId="2" borderId="0" xfId="1" applyFon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0" fontId="8" fillId="2" borderId="0" xfId="1" applyFont="1" applyFill="1" applyBorder="1" applyAlignment="1">
      <alignment vertical="top"/>
    </xf>
    <xf numFmtId="0" fontId="10" fillId="2" borderId="0" xfId="2" applyFont="1" applyFill="1" applyBorder="1" applyAlignment="1">
      <alignment vertical="center" wrapText="1"/>
    </xf>
    <xf numFmtId="0" fontId="11" fillId="2" borderId="0" xfId="2" applyFont="1" applyFill="1" applyAlignment="1">
      <alignment vertical="top" wrapText="1"/>
    </xf>
    <xf numFmtId="0" fontId="12" fillId="2" borderId="0" xfId="2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13" fillId="2" borderId="0" xfId="2" applyFont="1" applyFill="1" applyAlignment="1">
      <alignment vertical="top" wrapText="1"/>
    </xf>
    <xf numFmtId="0" fontId="10" fillId="2" borderId="0" xfId="2" applyFont="1" applyFill="1" applyAlignment="1">
      <alignment horizontal="center" vertical="top" wrapText="1"/>
    </xf>
    <xf numFmtId="165" fontId="13" fillId="2" borderId="0" xfId="3" applyNumberFormat="1" applyFont="1" applyFill="1" applyBorder="1" applyAlignment="1"/>
    <xf numFmtId="0" fontId="8" fillId="0" borderId="0" xfId="1" applyFont="1" applyFill="1" applyAlignment="1">
      <alignment vertical="top"/>
    </xf>
    <xf numFmtId="165" fontId="13" fillId="2" borderId="0" xfId="3" applyNumberFormat="1" applyFont="1" applyFill="1" applyBorder="1" applyAlignment="1">
      <alignment horizontal="right"/>
    </xf>
    <xf numFmtId="0" fontId="8" fillId="0" borderId="0" xfId="1" applyFont="1" applyAlignment="1">
      <alignment vertical="top" wrapText="1"/>
    </xf>
    <xf numFmtId="165" fontId="13" fillId="2" borderId="1" xfId="3" applyNumberFormat="1" applyFont="1" applyFill="1" applyBorder="1" applyAlignment="1"/>
    <xf numFmtId="0" fontId="11" fillId="2" borderId="0" xfId="2" applyFont="1" applyFill="1" applyBorder="1" applyAlignment="1">
      <alignment vertical="top" wrapText="1"/>
    </xf>
    <xf numFmtId="0" fontId="12" fillId="2" borderId="0" xfId="2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/>
    <xf numFmtId="165" fontId="7" fillId="0" borderId="0" xfId="4" applyNumberFormat="1" applyFont="1" applyFill="1" applyBorder="1" applyAlignment="1">
      <alignment vertical="top"/>
    </xf>
    <xf numFmtId="165" fontId="8" fillId="0" borderId="0" xfId="1" applyNumberFormat="1" applyFont="1" applyAlignment="1">
      <alignment vertical="top"/>
    </xf>
    <xf numFmtId="0" fontId="10" fillId="2" borderId="0" xfId="2" applyFont="1" applyFill="1" applyBorder="1" applyAlignment="1">
      <alignment vertical="top" wrapText="1"/>
    </xf>
    <xf numFmtId="0" fontId="10" fillId="2" borderId="0" xfId="2" applyFont="1" applyFill="1" applyBorder="1" applyAlignment="1">
      <alignment horizontal="center" vertical="top" wrapText="1"/>
    </xf>
    <xf numFmtId="0" fontId="8" fillId="2" borderId="0" xfId="1" applyFont="1" applyFill="1" applyBorder="1" applyAlignment="1"/>
    <xf numFmtId="0" fontId="13" fillId="2" borderId="0" xfId="2" applyFont="1" applyFill="1" applyBorder="1" applyAlignment="1">
      <alignment vertical="top" wrapText="1"/>
    </xf>
    <xf numFmtId="165" fontId="13" fillId="2" borderId="0" xfId="5" applyNumberFormat="1" applyFont="1" applyFill="1" applyBorder="1" applyAlignment="1"/>
    <xf numFmtId="165" fontId="13" fillId="2" borderId="1" xfId="5" applyNumberFormat="1" applyFont="1" applyFill="1" applyBorder="1" applyAlignment="1"/>
    <xf numFmtId="165" fontId="7" fillId="0" borderId="0" xfId="1" applyNumberFormat="1" applyFont="1" applyAlignment="1">
      <alignment vertical="top"/>
    </xf>
    <xf numFmtId="0" fontId="7" fillId="0" borderId="0" xfId="1" applyFont="1" applyAlignment="1">
      <alignment vertical="top"/>
    </xf>
    <xf numFmtId="165" fontId="7" fillId="2" borderId="0" xfId="1" applyNumberFormat="1" applyFont="1" applyFill="1" applyBorder="1" applyAlignment="1"/>
    <xf numFmtId="0" fontId="14" fillId="2" borderId="0" xfId="2" applyFont="1" applyFill="1" applyBorder="1" applyAlignment="1">
      <alignment wrapText="1"/>
    </xf>
    <xf numFmtId="0" fontId="14" fillId="2" borderId="0" xfId="2" applyFont="1" applyFill="1" applyBorder="1" applyAlignment="1">
      <alignment horizontal="center" wrapText="1"/>
    </xf>
    <xf numFmtId="0" fontId="2" fillId="2" borderId="0" xfId="1" applyFont="1" applyFill="1" applyBorder="1"/>
    <xf numFmtId="0" fontId="8" fillId="2" borderId="0" xfId="2" applyFont="1" applyFill="1" applyBorder="1" applyAlignment="1">
      <alignment wrapText="1"/>
    </xf>
    <xf numFmtId="0" fontId="9" fillId="2" borderId="0" xfId="2" applyFont="1" applyFill="1" applyBorder="1" applyAlignment="1">
      <alignment horizontal="center" wrapText="1"/>
    </xf>
    <xf numFmtId="166" fontId="8" fillId="2" borderId="0" xfId="6" applyNumberFormat="1" applyFont="1" applyFill="1" applyBorder="1"/>
    <xf numFmtId="0" fontId="15" fillId="2" borderId="0" xfId="2" applyFont="1" applyFill="1" applyBorder="1" applyAlignment="1">
      <alignment wrapText="1"/>
    </xf>
    <xf numFmtId="0" fontId="15" fillId="2" borderId="0" xfId="2" applyFont="1" applyFill="1" applyBorder="1" applyAlignment="1">
      <alignment horizontal="center" wrapText="1"/>
    </xf>
    <xf numFmtId="0" fontId="6" fillId="2" borderId="0" xfId="2" applyFont="1" applyFill="1" applyBorder="1" applyAlignment="1">
      <alignment vertical="top" wrapText="1"/>
    </xf>
    <xf numFmtId="0" fontId="13" fillId="2" borderId="0" xfId="1" applyFont="1" applyFill="1" applyBorder="1" applyAlignment="1">
      <alignment horizontal="justify" wrapText="1"/>
    </xf>
    <xf numFmtId="0" fontId="10" fillId="2" borderId="0" xfId="1" applyFont="1" applyFill="1" applyBorder="1" applyAlignment="1">
      <alignment horizontal="center" wrapText="1"/>
    </xf>
    <xf numFmtId="0" fontId="11" fillId="2" borderId="0" xfId="7" applyFont="1" applyFill="1" applyBorder="1"/>
    <xf numFmtId="0" fontId="13" fillId="2" borderId="0" xfId="1" applyFont="1" applyFill="1" applyBorder="1"/>
    <xf numFmtId="0" fontId="13" fillId="0" borderId="0" xfId="1" applyFont="1" applyBorder="1"/>
    <xf numFmtId="0" fontId="11" fillId="2" borderId="0" xfId="1" applyFont="1" applyFill="1" applyBorder="1" applyAlignment="1">
      <alignment wrapText="1"/>
    </xf>
    <xf numFmtId="0" fontId="12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/>
    <xf numFmtId="0" fontId="11" fillId="0" borderId="0" xfId="1" applyFont="1" applyBorder="1"/>
    <xf numFmtId="0" fontId="11" fillId="2" borderId="0" xfId="1" applyFont="1" applyFill="1" applyBorder="1" applyAlignment="1">
      <alignment horizontal="justify" wrapText="1"/>
    </xf>
    <xf numFmtId="0" fontId="11" fillId="2" borderId="0" xfId="1" applyFont="1" applyFill="1" applyBorder="1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2" fillId="0" borderId="0" xfId="1" applyFont="1"/>
    <xf numFmtId="0" fontId="2" fillId="0" borderId="0" xfId="1" applyFont="1" applyFill="1"/>
    <xf numFmtId="0" fontId="18" fillId="2" borderId="0" xfId="2" applyFont="1" applyFill="1" applyAlignment="1">
      <alignment wrapText="1"/>
    </xf>
    <xf numFmtId="0" fontId="19" fillId="2" borderId="0" xfId="2" applyFont="1" applyFill="1" applyAlignment="1">
      <alignment wrapText="1"/>
    </xf>
    <xf numFmtId="0" fontId="18" fillId="2" borderId="0" xfId="2" applyFont="1" applyFill="1"/>
    <xf numFmtId="0" fontId="18" fillId="0" borderId="0" xfId="8" applyFont="1"/>
    <xf numFmtId="0" fontId="13" fillId="0" borderId="0" xfId="8" applyFont="1" applyAlignment="1">
      <alignment vertical="top"/>
    </xf>
    <xf numFmtId="0" fontId="22" fillId="2" borderId="0" xfId="2" applyFont="1" applyFill="1" applyBorder="1" applyAlignment="1">
      <alignment vertical="top" wrapText="1"/>
    </xf>
    <xf numFmtId="0" fontId="23" fillId="2" borderId="0" xfId="2" applyFont="1" applyFill="1" applyBorder="1" applyAlignment="1">
      <alignment vertical="top" wrapText="1"/>
    </xf>
    <xf numFmtId="0" fontId="21" fillId="2" borderId="0" xfId="1" applyFont="1" applyFill="1" applyBorder="1" applyAlignment="1">
      <alignment horizontal="right" vertical="top"/>
    </xf>
    <xf numFmtId="0" fontId="6" fillId="2" borderId="0" xfId="8" applyFont="1" applyFill="1" applyBorder="1" applyAlignment="1">
      <alignment vertical="top"/>
    </xf>
    <xf numFmtId="0" fontId="24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top"/>
    </xf>
    <xf numFmtId="0" fontId="24" fillId="2" borderId="0" xfId="2" applyFont="1" applyFill="1" applyBorder="1" applyAlignment="1">
      <alignment vertical="top"/>
    </xf>
    <xf numFmtId="165" fontId="6" fillId="2" borderId="0" xfId="9" applyNumberFormat="1" applyFont="1" applyFill="1" applyBorder="1" applyAlignment="1"/>
    <xf numFmtId="165" fontId="6" fillId="2" borderId="1" xfId="9" applyNumberFormat="1" applyFont="1" applyFill="1" applyBorder="1" applyAlignment="1"/>
    <xf numFmtId="0" fontId="22" fillId="2" borderId="0" xfId="2" applyFont="1" applyFill="1" applyBorder="1" applyAlignment="1">
      <alignment vertical="top"/>
    </xf>
    <xf numFmtId="0" fontId="23" fillId="2" borderId="0" xfId="2" applyFont="1" applyFill="1" applyBorder="1" applyAlignment="1">
      <alignment vertical="top"/>
    </xf>
    <xf numFmtId="165" fontId="22" fillId="2" borderId="0" xfId="9" applyNumberFormat="1" applyFont="1" applyFill="1" applyBorder="1" applyAlignment="1"/>
    <xf numFmtId="0" fontId="24" fillId="2" borderId="0" xfId="2" applyFont="1" applyFill="1" applyBorder="1" applyAlignment="1">
      <alignment vertical="top" wrapText="1"/>
    </xf>
    <xf numFmtId="165" fontId="6" fillId="2" borderId="0" xfId="9" applyNumberFormat="1" applyFont="1" applyFill="1" applyBorder="1" applyAlignment="1">
      <alignment horizontal="right"/>
    </xf>
    <xf numFmtId="0" fontId="11" fillId="0" borderId="0" xfId="8" applyFont="1" applyAlignment="1">
      <alignment vertical="top"/>
    </xf>
    <xf numFmtId="165" fontId="22" fillId="2" borderId="1" xfId="9" applyNumberFormat="1" applyFont="1" applyFill="1" applyBorder="1" applyAlignment="1"/>
    <xf numFmtId="165" fontId="22" fillId="2" borderId="2" xfId="9" applyNumberFormat="1" applyFont="1" applyFill="1" applyBorder="1" applyAlignment="1"/>
    <xf numFmtId="10" fontId="6" fillId="2" borderId="0" xfId="8" applyNumberFormat="1" applyFont="1" applyFill="1" applyBorder="1" applyAlignment="1"/>
    <xf numFmtId="0" fontId="13" fillId="0" borderId="0" xfId="8" applyFont="1" applyFill="1" applyAlignment="1">
      <alignment vertical="top"/>
    </xf>
    <xf numFmtId="49" fontId="6" fillId="2" borderId="0" xfId="2" applyNumberFormat="1" applyFont="1" applyFill="1" applyBorder="1" applyAlignment="1">
      <alignment vertical="top" wrapText="1"/>
    </xf>
    <xf numFmtId="165" fontId="22" fillId="2" borderId="0" xfId="2" applyNumberFormat="1" applyFont="1" applyFill="1" applyBorder="1" applyAlignment="1"/>
    <xf numFmtId="0" fontId="6" fillId="2" borderId="0" xfId="2" applyFont="1" applyFill="1" applyBorder="1" applyAlignment="1"/>
    <xf numFmtId="0" fontId="13" fillId="0" borderId="0" xfId="8" applyFont="1" applyBorder="1"/>
    <xf numFmtId="0" fontId="13" fillId="0" borderId="0" xfId="2" applyFont="1" applyBorder="1"/>
    <xf numFmtId="0" fontId="16" fillId="2" borderId="0" xfId="2" applyFont="1" applyFill="1"/>
    <xf numFmtId="0" fontId="25" fillId="2" borderId="0" xfId="2" applyFont="1" applyFill="1"/>
    <xf numFmtId="0" fontId="18" fillId="0" borderId="0" xfId="2" applyFont="1"/>
    <xf numFmtId="0" fontId="22" fillId="2" borderId="0" xfId="1" applyFont="1" applyFill="1" applyBorder="1" applyAlignment="1">
      <alignment wrapText="1"/>
    </xf>
    <xf numFmtId="0" fontId="23" fillId="2" borderId="0" xfId="1" applyFont="1" applyFill="1" applyBorder="1" applyAlignment="1"/>
    <xf numFmtId="0" fontId="22" fillId="2" borderId="0" xfId="1" applyFont="1" applyFill="1" applyBorder="1" applyAlignment="1"/>
    <xf numFmtId="49" fontId="17" fillId="2" borderId="0" xfId="2" applyNumberFormat="1" applyFont="1" applyFill="1" applyBorder="1" applyAlignment="1">
      <alignment vertical="top" wrapText="1"/>
    </xf>
    <xf numFmtId="166" fontId="26" fillId="2" borderId="0" xfId="3" applyNumberFormat="1" applyFont="1" applyFill="1"/>
    <xf numFmtId="0" fontId="26" fillId="0" borderId="0" xfId="8" applyFont="1"/>
    <xf numFmtId="14" fontId="26" fillId="0" borderId="0" xfId="2" applyNumberFormat="1" applyFont="1" applyAlignment="1">
      <alignment wrapText="1"/>
    </xf>
    <xf numFmtId="0" fontId="27" fillId="0" borderId="0" xfId="2" applyFont="1" applyAlignment="1">
      <alignment wrapText="1"/>
    </xf>
    <xf numFmtId="166" fontId="26" fillId="0" borderId="0" xfId="2" applyNumberFormat="1" applyFont="1" applyFill="1"/>
    <xf numFmtId="14" fontId="27" fillId="0" borderId="0" xfId="2" applyNumberFormat="1" applyFont="1" applyAlignment="1">
      <alignment wrapText="1"/>
    </xf>
    <xf numFmtId="0" fontId="26" fillId="0" borderId="0" xfId="2" applyFont="1" applyAlignment="1">
      <alignment wrapText="1"/>
    </xf>
    <xf numFmtId="0" fontId="26" fillId="0" borderId="0" xfId="8" applyFont="1" applyFill="1"/>
    <xf numFmtId="166" fontId="26" fillId="0" borderId="0" xfId="3" applyNumberFormat="1" applyFont="1" applyFill="1"/>
    <xf numFmtId="0" fontId="26" fillId="0" borderId="0" xfId="2" applyFont="1"/>
    <xf numFmtId="0" fontId="18" fillId="0" borderId="0" xfId="2" applyFont="1" applyAlignment="1">
      <alignment wrapText="1"/>
    </xf>
    <xf numFmtId="0" fontId="19" fillId="0" borderId="0" xfId="2" applyFont="1" applyAlignment="1">
      <alignment wrapText="1"/>
    </xf>
    <xf numFmtId="0" fontId="18" fillId="0" borderId="0" xfId="2" applyFont="1" applyFill="1"/>
    <xf numFmtId="0" fontId="11" fillId="2" borderId="0" xfId="10" applyFont="1" applyFill="1" applyBorder="1" applyAlignment="1">
      <alignment vertical="top"/>
    </xf>
    <xf numFmtId="0" fontId="11" fillId="2" borderId="0" xfId="10" applyFont="1" applyFill="1" applyBorder="1" applyAlignment="1">
      <alignment vertical="top" wrapText="1"/>
    </xf>
    <xf numFmtId="0" fontId="8" fillId="2" borderId="0" xfId="10" applyFont="1" applyFill="1" applyBorder="1" applyAlignment="1">
      <alignment vertical="top"/>
    </xf>
    <xf numFmtId="0" fontId="13" fillId="2" borderId="0" xfId="11" applyFont="1" applyFill="1" applyBorder="1" applyAlignment="1">
      <alignment vertical="top"/>
    </xf>
    <xf numFmtId="0" fontId="10" fillId="2" borderId="0" xfId="10" applyFont="1" applyFill="1" applyBorder="1" applyAlignment="1">
      <alignment horizontal="left" vertical="top"/>
    </xf>
    <xf numFmtId="0" fontId="22" fillId="2" borderId="0" xfId="11" applyFont="1" applyFill="1" applyBorder="1" applyAlignment="1">
      <alignment vertical="top" wrapText="1"/>
    </xf>
    <xf numFmtId="167" fontId="28" fillId="2" borderId="0" xfId="12" applyNumberFormat="1" applyFont="1" applyFill="1" applyBorder="1" applyAlignment="1">
      <alignment vertical="top"/>
    </xf>
    <xf numFmtId="0" fontId="6" fillId="2" borderId="0" xfId="11" applyFont="1" applyFill="1" applyBorder="1" applyAlignment="1">
      <alignment vertical="top" wrapText="1"/>
    </xf>
    <xf numFmtId="165" fontId="6" fillId="2" borderId="0" xfId="12" applyNumberFormat="1" applyFont="1" applyFill="1" applyBorder="1" applyAlignment="1"/>
    <xf numFmtId="0" fontId="6" fillId="2" borderId="0" xfId="11" applyFont="1" applyFill="1" applyBorder="1" applyAlignment="1">
      <alignment vertical="top"/>
    </xf>
    <xf numFmtId="0" fontId="8" fillId="2" borderId="0" xfId="10" applyFont="1" applyFill="1" applyBorder="1" applyAlignment="1">
      <alignment vertical="center"/>
    </xf>
    <xf numFmtId="165" fontId="6" fillId="2" borderId="1" xfId="12" applyNumberFormat="1" applyFont="1" applyFill="1" applyBorder="1" applyAlignment="1"/>
    <xf numFmtId="165" fontId="22" fillId="2" borderId="0" xfId="12" applyNumberFormat="1" applyFont="1" applyFill="1" applyBorder="1" applyAlignment="1"/>
    <xf numFmtId="0" fontId="24" fillId="2" borderId="0" xfId="11" applyFont="1" applyFill="1" applyBorder="1" applyAlignment="1">
      <alignment vertical="top" wrapText="1"/>
    </xf>
    <xf numFmtId="167" fontId="28" fillId="2" borderId="0" xfId="12" applyNumberFormat="1" applyFont="1" applyFill="1" applyBorder="1" applyAlignment="1">
      <alignment horizontal="center"/>
    </xf>
    <xf numFmtId="165" fontId="22" fillId="2" borderId="2" xfId="12" applyNumberFormat="1" applyFont="1" applyFill="1" applyBorder="1" applyAlignment="1"/>
    <xf numFmtId="0" fontId="28" fillId="2" borderId="0" xfId="11" applyFont="1" applyFill="1" applyBorder="1" applyAlignment="1">
      <alignment vertical="top" wrapText="1"/>
    </xf>
    <xf numFmtId="165" fontId="8" fillId="2" borderId="0" xfId="10" applyNumberFormat="1" applyFont="1" applyFill="1" applyBorder="1" applyAlignment="1">
      <alignment vertical="top"/>
    </xf>
    <xf numFmtId="0" fontId="28" fillId="2" borderId="0" xfId="10" applyFont="1" applyFill="1" applyBorder="1" applyAlignment="1">
      <alignment vertical="top"/>
    </xf>
    <xf numFmtId="167" fontId="6" fillId="2" borderId="0" xfId="12" applyNumberFormat="1" applyFont="1" applyFill="1" applyBorder="1" applyAlignment="1">
      <alignment vertical="top"/>
    </xf>
    <xf numFmtId="0" fontId="13" fillId="2" borderId="0" xfId="1" applyFont="1" applyFill="1" applyBorder="1" applyAlignment="1">
      <alignment horizontal="justify" vertical="top"/>
    </xf>
    <xf numFmtId="167" fontId="11" fillId="2" borderId="0" xfId="12" applyNumberFormat="1" applyFont="1" applyFill="1" applyBorder="1" applyAlignment="1">
      <alignment vertical="top"/>
    </xf>
    <xf numFmtId="0" fontId="13" fillId="2" borderId="0" xfId="1" applyFont="1" applyFill="1" applyBorder="1" applyAlignment="1">
      <alignment vertical="top"/>
    </xf>
    <xf numFmtId="0" fontId="11" fillId="2" borderId="0" xfId="1" applyFont="1" applyFill="1" applyBorder="1" applyAlignment="1">
      <alignment vertical="top"/>
    </xf>
    <xf numFmtId="167" fontId="16" fillId="2" borderId="0" xfId="12" applyNumberFormat="1" applyFont="1" applyFill="1" applyAlignment="1">
      <alignment vertical="top"/>
    </xf>
    <xf numFmtId="0" fontId="16" fillId="2" borderId="0" xfId="8" applyFont="1" applyFill="1" applyAlignment="1">
      <alignment vertical="top"/>
    </xf>
    <xf numFmtId="167" fontId="8" fillId="2" borderId="0" xfId="12" applyNumberFormat="1" applyFont="1" applyFill="1" applyBorder="1" applyAlignment="1">
      <alignment vertical="top"/>
    </xf>
    <xf numFmtId="0" fontId="30" fillId="2" borderId="0" xfId="10" applyFont="1" applyFill="1" applyBorder="1" applyAlignment="1">
      <alignment horizontal="right"/>
    </xf>
    <xf numFmtId="167" fontId="31" fillId="2" borderId="0" xfId="12" applyNumberFormat="1" applyFont="1" applyFill="1" applyBorder="1" applyAlignment="1">
      <alignment vertical="top"/>
    </xf>
    <xf numFmtId="167" fontId="13" fillId="2" borderId="0" xfId="12" applyNumberFormat="1" applyFont="1" applyFill="1" applyBorder="1" applyAlignment="1">
      <alignment vertical="top"/>
    </xf>
    <xf numFmtId="0" fontId="13" fillId="2" borderId="0" xfId="7" applyFont="1" applyFill="1" applyBorder="1" applyAlignment="1">
      <alignment vertical="top"/>
    </xf>
    <xf numFmtId="0" fontId="11" fillId="2" borderId="0" xfId="7" applyFont="1" applyFill="1" applyBorder="1" applyAlignment="1">
      <alignment horizontal="left" vertical="top"/>
    </xf>
    <xf numFmtId="167" fontId="11" fillId="2" borderId="0" xfId="12" applyNumberFormat="1" applyFont="1" applyFill="1" applyBorder="1" applyAlignment="1">
      <alignment horizontal="left" vertical="top"/>
    </xf>
    <xf numFmtId="0" fontId="22" fillId="2" borderId="0" xfId="7" applyFont="1" applyFill="1" applyAlignment="1"/>
    <xf numFmtId="167" fontId="11" fillId="2" borderId="0" xfId="12" applyNumberFormat="1" applyFont="1" applyFill="1" applyAlignment="1">
      <alignment vertical="top"/>
    </xf>
    <xf numFmtId="0" fontId="13" fillId="2" borderId="0" xfId="7" applyFont="1" applyFill="1" applyAlignment="1">
      <alignment vertical="top"/>
    </xf>
    <xf numFmtId="49" fontId="22" fillId="2" borderId="1" xfId="2" applyNumberFormat="1" applyFont="1" applyFill="1" applyBorder="1" applyAlignment="1">
      <alignment horizontal="center" vertical="top" wrapText="1"/>
    </xf>
    <xf numFmtId="0" fontId="22" fillId="2" borderId="0" xfId="7" applyFont="1" applyFill="1" applyBorder="1" applyAlignment="1" applyProtection="1">
      <alignment wrapText="1"/>
      <protection locked="0"/>
    </xf>
    <xf numFmtId="0" fontId="11" fillId="2" borderId="0" xfId="7" applyFont="1" applyFill="1" applyBorder="1" applyAlignment="1">
      <alignment vertical="top"/>
    </xf>
    <xf numFmtId="165" fontId="22" fillId="2" borderId="0" xfId="12" applyNumberFormat="1" applyFont="1" applyFill="1" applyAlignment="1"/>
    <xf numFmtId="165" fontId="11" fillId="2" borderId="0" xfId="7" applyNumberFormat="1" applyFont="1" applyFill="1" applyBorder="1" applyAlignment="1">
      <alignment vertical="top"/>
    </xf>
    <xf numFmtId="0" fontId="22" fillId="2" borderId="0" xfId="7" applyFont="1" applyFill="1" applyBorder="1" applyAlignment="1" applyProtection="1">
      <alignment vertical="top" wrapText="1"/>
      <protection locked="0"/>
    </xf>
    <xf numFmtId="165" fontId="22" fillId="2" borderId="0" xfId="12" applyNumberFormat="1" applyFont="1" applyFill="1" applyAlignment="1">
      <alignment vertical="top"/>
    </xf>
    <xf numFmtId="165" fontId="13" fillId="2" borderId="0" xfId="7" applyNumberFormat="1" applyFont="1" applyFill="1" applyBorder="1" applyAlignment="1">
      <alignment vertical="top"/>
    </xf>
    <xf numFmtId="0" fontId="4" fillId="0" borderId="0" xfId="1" applyFont="1" applyFill="1"/>
    <xf numFmtId="0" fontId="6" fillId="0" borderId="0" xfId="2" applyFont="1" applyFill="1" applyAlignment="1">
      <alignment vertical="top" wrapText="1"/>
    </xf>
    <xf numFmtId="0" fontId="8" fillId="0" borderId="0" xfId="1" applyFont="1" applyFill="1"/>
    <xf numFmtId="167" fontId="7" fillId="2" borderId="0" xfId="3" applyNumberFormat="1" applyFont="1" applyFill="1" applyBorder="1" applyAlignment="1">
      <alignment horizontal="right" vertical="top"/>
    </xf>
    <xf numFmtId="167" fontId="7" fillId="2" borderId="0" xfId="3" applyNumberFormat="1" applyFont="1" applyFill="1" applyBorder="1" applyAlignment="1">
      <alignment horizontal="right" vertical="top" wrapText="1"/>
    </xf>
    <xf numFmtId="165" fontId="8" fillId="0" borderId="0" xfId="1" applyNumberFormat="1" applyFont="1" applyFill="1" applyAlignment="1">
      <alignment vertical="top"/>
    </xf>
    <xf numFmtId="0" fontId="6" fillId="0" borderId="0" xfId="2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6" fillId="0" borderId="0" xfId="2" applyFont="1" applyAlignment="1">
      <alignment vertical="top" wrapText="1"/>
    </xf>
    <xf numFmtId="0" fontId="7" fillId="0" borderId="0" xfId="1" applyFont="1" applyFill="1" applyAlignment="1">
      <alignment vertical="top"/>
    </xf>
    <xf numFmtId="0" fontId="13" fillId="0" borderId="0" xfId="1" applyFont="1" applyFill="1" applyBorder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1" fillId="0" borderId="0" xfId="1" applyFont="1" applyFill="1" applyBorder="1"/>
    <xf numFmtId="0" fontId="18" fillId="2" borderId="0" xfId="8" applyFont="1" applyFill="1"/>
    <xf numFmtId="0" fontId="13" fillId="2" borderId="0" xfId="8" applyFont="1" applyFill="1" applyAlignment="1">
      <alignment vertical="top"/>
    </xf>
    <xf numFmtId="167" fontId="7" fillId="2" borderId="0" xfId="3" applyNumberFormat="1" applyFont="1" applyFill="1" applyAlignment="1">
      <alignment horizontal="right" vertical="top"/>
    </xf>
    <xf numFmtId="167" fontId="7" fillId="2" borderId="1" xfId="3" applyNumberFormat="1" applyFont="1" applyFill="1" applyBorder="1" applyAlignment="1">
      <alignment horizontal="right" vertical="top" wrapText="1"/>
    </xf>
    <xf numFmtId="165" fontId="13" fillId="2" borderId="0" xfId="9" applyNumberFormat="1" applyFont="1" applyFill="1" applyAlignment="1">
      <alignment vertical="top"/>
    </xf>
    <xf numFmtId="165" fontId="11" fillId="2" borderId="0" xfId="9" applyNumberFormat="1" applyFont="1" applyFill="1" applyAlignment="1">
      <alignment vertical="top"/>
    </xf>
    <xf numFmtId="166" fontId="13" fillId="2" borderId="0" xfId="3" applyNumberFormat="1" applyFont="1" applyFill="1" applyAlignment="1">
      <alignment vertical="top"/>
    </xf>
    <xf numFmtId="166" fontId="11" fillId="2" borderId="0" xfId="3" applyNumberFormat="1" applyFont="1" applyFill="1" applyAlignment="1">
      <alignment vertical="top"/>
    </xf>
    <xf numFmtId="0" fontId="11" fillId="2" borderId="0" xfId="8" applyFont="1" applyFill="1" applyAlignment="1">
      <alignment vertical="top"/>
    </xf>
    <xf numFmtId="166" fontId="4" fillId="2" borderId="0" xfId="0" applyNumberFormat="1" applyFont="1" applyFill="1"/>
    <xf numFmtId="0" fontId="22" fillId="2" borderId="0" xfId="2" applyFont="1" applyFill="1" applyAlignment="1">
      <alignment wrapText="1"/>
    </xf>
    <xf numFmtId="0" fontId="24" fillId="2" borderId="0" xfId="2" applyFont="1" applyFill="1" applyAlignment="1">
      <alignment wrapText="1"/>
    </xf>
    <xf numFmtId="165" fontId="6" fillId="2" borderId="0" xfId="9" applyNumberFormat="1" applyFont="1" applyFill="1" applyAlignment="1"/>
    <xf numFmtId="0" fontId="13" fillId="2" borderId="0" xfId="2" applyFont="1" applyFill="1" applyAlignment="1"/>
    <xf numFmtId="0" fontId="13" fillId="2" borderId="0" xfId="8" applyFont="1" applyFill="1" applyAlignment="1"/>
    <xf numFmtId="0" fontId="13" fillId="0" borderId="0" xfId="8" applyFont="1" applyAlignment="1"/>
    <xf numFmtId="0" fontId="13" fillId="0" borderId="0" xfId="2" applyFont="1" applyAlignment="1"/>
    <xf numFmtId="0" fontId="13" fillId="2" borderId="0" xfId="2" applyFont="1" applyFill="1" applyBorder="1"/>
    <xf numFmtId="0" fontId="13" fillId="2" borderId="0" xfId="8" applyFont="1" applyFill="1" applyBorder="1"/>
    <xf numFmtId="14" fontId="27" fillId="0" borderId="0" xfId="2" applyNumberFormat="1" applyFont="1" applyAlignment="1">
      <alignment horizontal="left" wrapText="1"/>
    </xf>
    <xf numFmtId="0" fontId="26" fillId="2" borderId="0" xfId="8" applyFont="1" applyFill="1"/>
    <xf numFmtId="166" fontId="26" fillId="2" borderId="0" xfId="2" applyNumberFormat="1" applyFont="1" applyFill="1"/>
    <xf numFmtId="0" fontId="26" fillId="2" borderId="0" xfId="2" applyFont="1" applyFill="1"/>
    <xf numFmtId="0" fontId="24" fillId="2" borderId="0" xfId="2" applyFont="1" applyFill="1" applyAlignment="1">
      <alignment horizontal="left" vertical="center" wrapText="1"/>
    </xf>
    <xf numFmtId="167" fontId="22" fillId="2" borderId="1" xfId="14" applyNumberFormat="1" applyFont="1" applyFill="1" applyBorder="1" applyAlignment="1">
      <alignment horizontal="center" vertical="center" wrapText="1"/>
    </xf>
    <xf numFmtId="0" fontId="22" fillId="2" borderId="0" xfId="7" applyFont="1" applyFill="1" applyAlignment="1" applyProtection="1">
      <alignment wrapText="1"/>
      <protection locked="0"/>
    </xf>
    <xf numFmtId="165" fontId="22" fillId="2" borderId="2" xfId="14" applyNumberFormat="1" applyFont="1" applyFill="1" applyBorder="1"/>
    <xf numFmtId="0" fontId="6" fillId="2" borderId="0" xfId="7" applyFont="1" applyFill="1" applyAlignment="1" applyProtection="1">
      <alignment wrapText="1"/>
      <protection locked="0"/>
    </xf>
    <xf numFmtId="165" fontId="6" fillId="2" borderId="0" xfId="14" applyNumberFormat="1" applyFont="1" applyFill="1"/>
    <xf numFmtId="165" fontId="22" fillId="2" borderId="1" xfId="14" applyNumberFormat="1" applyFont="1" applyFill="1" applyBorder="1"/>
    <xf numFmtId="165" fontId="6" fillId="2" borderId="1" xfId="14" applyNumberFormat="1" applyFont="1" applyFill="1" applyBorder="1"/>
    <xf numFmtId="165" fontId="22" fillId="2" borderId="0" xfId="14" applyNumberFormat="1" applyFont="1" applyFill="1"/>
    <xf numFmtId="0" fontId="22" fillId="2" borderId="0" xfId="7" applyFont="1" applyFill="1" applyProtection="1">
      <protection locked="0"/>
    </xf>
    <xf numFmtId="0" fontId="6" fillId="2" borderId="0" xfId="7" applyFont="1" applyFill="1" applyProtection="1">
      <protection locked="0"/>
    </xf>
    <xf numFmtId="0" fontId="22" fillId="2" borderId="0" xfId="1" applyFont="1" applyFill="1" applyAlignment="1">
      <alignment vertical="top"/>
    </xf>
    <xf numFmtId="165" fontId="7" fillId="0" borderId="0" xfId="1" applyNumberFormat="1" applyFont="1" applyFill="1" applyBorder="1" applyAlignment="1"/>
    <xf numFmtId="165" fontId="31" fillId="2" borderId="0" xfId="12" applyNumberFormat="1" applyFont="1" applyFill="1" applyBorder="1" applyAlignment="1"/>
    <xf numFmtId="165" fontId="32" fillId="2" borderId="0" xfId="12" applyNumberFormat="1" applyFont="1" applyFill="1" applyBorder="1" applyAlignment="1"/>
    <xf numFmtId="167" fontId="31" fillId="2" borderId="0" xfId="12" applyNumberFormat="1" applyFont="1" applyFill="1" applyBorder="1" applyAlignment="1">
      <alignment horizontal="center"/>
    </xf>
    <xf numFmtId="165" fontId="22" fillId="2" borderId="3" xfId="12" applyNumberFormat="1" applyFont="1" applyFill="1" applyBorder="1" applyAlignment="1"/>
    <xf numFmtId="165" fontId="6" fillId="2" borderId="0" xfId="15" applyNumberFormat="1" applyFont="1" applyFill="1" applyBorder="1" applyAlignment="1">
      <alignment vertical="top"/>
    </xf>
    <xf numFmtId="165" fontId="6" fillId="0" borderId="1" xfId="15" applyNumberFormat="1" applyFont="1" applyFill="1" applyBorder="1" applyAlignment="1">
      <alignment vertical="top"/>
    </xf>
    <xf numFmtId="0" fontId="6" fillId="0" borderId="0" xfId="11" applyFont="1" applyBorder="1" applyAlignment="1">
      <alignment vertical="top" wrapText="1"/>
    </xf>
    <xf numFmtId="165" fontId="6" fillId="0" borderId="1" xfId="15" applyNumberFormat="1" applyFont="1" applyFill="1" applyBorder="1" applyAlignment="1">
      <alignment vertical="top"/>
    </xf>
    <xf numFmtId="0" fontId="6" fillId="0" borderId="1" xfId="11" applyFont="1" applyBorder="1" applyAlignment="1">
      <alignment vertical="top" wrapText="1"/>
    </xf>
    <xf numFmtId="0" fontId="6" fillId="0" borderId="0" xfId="11" applyFont="1" applyFill="1" applyBorder="1" applyAlignment="1">
      <alignment vertical="top" wrapText="1"/>
    </xf>
    <xf numFmtId="165" fontId="6" fillId="0" borderId="0" xfId="15" applyNumberFormat="1" applyFont="1" applyFill="1" applyBorder="1" applyAlignment="1">
      <alignment vertical="top"/>
    </xf>
    <xf numFmtId="165" fontId="22" fillId="0" borderId="0" xfId="15" applyNumberFormat="1" applyFont="1" applyFill="1" applyBorder="1" applyAlignment="1">
      <alignment vertical="top"/>
    </xf>
    <xf numFmtId="165" fontId="6" fillId="0" borderId="1" xfId="15" applyNumberFormat="1" applyFont="1" applyFill="1" applyBorder="1" applyAlignment="1">
      <alignment vertical="top"/>
    </xf>
    <xf numFmtId="165" fontId="6" fillId="2" borderId="1" xfId="13" applyNumberFormat="1" applyFont="1" applyFill="1" applyBorder="1" applyAlignment="1">
      <alignment horizontal="center"/>
    </xf>
    <xf numFmtId="165" fontId="6" fillId="2" borderId="0" xfId="12" applyNumberFormat="1" applyFont="1" applyFill="1" applyBorder="1" applyAlignment="1">
      <alignment horizontal="center" vertical="center"/>
    </xf>
    <xf numFmtId="165" fontId="6" fillId="0" borderId="0" xfId="15" applyNumberFormat="1" applyFont="1" applyFill="1" applyBorder="1" applyAlignment="1">
      <alignment horizontal="center" vertical="center"/>
    </xf>
    <xf numFmtId="165" fontId="6" fillId="2" borderId="0" xfId="12" applyNumberFormat="1" applyFont="1" applyFill="1" applyAlignment="1">
      <alignment horizontal="right"/>
    </xf>
    <xf numFmtId="165" fontId="6" fillId="2" borderId="0" xfId="17" applyNumberFormat="1" applyFont="1" applyFill="1" applyBorder="1" applyAlignment="1">
      <alignment vertical="top"/>
    </xf>
    <xf numFmtId="0" fontId="6" fillId="2" borderId="0" xfId="7" applyFont="1" applyFill="1" applyBorder="1" applyAlignment="1" applyProtection="1">
      <alignment vertical="top" wrapText="1"/>
      <protection locked="0"/>
    </xf>
    <xf numFmtId="167" fontId="22" fillId="2" borderId="0" xfId="14" applyNumberFormat="1" applyFont="1" applyFill="1" applyBorder="1" applyAlignment="1">
      <alignment horizontal="center" vertical="center" wrapText="1"/>
    </xf>
    <xf numFmtId="49" fontId="22" fillId="2" borderId="0" xfId="2" applyNumberFormat="1" applyFont="1" applyFill="1" applyBorder="1" applyAlignment="1">
      <alignment horizontal="center" vertical="top" wrapText="1"/>
    </xf>
    <xf numFmtId="165" fontId="22" fillId="2" borderId="0" xfId="17" applyNumberFormat="1" applyFont="1" applyFill="1" applyBorder="1" applyAlignment="1">
      <alignment vertical="top"/>
    </xf>
    <xf numFmtId="0" fontId="23" fillId="2" borderId="0" xfId="2" applyFont="1" applyFill="1" applyBorder="1" applyAlignment="1">
      <alignment horizontal="right" vertical="top" wrapText="1"/>
    </xf>
    <xf numFmtId="0" fontId="22" fillId="2" borderId="0" xfId="2" applyFont="1" applyFill="1" applyBorder="1" applyAlignment="1">
      <alignment horizontal="right"/>
    </xf>
    <xf numFmtId="0" fontId="22" fillId="2" borderId="0" xfId="2" applyFont="1" applyFill="1" applyBorder="1" applyAlignment="1">
      <alignment horizontal="left" vertical="top" wrapText="1"/>
    </xf>
    <xf numFmtId="0" fontId="33" fillId="2" borderId="0" xfId="2" applyFont="1" applyFill="1" applyBorder="1" applyAlignment="1">
      <alignment horizontal="center" wrapText="1"/>
    </xf>
    <xf numFmtId="0" fontId="7" fillId="2" borderId="0" xfId="1" applyFont="1" applyFill="1" applyBorder="1"/>
    <xf numFmtId="0" fontId="7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left" vertical="top" wrapText="1"/>
    </xf>
    <xf numFmtId="0" fontId="24" fillId="2" borderId="0" xfId="8" applyFont="1" applyFill="1" applyBorder="1" applyAlignment="1">
      <alignment horizontal="center" vertical="center"/>
    </xf>
    <xf numFmtId="0" fontId="11" fillId="2" borderId="0" xfId="7" applyFont="1" applyFill="1" applyBorder="1" applyAlignment="1">
      <alignment horizontal="left" vertical="top"/>
    </xf>
    <xf numFmtId="165" fontId="6" fillId="2" borderId="0" xfId="15" applyNumberFormat="1" applyFont="1" applyFill="1" applyBorder="1" applyAlignment="1">
      <alignment horizontal="center"/>
    </xf>
  </cellXfs>
  <cellStyles count="18">
    <cellStyle name="Обычный" xfId="0" builtinId="0"/>
    <cellStyle name="Обычный 2" xfId="8"/>
    <cellStyle name="Обычный 2 3 2" xfId="10"/>
    <cellStyle name="Обычный 21" xfId="1"/>
    <cellStyle name="Обычный 21 2" xfId="4"/>
    <cellStyle name="Обычный 3" xfId="7"/>
    <cellStyle name="Обычный 4" xfId="13"/>
    <cellStyle name="Обычный_Alfa Bank_ FS_2008_rus_1" xfId="2"/>
    <cellStyle name="Стиль 1" xfId="11"/>
    <cellStyle name="Финансовый 2" xfId="12"/>
    <cellStyle name="Финансовый 2 4" xfId="3"/>
    <cellStyle name="Финансовый 2 4 2" xfId="5"/>
    <cellStyle name="Финансовый 2 4 2 2" xfId="16"/>
    <cellStyle name="Финансовый 2 9" xfId="14"/>
    <cellStyle name="Финансовый 20" xfId="6"/>
    <cellStyle name="Финансовый 3" xfId="15"/>
    <cellStyle name="Финансовый 4" xfId="17"/>
    <cellStyle name="Финансовый_Alfa Bank_ FS_2008_rus_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943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92362</xdr:rowOff>
    </xdr:from>
    <xdr:to>
      <xdr:col>0</xdr:col>
      <xdr:colOff>3732068</xdr:colOff>
      <xdr:row>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62"/>
          <a:ext cx="3732068" cy="52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3371850</xdr:colOff>
      <xdr:row>3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71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85725</xdr:rowOff>
    </xdr:from>
    <xdr:to>
      <xdr:col>1</xdr:col>
      <xdr:colOff>190501</xdr:colOff>
      <xdr:row>2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85725"/>
          <a:ext cx="50006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_i\Desktop\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010216/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8;&#1080;&#1089;&#1082;&#1086;&#1074;/5.&#1059;&#1087;&#1088;&#1072;&#1074;&#1083;&#1077;&#1085;&#1080;&#1077;%20&#1056;&#1099;&#1085;&#1086;&#1095;&#1085;&#1099;&#1093;%20&#1088;&#1080;&#1089;&#1082;&#1086;&#1074;/&#1054;&#1090;&#1095;&#1077;&#1090;&#1099;%20&#1087;&#1086;%20&#1088;&#1080;&#1089;&#1082;&#1072;&#1084;/&#1055;&#1088;&#1086;&#1094;&#1077;&#1085;&#1090;&#1085;&#1099;&#1077;%20&#1088;&#1080;&#1089;&#1082;&#1080;/2016/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~1\AppData\Local\Temp\notes70CF47\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rakhmanova_s\Desktop\&#1052;&#1086;&#1103;%20&#1087;&#1072;&#1087;&#1082;&#1072;\04.&#1054;&#1058;&#1063;&#1045;&#1058;&#1067;%20&#1042;&#1061;&#1054;&#1044;&#1071;&#1065;&#1048;&#1045;\&#1055;&#1056;&#1059;&#1044;&#1045;&#1053;&#1062;&#1048;&#1040;&#1051;&#1068;&#1053;&#1067;&#1045;%20&#1053;&#1054;&#1056;&#1052;&#1040;&#1058;&#1048;&#1042;&#1067;\&#1042;&#1093;&#1086;&#1076;&#1103;&#1097;&#1080;&#1077;\2016%20&#1075;&#1086;&#1076;\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1.2.4_31.03.19&#1075;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0H"/>
      <sheetName val="ф1"/>
      <sheetName val="dvsv"/>
      <sheetName val="ф2"/>
      <sheetName val="рекл"/>
      <sheetName val="ф4"/>
      <sheetName val="1"/>
      <sheetName val="5"/>
      <sheetName val="6"/>
      <sheetName val="7"/>
      <sheetName val="9. ОС.НМА"/>
      <sheetName val="11 и 17"/>
      <sheetName val="12"/>
      <sheetName val="13"/>
      <sheetName val="15"/>
      <sheetName val="16"/>
      <sheetName val="18"/>
      <sheetName val="19"/>
      <sheetName val="20"/>
      <sheetName val="21"/>
      <sheetName val="22.23.24"/>
      <sheetName val="25"/>
      <sheetName val="30"/>
      <sheetName val="30.1"/>
      <sheetName val="Достаточность капитала"/>
      <sheetName val="12.1"/>
      <sheetName val="2117"/>
    </sheetNames>
    <sheetDataSet>
      <sheetData sheetId="0"/>
      <sheetData sheetId="1"/>
      <sheetData sheetId="2"/>
      <sheetData sheetId="3">
        <row r="30">
          <cell r="D30">
            <v>1132822</v>
          </cell>
        </row>
        <row r="33">
          <cell r="D33">
            <v>85159</v>
          </cell>
        </row>
        <row r="34">
          <cell r="D34">
            <v>-15845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topLeftCell="A13" zoomScale="85" zoomScaleNormal="100" zoomScaleSheetLayoutView="85" workbookViewId="0">
      <selection activeCell="A45" sqref="A45"/>
    </sheetView>
  </sheetViews>
  <sheetFormatPr defaultRowHeight="15" x14ac:dyDescent="0.25"/>
  <cols>
    <col min="1" max="1" width="52.85546875" style="57" customWidth="1"/>
    <col min="2" max="2" width="5.85546875" style="58" hidden="1" customWidth="1"/>
    <col min="3" max="3" width="20.7109375" style="59" customWidth="1"/>
    <col min="4" max="4" width="20" style="60" customWidth="1"/>
    <col min="5" max="5" width="2.5703125" style="154" customWidth="1"/>
    <col min="6" max="6" width="14.5703125" style="4" customWidth="1"/>
    <col min="7" max="7" width="10.5703125" style="4" customWidth="1"/>
    <col min="8" max="8" width="8.5703125" style="4" bestFit="1" customWidth="1"/>
    <col min="9" max="16384" width="9.140625" style="4"/>
  </cols>
  <sheetData>
    <row r="1" spans="1:13" x14ac:dyDescent="0.25">
      <c r="A1" s="1"/>
      <c r="B1" s="2"/>
      <c r="C1" s="3"/>
      <c r="D1" s="3"/>
    </row>
    <row r="2" spans="1:13" ht="56.25" customHeight="1" x14ac:dyDescent="0.25">
      <c r="A2" s="1"/>
      <c r="B2" s="2"/>
      <c r="C2" s="3"/>
      <c r="D2" s="3"/>
      <c r="E2" s="155"/>
    </row>
    <row r="3" spans="1:13" s="5" customFormat="1" ht="30" customHeight="1" x14ac:dyDescent="0.25">
      <c r="A3" s="231" t="s">
        <v>101</v>
      </c>
      <c r="B3" s="231"/>
      <c r="C3" s="232"/>
      <c r="D3" s="232"/>
      <c r="E3" s="156"/>
    </row>
    <row r="4" spans="1:13" s="10" customFormat="1" ht="13.5" customHeight="1" x14ac:dyDescent="0.25">
      <c r="A4" s="7"/>
      <c r="B4" s="8"/>
      <c r="C4" s="9"/>
      <c r="D4" s="9"/>
      <c r="E4" s="19"/>
    </row>
    <row r="5" spans="1:13" s="10" customFormat="1" x14ac:dyDescent="0.25">
      <c r="A5" s="11"/>
      <c r="B5" s="233" t="s">
        <v>0</v>
      </c>
      <c r="C5" s="157" t="s">
        <v>102</v>
      </c>
      <c r="D5" s="157" t="s">
        <v>103</v>
      </c>
      <c r="E5" s="19"/>
    </row>
    <row r="6" spans="1:13" s="10" customFormat="1" ht="28.5" x14ac:dyDescent="0.25">
      <c r="A6" s="12" t="s">
        <v>1</v>
      </c>
      <c r="B6" s="233"/>
      <c r="C6" s="158" t="s">
        <v>104</v>
      </c>
      <c r="D6" s="158" t="s">
        <v>104</v>
      </c>
      <c r="E6" s="19"/>
    </row>
    <row r="7" spans="1:13" s="10" customFormat="1" x14ac:dyDescent="0.25">
      <c r="A7" s="13" t="s">
        <v>2</v>
      </c>
      <c r="B7" s="14"/>
      <c r="C7" s="15"/>
      <c r="D7" s="15"/>
      <c r="E7" s="19"/>
    </row>
    <row r="8" spans="1:13" s="10" customFormat="1" x14ac:dyDescent="0.25">
      <c r="A8" s="16" t="s">
        <v>3</v>
      </c>
      <c r="B8" s="17">
        <v>5</v>
      </c>
      <c r="C8" s="18">
        <v>42743183</v>
      </c>
      <c r="D8" s="18">
        <v>90485631</v>
      </c>
      <c r="E8" s="159"/>
      <c r="F8" s="19"/>
      <c r="G8" s="19"/>
      <c r="H8" s="19"/>
      <c r="I8" s="19"/>
      <c r="J8" s="19"/>
      <c r="K8" s="19"/>
    </row>
    <row r="9" spans="1:13" s="10" customFormat="1" x14ac:dyDescent="0.25">
      <c r="A9" s="16" t="s">
        <v>4</v>
      </c>
      <c r="B9" s="17">
        <v>6</v>
      </c>
      <c r="C9" s="18">
        <v>6187018</v>
      </c>
      <c r="D9" s="18">
        <v>4872193</v>
      </c>
      <c r="E9" s="19"/>
    </row>
    <row r="10" spans="1:13" s="10" customFormat="1" ht="25.5" x14ac:dyDescent="0.25">
      <c r="A10" s="160" t="s">
        <v>105</v>
      </c>
      <c r="B10" s="17"/>
      <c r="C10" s="20"/>
      <c r="D10" s="20">
        <v>44934</v>
      </c>
      <c r="E10" s="19"/>
    </row>
    <row r="11" spans="1:13" s="10" customFormat="1" ht="30" customHeight="1" x14ac:dyDescent="0.25">
      <c r="A11" s="16" t="s">
        <v>5</v>
      </c>
      <c r="B11" s="17"/>
      <c r="C11" s="18">
        <v>165548136</v>
      </c>
      <c r="D11" s="20">
        <v>171616813</v>
      </c>
      <c r="E11" s="161"/>
      <c r="F11" s="21"/>
      <c r="G11" s="21"/>
      <c r="H11" s="21"/>
      <c r="I11" s="21"/>
      <c r="J11" s="21"/>
      <c r="K11" s="21"/>
      <c r="L11" s="21"/>
      <c r="M11" s="21"/>
    </row>
    <row r="12" spans="1:13" s="10" customFormat="1" x14ac:dyDescent="0.25">
      <c r="A12" s="162" t="s">
        <v>106</v>
      </c>
      <c r="B12" s="17"/>
      <c r="C12" s="18">
        <v>13091826</v>
      </c>
      <c r="D12" s="20">
        <v>11850077</v>
      </c>
      <c r="E12" s="161"/>
      <c r="F12" s="21"/>
      <c r="G12" s="21"/>
      <c r="H12" s="21"/>
      <c r="I12" s="21"/>
      <c r="J12" s="21"/>
      <c r="K12" s="21"/>
      <c r="L12" s="21"/>
      <c r="M12" s="21"/>
    </row>
    <row r="13" spans="1:13" s="10" customFormat="1" x14ac:dyDescent="0.25">
      <c r="A13" s="16" t="s">
        <v>6</v>
      </c>
      <c r="B13" s="17">
        <v>7</v>
      </c>
      <c r="C13" s="18">
        <v>266021833</v>
      </c>
      <c r="D13" s="20">
        <v>245127818</v>
      </c>
      <c r="E13" s="19"/>
    </row>
    <row r="14" spans="1:13" s="10" customFormat="1" x14ac:dyDescent="0.25">
      <c r="A14" s="16" t="s">
        <v>7</v>
      </c>
      <c r="B14" s="17"/>
      <c r="C14" s="18">
        <v>42671922</v>
      </c>
      <c r="D14" s="18">
        <v>41222337</v>
      </c>
      <c r="E14" s="161"/>
      <c r="F14" s="21"/>
      <c r="G14" s="21"/>
      <c r="H14" s="21"/>
      <c r="I14" s="21"/>
      <c r="J14" s="21"/>
      <c r="K14" s="21"/>
      <c r="L14" s="21"/>
      <c r="M14" s="21"/>
    </row>
    <row r="15" spans="1:13" s="10" customFormat="1" x14ac:dyDescent="0.25">
      <c r="A15" s="16" t="s">
        <v>8</v>
      </c>
      <c r="B15" s="17">
        <v>9</v>
      </c>
      <c r="C15" s="18">
        <v>408135</v>
      </c>
      <c r="D15" s="18">
        <v>465271</v>
      </c>
      <c r="E15" s="19"/>
    </row>
    <row r="16" spans="1:13" s="10" customFormat="1" ht="15" customHeight="1" x14ac:dyDescent="0.25">
      <c r="A16" s="16" t="s">
        <v>9</v>
      </c>
      <c r="B16" s="17"/>
      <c r="C16" s="18">
        <v>1567030</v>
      </c>
      <c r="D16" s="18">
        <v>1537726</v>
      </c>
      <c r="E16" s="19"/>
    </row>
    <row r="17" spans="1:8" s="10" customFormat="1" ht="12.95" customHeight="1" x14ac:dyDescent="0.25">
      <c r="A17" s="16" t="s">
        <v>10</v>
      </c>
      <c r="B17" s="17">
        <v>11</v>
      </c>
      <c r="C17" s="22">
        <v>13244202</v>
      </c>
      <c r="D17" s="22">
        <v>12807374</v>
      </c>
      <c r="E17" s="19"/>
    </row>
    <row r="18" spans="1:8" s="10" customFormat="1" x14ac:dyDescent="0.2">
      <c r="A18" s="23" t="s">
        <v>11</v>
      </c>
      <c r="B18" s="24"/>
      <c r="C18" s="25">
        <f>SUM(C8:C17)</f>
        <v>551483285</v>
      </c>
      <c r="D18" s="25">
        <f t="shared" ref="D18" si="0">SUM(D8:D17)</f>
        <v>580030174</v>
      </c>
      <c r="E18" s="203"/>
      <c r="F18" s="26"/>
      <c r="G18" s="27"/>
      <c r="H18" s="27"/>
    </row>
    <row r="19" spans="1:8" s="10" customFormat="1" ht="9.75" customHeight="1" x14ac:dyDescent="0.25">
      <c r="A19" s="28"/>
      <c r="B19" s="29"/>
      <c r="C19" s="30"/>
      <c r="D19" s="30"/>
      <c r="E19" s="19"/>
    </row>
    <row r="20" spans="1:8" s="10" customFormat="1" x14ac:dyDescent="0.25">
      <c r="A20" s="23" t="s">
        <v>12</v>
      </c>
      <c r="B20" s="24"/>
      <c r="C20" s="18"/>
      <c r="D20" s="18"/>
      <c r="E20" s="19"/>
    </row>
    <row r="21" spans="1:8" s="10" customFormat="1" x14ac:dyDescent="0.25">
      <c r="A21" s="31" t="s">
        <v>13</v>
      </c>
      <c r="B21" s="29">
        <v>13</v>
      </c>
      <c r="C21" s="18">
        <v>262030686</v>
      </c>
      <c r="D21" s="220">
        <v>265966266</v>
      </c>
      <c r="E21" s="19"/>
    </row>
    <row r="22" spans="1:8" s="10" customFormat="1" x14ac:dyDescent="0.25">
      <c r="A22" s="31" t="s">
        <v>14</v>
      </c>
      <c r="B22" s="29">
        <v>14</v>
      </c>
      <c r="C22" s="18">
        <v>32760170</v>
      </c>
      <c r="D22" s="220">
        <v>30927043</v>
      </c>
      <c r="E22" s="19"/>
    </row>
    <row r="23" spans="1:8" s="10" customFormat="1" ht="25.5" x14ac:dyDescent="0.25">
      <c r="A23" s="162" t="s">
        <v>107</v>
      </c>
      <c r="B23" s="29"/>
      <c r="C23" s="18">
        <v>23643</v>
      </c>
      <c r="D23" s="32">
        <v>0</v>
      </c>
      <c r="E23" s="19"/>
    </row>
    <row r="24" spans="1:8" s="10" customFormat="1" x14ac:dyDescent="0.25">
      <c r="A24" s="31" t="s">
        <v>16</v>
      </c>
      <c r="B24" s="29"/>
      <c r="C24" s="18">
        <v>9150282</v>
      </c>
      <c r="D24" s="32">
        <v>42830400</v>
      </c>
      <c r="E24" s="19"/>
    </row>
    <row r="25" spans="1:8" s="10" customFormat="1" x14ac:dyDescent="0.25">
      <c r="A25" s="31" t="s">
        <v>17</v>
      </c>
      <c r="B25" s="29">
        <v>16</v>
      </c>
      <c r="C25" s="18">
        <v>43656985</v>
      </c>
      <c r="D25" s="32">
        <v>42542990</v>
      </c>
      <c r="E25" s="19"/>
    </row>
    <row r="26" spans="1:8" s="10" customFormat="1" x14ac:dyDescent="0.25">
      <c r="A26" s="31" t="s">
        <v>18</v>
      </c>
      <c r="B26" s="29">
        <v>16</v>
      </c>
      <c r="C26" s="18">
        <v>97524495</v>
      </c>
      <c r="D26" s="32">
        <v>94226047</v>
      </c>
      <c r="E26" s="19"/>
    </row>
    <row r="27" spans="1:8" s="10" customFormat="1" x14ac:dyDescent="0.25">
      <c r="A27" s="31" t="s">
        <v>19</v>
      </c>
      <c r="B27" s="29"/>
      <c r="C27" s="18">
        <v>26036029</v>
      </c>
      <c r="D27" s="32">
        <v>26089428</v>
      </c>
      <c r="E27" s="19"/>
    </row>
    <row r="28" spans="1:8" s="10" customFormat="1" x14ac:dyDescent="0.25">
      <c r="A28" s="31" t="s">
        <v>20</v>
      </c>
      <c r="B28" s="29">
        <v>12</v>
      </c>
      <c r="C28" s="22">
        <v>1631674</v>
      </c>
      <c r="D28" s="33">
        <v>2758321</v>
      </c>
      <c r="E28" s="19"/>
    </row>
    <row r="29" spans="1:8" s="35" customFormat="1" x14ac:dyDescent="0.2">
      <c r="A29" s="23" t="s">
        <v>21</v>
      </c>
      <c r="B29" s="24"/>
      <c r="C29" s="25">
        <f>SUM(C21:C28)</f>
        <v>472813964</v>
      </c>
      <c r="D29" s="25">
        <f>SUM(D21:D28)</f>
        <v>505340495</v>
      </c>
      <c r="E29" s="26"/>
      <c r="F29" s="26"/>
      <c r="G29" s="34"/>
      <c r="H29" s="34"/>
    </row>
    <row r="30" spans="1:8" s="10" customFormat="1" ht="10.5" customHeight="1" x14ac:dyDescent="0.25">
      <c r="A30" s="28"/>
      <c r="B30" s="29"/>
      <c r="C30" s="30"/>
      <c r="D30" s="30"/>
      <c r="E30" s="19"/>
    </row>
    <row r="31" spans="1:8" s="10" customFormat="1" x14ac:dyDescent="0.25">
      <c r="A31" s="23" t="s">
        <v>22</v>
      </c>
      <c r="B31" s="24"/>
      <c r="C31" s="30"/>
      <c r="D31" s="30"/>
      <c r="E31" s="19"/>
    </row>
    <row r="32" spans="1:8" s="10" customFormat="1" x14ac:dyDescent="0.25">
      <c r="A32" s="31" t="s">
        <v>23</v>
      </c>
      <c r="B32" s="29">
        <v>17</v>
      </c>
      <c r="C32" s="18">
        <v>222554069</v>
      </c>
      <c r="D32" s="18">
        <v>222554069</v>
      </c>
      <c r="E32" s="19"/>
    </row>
    <row r="33" spans="1:8" s="10" customFormat="1" x14ac:dyDescent="0.25">
      <c r="A33" s="31" t="s">
        <v>24</v>
      </c>
      <c r="B33" s="29"/>
      <c r="C33" s="18">
        <v>6203553</v>
      </c>
      <c r="D33" s="18">
        <v>6134239</v>
      </c>
      <c r="E33" s="19"/>
    </row>
    <row r="34" spans="1:8" s="10" customFormat="1" x14ac:dyDescent="0.25">
      <c r="A34" s="31" t="s">
        <v>25</v>
      </c>
      <c r="B34" s="29"/>
      <c r="C34" s="22">
        <v>-150088301</v>
      </c>
      <c r="D34" s="33">
        <v>-151221122</v>
      </c>
      <c r="E34" s="19"/>
    </row>
    <row r="35" spans="1:8" s="35" customFormat="1" x14ac:dyDescent="0.2">
      <c r="A35" s="23" t="s">
        <v>26</v>
      </c>
      <c r="B35" s="24"/>
      <c r="C35" s="25">
        <f>SUM(C32:C34)</f>
        <v>78669321</v>
      </c>
      <c r="D35" s="25">
        <f>SUM(D32:D34)</f>
        <v>77467186</v>
      </c>
      <c r="E35" s="26"/>
      <c r="F35" s="26"/>
      <c r="G35" s="34"/>
      <c r="H35" s="34"/>
    </row>
    <row r="36" spans="1:8" s="35" customFormat="1" x14ac:dyDescent="0.2">
      <c r="A36" s="23" t="s">
        <v>27</v>
      </c>
      <c r="B36" s="24"/>
      <c r="C36" s="36">
        <f>C35+C29</f>
        <v>551483285</v>
      </c>
      <c r="D36" s="36">
        <f>D35+D29</f>
        <v>582807681</v>
      </c>
      <c r="E36" s="163"/>
    </row>
    <row r="37" spans="1:8" ht="4.5" hidden="1" customHeight="1" x14ac:dyDescent="0.25">
      <c r="A37" s="37"/>
      <c r="B37" s="38"/>
      <c r="C37" s="39"/>
      <c r="D37" s="39"/>
    </row>
    <row r="38" spans="1:8" s="5" customFormat="1" hidden="1" x14ac:dyDescent="0.25">
      <c r="A38" s="40" t="s">
        <v>28</v>
      </c>
      <c r="B38" s="41">
        <v>18</v>
      </c>
      <c r="C38" s="42">
        <v>14879.773288814691</v>
      </c>
      <c r="D38" s="42">
        <v>15431.5872</v>
      </c>
      <c r="E38" s="156"/>
    </row>
    <row r="39" spans="1:8" s="5" customFormat="1" hidden="1" x14ac:dyDescent="0.25">
      <c r="A39" s="40" t="s">
        <v>29</v>
      </c>
      <c r="B39" s="41">
        <v>18</v>
      </c>
      <c r="C39" s="42">
        <v>10000</v>
      </c>
      <c r="D39" s="42">
        <v>10000</v>
      </c>
      <c r="E39" s="156"/>
    </row>
    <row r="40" spans="1:8" s="5" customFormat="1" hidden="1" x14ac:dyDescent="0.25">
      <c r="A40" s="23"/>
      <c r="B40" s="24"/>
      <c r="C40" s="11"/>
      <c r="D40" s="11"/>
      <c r="E40" s="156"/>
    </row>
    <row r="41" spans="1:8" s="5" customFormat="1" hidden="1" x14ac:dyDescent="0.25">
      <c r="A41" s="43"/>
      <c r="B41" s="44"/>
      <c r="C41" s="6"/>
      <c r="D41" s="6"/>
      <c r="E41" s="156"/>
    </row>
    <row r="42" spans="1:8" s="5" customFormat="1" hidden="1" x14ac:dyDescent="0.25">
      <c r="A42" s="45" t="s">
        <v>28</v>
      </c>
      <c r="B42" s="44"/>
      <c r="C42" s="6">
        <v>51</v>
      </c>
      <c r="D42" s="6">
        <v>22</v>
      </c>
      <c r="E42" s="156"/>
    </row>
    <row r="43" spans="1:8" s="5" customFormat="1" hidden="1" x14ac:dyDescent="0.25">
      <c r="A43" s="45" t="s">
        <v>29</v>
      </c>
      <c r="B43" s="44"/>
      <c r="C43" s="6">
        <v>10000</v>
      </c>
      <c r="D43" s="6">
        <v>10000</v>
      </c>
      <c r="E43" s="156"/>
    </row>
    <row r="44" spans="1:8" s="5" customFormat="1" x14ac:dyDescent="0.25">
      <c r="A44" s="66" t="s">
        <v>136</v>
      </c>
      <c r="B44" s="229"/>
      <c r="C44" s="230">
        <v>47</v>
      </c>
      <c r="D44" s="230">
        <v>45</v>
      </c>
      <c r="E44" s="156"/>
    </row>
    <row r="45" spans="1:8" s="50" customFormat="1" ht="33.75" customHeight="1" x14ac:dyDescent="0.25">
      <c r="A45" s="46" t="s">
        <v>30</v>
      </c>
      <c r="B45" s="47"/>
      <c r="C45" s="48" t="s">
        <v>30</v>
      </c>
      <c r="D45" s="48"/>
      <c r="E45" s="164"/>
    </row>
    <row r="46" spans="1:8" s="50" customFormat="1" x14ac:dyDescent="0.25">
      <c r="A46" s="51" t="s">
        <v>31</v>
      </c>
      <c r="B46" s="52"/>
      <c r="C46" s="202" t="s">
        <v>32</v>
      </c>
      <c r="D46" s="51"/>
      <c r="E46" s="165"/>
    </row>
    <row r="47" spans="1:8" s="54" customFormat="1" x14ac:dyDescent="0.25">
      <c r="A47" s="53" t="s">
        <v>33</v>
      </c>
      <c r="B47" s="52"/>
      <c r="C47" s="202" t="s">
        <v>34</v>
      </c>
      <c r="D47" s="53"/>
      <c r="E47" s="166"/>
    </row>
    <row r="48" spans="1:8" s="54" customFormat="1" x14ac:dyDescent="0.25">
      <c r="A48" s="53"/>
      <c r="B48" s="52"/>
      <c r="C48" s="53"/>
      <c r="D48" s="53"/>
      <c r="E48" s="166"/>
    </row>
    <row r="49" spans="1:5" s="54" customFormat="1" x14ac:dyDescent="0.25">
      <c r="A49" s="53"/>
      <c r="B49" s="52"/>
      <c r="C49" s="53"/>
      <c r="D49" s="53"/>
      <c r="E49" s="166"/>
    </row>
    <row r="50" spans="1:5" s="54" customFormat="1" x14ac:dyDescent="0.25">
      <c r="A50" s="55"/>
      <c r="B50" s="52"/>
      <c r="C50" s="56"/>
      <c r="D50" s="56"/>
      <c r="E50" s="167"/>
    </row>
  </sheetData>
  <mergeCells count="2">
    <mergeCell ref="A3:D3"/>
    <mergeCell ref="B5:B6"/>
  </mergeCells>
  <pageMargins left="0.70866141732283472" right="0.35433070866141736" top="0.59055118110236227" bottom="0.59055118110236227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0" zoomScaleNormal="110" zoomScaleSheetLayoutView="100" workbookViewId="0">
      <selection activeCell="D33" sqref="D33"/>
    </sheetView>
  </sheetViews>
  <sheetFormatPr defaultRowHeight="14.25" x14ac:dyDescent="0.2"/>
  <cols>
    <col min="1" max="1" width="64.42578125" style="107" customWidth="1"/>
    <col min="2" max="2" width="3.5703125" style="108" hidden="1" customWidth="1"/>
    <col min="3" max="3" width="19.140625" style="109" customWidth="1"/>
    <col min="4" max="4" width="18.42578125" style="63" customWidth="1"/>
    <col min="5" max="6" width="3" style="168" customWidth="1"/>
    <col min="7" max="16384" width="9.140625" style="64"/>
  </cols>
  <sheetData>
    <row r="1" spans="1:6" x14ac:dyDescent="0.2">
      <c r="A1" s="61"/>
      <c r="B1" s="62"/>
      <c r="C1" s="63"/>
    </row>
    <row r="2" spans="1:6" x14ac:dyDescent="0.2">
      <c r="A2" s="61"/>
      <c r="B2" s="62"/>
      <c r="C2" s="63"/>
    </row>
    <row r="3" spans="1:6" x14ac:dyDescent="0.2">
      <c r="A3" s="61"/>
      <c r="B3" s="62"/>
      <c r="C3" s="63"/>
    </row>
    <row r="4" spans="1:6" x14ac:dyDescent="0.2">
      <c r="A4" s="61"/>
      <c r="B4" s="62"/>
      <c r="C4" s="63"/>
    </row>
    <row r="5" spans="1:6" s="65" customFormat="1" ht="15" customHeight="1" x14ac:dyDescent="0.25">
      <c r="A5" s="234" t="s">
        <v>108</v>
      </c>
      <c r="B5" s="234"/>
      <c r="C5" s="234"/>
      <c r="D5" s="234"/>
      <c r="E5" s="169"/>
      <c r="F5" s="169"/>
    </row>
    <row r="6" spans="1:6" s="65" customFormat="1" ht="10.5" customHeight="1" x14ac:dyDescent="0.25">
      <c r="A6" s="66"/>
      <c r="B6" s="67"/>
      <c r="C6" s="68"/>
      <c r="D6" s="68"/>
      <c r="E6" s="169"/>
      <c r="F6" s="169"/>
    </row>
    <row r="7" spans="1:6" s="65" customFormat="1" ht="10.5" customHeight="1" x14ac:dyDescent="0.25">
      <c r="A7" s="66"/>
      <c r="B7" s="67"/>
      <c r="C7" s="68"/>
      <c r="D7" s="68"/>
      <c r="E7" s="169"/>
      <c r="F7" s="169"/>
    </row>
    <row r="8" spans="1:6" s="65" customFormat="1" ht="14.25" customHeight="1" x14ac:dyDescent="0.25">
      <c r="A8" s="69"/>
      <c r="B8" s="235" t="s">
        <v>0</v>
      </c>
      <c r="C8" s="170" t="s">
        <v>102</v>
      </c>
      <c r="D8" s="170" t="s">
        <v>109</v>
      </c>
      <c r="E8" s="169"/>
      <c r="F8" s="169"/>
    </row>
    <row r="9" spans="1:6" s="65" customFormat="1" ht="30.75" customHeight="1" x14ac:dyDescent="0.25">
      <c r="A9" s="70" t="s">
        <v>1</v>
      </c>
      <c r="B9" s="235"/>
      <c r="C9" s="171" t="s">
        <v>104</v>
      </c>
      <c r="D9" s="171" t="s">
        <v>104</v>
      </c>
      <c r="E9" s="169"/>
      <c r="F9" s="169"/>
    </row>
    <row r="10" spans="1:6" s="65" customFormat="1" ht="13.5" customHeight="1" x14ac:dyDescent="0.2">
      <c r="A10" s="71" t="s">
        <v>35</v>
      </c>
      <c r="B10" s="72">
        <v>19</v>
      </c>
      <c r="C10" s="73">
        <v>10625199</v>
      </c>
      <c r="D10" s="73">
        <v>11817408</v>
      </c>
      <c r="E10" s="172"/>
      <c r="F10" s="169"/>
    </row>
    <row r="11" spans="1:6" s="65" customFormat="1" ht="13.5" customHeight="1" x14ac:dyDescent="0.2">
      <c r="A11" s="71" t="s">
        <v>36</v>
      </c>
      <c r="B11" s="72">
        <v>19</v>
      </c>
      <c r="C11" s="74">
        <v>-8091877</v>
      </c>
      <c r="D11" s="74">
        <v>-8499021</v>
      </c>
      <c r="E11" s="172"/>
      <c r="F11" s="169"/>
    </row>
    <row r="12" spans="1:6" s="65" customFormat="1" ht="12" customHeight="1" x14ac:dyDescent="0.2">
      <c r="A12" s="75" t="s">
        <v>37</v>
      </c>
      <c r="B12" s="76"/>
      <c r="C12" s="77">
        <v>2533322</v>
      </c>
      <c r="D12" s="77">
        <v>3318387</v>
      </c>
      <c r="E12" s="173"/>
      <c r="F12" s="169"/>
    </row>
    <row r="13" spans="1:6" s="65" customFormat="1" ht="15" x14ac:dyDescent="0.2">
      <c r="A13" s="71" t="s">
        <v>38</v>
      </c>
      <c r="B13" s="78">
        <v>7</v>
      </c>
      <c r="C13" s="74">
        <v>816851</v>
      </c>
      <c r="D13" s="74">
        <v>-676307</v>
      </c>
      <c r="E13" s="174"/>
      <c r="F13" s="169"/>
    </row>
    <row r="14" spans="1:6" s="65" customFormat="1" ht="26.25" customHeight="1" x14ac:dyDescent="0.2">
      <c r="A14" s="66" t="s">
        <v>39</v>
      </c>
      <c r="B14" s="67"/>
      <c r="C14" s="77">
        <v>3350173</v>
      </c>
      <c r="D14" s="77">
        <v>2642080</v>
      </c>
      <c r="E14" s="174"/>
      <c r="F14" s="169"/>
    </row>
    <row r="15" spans="1:6" s="65" customFormat="1" ht="12.75" customHeight="1" x14ac:dyDescent="0.2">
      <c r="A15" s="45" t="s">
        <v>40</v>
      </c>
      <c r="B15" s="78">
        <v>20</v>
      </c>
      <c r="C15" s="73">
        <v>500192</v>
      </c>
      <c r="D15" s="73">
        <v>445130</v>
      </c>
      <c r="E15" s="174"/>
      <c r="F15" s="169"/>
    </row>
    <row r="16" spans="1:6" s="65" customFormat="1" ht="12.75" customHeight="1" x14ac:dyDescent="0.2">
      <c r="A16" s="45" t="s">
        <v>41</v>
      </c>
      <c r="B16" s="78">
        <v>20</v>
      </c>
      <c r="C16" s="73">
        <v>-138682</v>
      </c>
      <c r="D16" s="73">
        <v>-289817</v>
      </c>
      <c r="E16" s="174"/>
      <c r="F16" s="169"/>
    </row>
    <row r="17" spans="1:6" s="65" customFormat="1" ht="12.75" customHeight="1" x14ac:dyDescent="0.2">
      <c r="A17" s="45" t="s">
        <v>42</v>
      </c>
      <c r="B17" s="78">
        <v>21</v>
      </c>
      <c r="C17" s="73">
        <v>-491845</v>
      </c>
      <c r="D17" s="73">
        <v>2469317</v>
      </c>
      <c r="E17" s="174"/>
      <c r="F17" s="169"/>
    </row>
    <row r="18" spans="1:6" s="65" customFormat="1" ht="38.25" customHeight="1" x14ac:dyDescent="0.2">
      <c r="A18" s="45" t="s">
        <v>43</v>
      </c>
      <c r="B18" s="78">
        <v>10</v>
      </c>
      <c r="C18" s="73">
        <v>-206999</v>
      </c>
      <c r="D18" s="73">
        <v>-2679732</v>
      </c>
      <c r="E18" s="174"/>
      <c r="F18" s="169"/>
    </row>
    <row r="19" spans="1:6" s="65" customFormat="1" ht="25.5" hidden="1" x14ac:dyDescent="0.2">
      <c r="A19" s="45" t="s">
        <v>44</v>
      </c>
      <c r="B19" s="78"/>
      <c r="C19" s="73"/>
      <c r="D19" s="79"/>
      <c r="E19" s="174"/>
      <c r="F19" s="169"/>
    </row>
    <row r="20" spans="1:6" s="65" customFormat="1" ht="15" x14ac:dyDescent="0.2">
      <c r="A20" s="71" t="s">
        <v>45</v>
      </c>
      <c r="B20" s="78"/>
      <c r="C20" s="73">
        <v>0</v>
      </c>
      <c r="D20" s="73">
        <v>22133892</v>
      </c>
      <c r="E20" s="174"/>
      <c r="F20" s="169"/>
    </row>
    <row r="21" spans="1:6" s="65" customFormat="1" ht="13.5" customHeight="1" x14ac:dyDescent="0.2">
      <c r="A21" s="45" t="s">
        <v>46</v>
      </c>
      <c r="B21" s="78"/>
      <c r="C21" s="73">
        <v>463447</v>
      </c>
      <c r="D21" s="73"/>
      <c r="E21" s="174"/>
      <c r="F21" s="169"/>
    </row>
    <row r="22" spans="1:6" s="65" customFormat="1" ht="12.75" customHeight="1" x14ac:dyDescent="0.2">
      <c r="A22" s="45" t="s">
        <v>47</v>
      </c>
      <c r="B22" s="78"/>
      <c r="C22" s="74">
        <v>492531</v>
      </c>
      <c r="D22" s="74">
        <v>164737</v>
      </c>
      <c r="E22" s="174"/>
      <c r="F22" s="169"/>
    </row>
    <row r="23" spans="1:6" s="80" customFormat="1" ht="13.5" customHeight="1" x14ac:dyDescent="0.2">
      <c r="A23" s="66" t="s">
        <v>48</v>
      </c>
      <c r="B23" s="67"/>
      <c r="C23" s="77">
        <f>SUM(C15:C22)</f>
        <v>618644</v>
      </c>
      <c r="D23" s="77">
        <f>SUM(D15:D22)</f>
        <v>22243527</v>
      </c>
      <c r="E23" s="175"/>
      <c r="F23" s="176"/>
    </row>
    <row r="24" spans="1:6" s="65" customFormat="1" ht="14.25" customHeight="1" x14ac:dyDescent="0.2">
      <c r="A24" s="45" t="s">
        <v>49</v>
      </c>
      <c r="B24" s="78">
        <v>22</v>
      </c>
      <c r="C24" s="73">
        <v>-2905237</v>
      </c>
      <c r="D24" s="73">
        <v>-3008315</v>
      </c>
      <c r="E24" s="172"/>
      <c r="F24" s="169"/>
    </row>
    <row r="25" spans="1:6" s="65" customFormat="1" ht="12.75" customHeight="1" x14ac:dyDescent="0.2">
      <c r="A25" s="45" t="s">
        <v>50</v>
      </c>
      <c r="B25" s="78"/>
      <c r="C25" s="74">
        <v>16952</v>
      </c>
      <c r="D25" s="74">
        <v>-121509</v>
      </c>
      <c r="E25" s="174"/>
      <c r="F25" s="169"/>
    </row>
    <row r="26" spans="1:6" s="65" customFormat="1" ht="13.5" customHeight="1" x14ac:dyDescent="0.2">
      <c r="A26" s="66" t="s">
        <v>51</v>
      </c>
      <c r="B26" s="78"/>
      <c r="C26" s="81">
        <f>SUM(C24:C25)</f>
        <v>-2888285</v>
      </c>
      <c r="D26" s="81">
        <f>SUM(D24:D25)</f>
        <v>-3129824</v>
      </c>
      <c r="E26" s="174"/>
      <c r="F26" s="169"/>
    </row>
    <row r="27" spans="1:6" s="80" customFormat="1" ht="14.25" customHeight="1" x14ac:dyDescent="0.2">
      <c r="A27" s="66" t="s">
        <v>52</v>
      </c>
      <c r="B27" s="67"/>
      <c r="C27" s="77">
        <f>SUM(C26,C23,C14)</f>
        <v>1080532</v>
      </c>
      <c r="D27" s="77">
        <f>SUM(D26,D23,D14)</f>
        <v>21755783</v>
      </c>
      <c r="E27" s="175"/>
      <c r="F27" s="176"/>
    </row>
    <row r="28" spans="1:6" s="65" customFormat="1" ht="13.5" customHeight="1" x14ac:dyDescent="0.2">
      <c r="A28" s="45" t="s">
        <v>53</v>
      </c>
      <c r="B28" s="78"/>
      <c r="C28" s="74">
        <v>52290</v>
      </c>
      <c r="D28" s="74">
        <v>-4292299</v>
      </c>
      <c r="E28" s="174"/>
      <c r="F28" s="169"/>
    </row>
    <row r="29" spans="1:6" s="80" customFormat="1" ht="13.5" customHeight="1" x14ac:dyDescent="0.25">
      <c r="A29" s="66" t="s">
        <v>54</v>
      </c>
      <c r="B29" s="67"/>
      <c r="C29" s="82">
        <f>SUM(C27,C28)</f>
        <v>1132822</v>
      </c>
      <c r="D29" s="82">
        <f>SUM(D27,D28)</f>
        <v>17463484</v>
      </c>
      <c r="E29" s="177"/>
      <c r="F29" s="176"/>
    </row>
    <row r="30" spans="1:6" s="84" customFormat="1" ht="14.25" customHeight="1" x14ac:dyDescent="0.2">
      <c r="A30" s="75" t="s">
        <v>55</v>
      </c>
      <c r="B30" s="76"/>
      <c r="C30" s="83"/>
      <c r="D30" s="83"/>
      <c r="E30" s="169"/>
      <c r="F30" s="169"/>
    </row>
    <row r="31" spans="1:6" s="84" customFormat="1" ht="25.5" x14ac:dyDescent="0.2">
      <c r="A31" s="78" t="s">
        <v>56</v>
      </c>
      <c r="B31" s="67"/>
      <c r="C31" s="83"/>
      <c r="D31" s="83"/>
      <c r="E31" s="169"/>
      <c r="F31" s="169"/>
    </row>
    <row r="32" spans="1:6" s="84" customFormat="1" ht="26.25" customHeight="1" x14ac:dyDescent="0.2">
      <c r="A32" s="85" t="s">
        <v>57</v>
      </c>
      <c r="B32" s="78"/>
      <c r="C32" s="73">
        <v>85159</v>
      </c>
      <c r="D32" s="74">
        <v>370217</v>
      </c>
      <c r="E32" s="169"/>
      <c r="F32" s="169"/>
    </row>
    <row r="33" spans="1:7" s="84" customFormat="1" ht="38.25" x14ac:dyDescent="0.2">
      <c r="A33" s="85" t="s">
        <v>58</v>
      </c>
      <c r="B33" s="78"/>
      <c r="C33" s="74">
        <v>-15845</v>
      </c>
      <c r="D33" s="74"/>
      <c r="E33" s="169"/>
      <c r="F33" s="169"/>
    </row>
    <row r="34" spans="1:7" s="84" customFormat="1" ht="13.5" customHeight="1" x14ac:dyDescent="0.2">
      <c r="A34" s="85"/>
      <c r="B34" s="78"/>
      <c r="C34" s="82">
        <f>SUM(C31:C33)</f>
        <v>69314</v>
      </c>
      <c r="D34" s="82">
        <f>SUM(D31:D33)</f>
        <v>370217</v>
      </c>
      <c r="E34" s="169"/>
      <c r="F34" s="169"/>
    </row>
    <row r="35" spans="1:7" s="84" customFormat="1" ht="13.5" customHeight="1" x14ac:dyDescent="0.2">
      <c r="A35" s="75" t="s">
        <v>60</v>
      </c>
      <c r="B35" s="76"/>
      <c r="C35" s="86">
        <f>SUM(C29,C34)</f>
        <v>1202136</v>
      </c>
      <c r="D35" s="86">
        <f t="shared" ref="D35" si="0">SUM(D29,D34)</f>
        <v>17833701</v>
      </c>
      <c r="E35" s="86"/>
      <c r="F35" s="169"/>
    </row>
    <row r="36" spans="1:7" s="184" customFormat="1" ht="31.5" hidden="1" customHeight="1" x14ac:dyDescent="0.25">
      <c r="A36" s="178" t="s">
        <v>110</v>
      </c>
      <c r="B36" s="179">
        <v>18</v>
      </c>
      <c r="C36" s="180">
        <v>426.57988680888116</v>
      </c>
      <c r="D36" s="180">
        <v>18.607590249922865</v>
      </c>
      <c r="E36" s="181"/>
      <c r="F36" s="182"/>
      <c r="G36" s="183"/>
    </row>
    <row r="37" spans="1:7" s="184" customFormat="1" ht="16.5" hidden="1" customHeight="1" x14ac:dyDescent="0.25">
      <c r="A37" s="178" t="s">
        <v>111</v>
      </c>
      <c r="B37" s="179">
        <v>18</v>
      </c>
      <c r="C37" s="180">
        <v>5742500</v>
      </c>
      <c r="D37" s="180">
        <v>4051250</v>
      </c>
      <c r="E37" s="181"/>
      <c r="F37" s="182"/>
      <c r="G37" s="183"/>
    </row>
    <row r="38" spans="1:7" s="89" customFormat="1" ht="15" x14ac:dyDescent="0.25">
      <c r="A38" s="228" t="s">
        <v>135</v>
      </c>
      <c r="B38" s="226"/>
      <c r="C38" s="227">
        <v>1</v>
      </c>
      <c r="D38" s="227">
        <v>12</v>
      </c>
      <c r="E38" s="185"/>
      <c r="F38" s="186"/>
      <c r="G38" s="88"/>
    </row>
    <row r="39" spans="1:7" s="89" customFormat="1" ht="15" x14ac:dyDescent="0.25">
      <c r="A39" s="45"/>
      <c r="B39" s="78"/>
      <c r="C39" s="87"/>
      <c r="D39" s="87"/>
      <c r="E39" s="185"/>
      <c r="F39" s="186"/>
      <c r="G39" s="88"/>
    </row>
    <row r="40" spans="1:7" s="92" customFormat="1" x14ac:dyDescent="0.2">
      <c r="A40" s="90" t="s">
        <v>61</v>
      </c>
      <c r="B40" s="91"/>
      <c r="C40" s="90" t="s">
        <v>61</v>
      </c>
      <c r="D40" s="90"/>
      <c r="E40" s="63"/>
      <c r="F40" s="168"/>
      <c r="G40" s="64"/>
    </row>
    <row r="41" spans="1:7" s="50" customFormat="1" ht="15" x14ac:dyDescent="0.25">
      <c r="A41" s="93" t="s">
        <v>31</v>
      </c>
      <c r="B41" s="94"/>
      <c r="C41" s="202" t="s">
        <v>32</v>
      </c>
      <c r="D41" s="95"/>
      <c r="E41" s="53"/>
      <c r="F41" s="49"/>
    </row>
    <row r="42" spans="1:7" s="54" customFormat="1" ht="15" x14ac:dyDescent="0.25">
      <c r="A42" s="95" t="s">
        <v>33</v>
      </c>
      <c r="B42" s="94"/>
      <c r="C42" s="202" t="s">
        <v>34</v>
      </c>
      <c r="D42" s="95"/>
      <c r="E42" s="53"/>
      <c r="F42" s="56"/>
    </row>
    <row r="43" spans="1:7" x14ac:dyDescent="0.2">
      <c r="A43" s="61"/>
      <c r="B43" s="62"/>
      <c r="C43" s="63"/>
    </row>
    <row r="44" spans="1:7" x14ac:dyDescent="0.2">
      <c r="A44" s="96"/>
      <c r="B44" s="62"/>
      <c r="C44" s="63"/>
    </row>
    <row r="45" spans="1:7" s="98" customFormat="1" x14ac:dyDescent="0.2">
      <c r="A45" s="99"/>
      <c r="B45" s="187"/>
      <c r="C45" s="105"/>
      <c r="D45" s="97"/>
      <c r="E45" s="188"/>
      <c r="F45" s="188"/>
    </row>
    <row r="46" spans="1:7" s="98" customFormat="1" x14ac:dyDescent="0.2">
      <c r="A46" s="99"/>
      <c r="B46" s="100"/>
      <c r="C46" s="101"/>
      <c r="D46" s="189"/>
      <c r="E46" s="188"/>
      <c r="F46" s="188"/>
    </row>
    <row r="47" spans="1:7" s="98" customFormat="1" x14ac:dyDescent="0.2">
      <c r="A47" s="99"/>
      <c r="B47" s="100"/>
      <c r="C47" s="101"/>
      <c r="D47" s="189"/>
      <c r="E47" s="188"/>
      <c r="F47" s="188"/>
    </row>
    <row r="48" spans="1:7" s="98" customFormat="1" x14ac:dyDescent="0.2">
      <c r="A48" s="99"/>
      <c r="B48" s="100"/>
      <c r="C48" s="101"/>
      <c r="D48" s="189"/>
      <c r="E48" s="188"/>
      <c r="F48" s="188"/>
    </row>
    <row r="49" spans="1:7" s="98" customFormat="1" x14ac:dyDescent="0.2">
      <c r="A49" s="99"/>
      <c r="B49" s="102"/>
      <c r="C49" s="101"/>
      <c r="D49" s="189"/>
      <c r="E49" s="188"/>
      <c r="F49" s="188"/>
    </row>
    <row r="50" spans="1:7" s="98" customFormat="1" x14ac:dyDescent="0.2">
      <c r="A50" s="103"/>
      <c r="B50" s="100"/>
      <c r="C50" s="104"/>
      <c r="D50" s="190"/>
      <c r="E50" s="188"/>
      <c r="F50" s="188"/>
    </row>
    <row r="51" spans="1:7" s="106" customFormat="1" x14ac:dyDescent="0.2">
      <c r="A51" s="103"/>
      <c r="B51" s="100"/>
      <c r="C51" s="105"/>
      <c r="D51" s="190"/>
      <c r="E51" s="190"/>
      <c r="F51" s="188"/>
      <c r="G51" s="98"/>
    </row>
    <row r="52" spans="1:7" s="106" customFormat="1" x14ac:dyDescent="0.2">
      <c r="A52" s="103"/>
      <c r="B52" s="100"/>
      <c r="C52" s="101"/>
      <c r="D52" s="190"/>
      <c r="E52" s="190"/>
      <c r="F52" s="188"/>
      <c r="G52" s="98"/>
    </row>
    <row r="53" spans="1:7" s="106" customFormat="1" x14ac:dyDescent="0.2">
      <c r="A53" s="103"/>
      <c r="B53" s="100"/>
      <c r="C53" s="101"/>
      <c r="D53" s="190"/>
      <c r="E53" s="190"/>
      <c r="F53" s="188"/>
      <c r="G53" s="98"/>
    </row>
    <row r="54" spans="1:7" s="106" customFormat="1" x14ac:dyDescent="0.2">
      <c r="A54" s="103"/>
      <c r="B54" s="100"/>
      <c r="C54" s="101"/>
      <c r="D54" s="190"/>
      <c r="E54" s="190"/>
      <c r="F54" s="188"/>
      <c r="G54" s="98"/>
    </row>
    <row r="55" spans="1:7" s="98" customFormat="1" x14ac:dyDescent="0.2">
      <c r="A55" s="103"/>
      <c r="B55" s="100"/>
      <c r="C55" s="101"/>
      <c r="D55" s="190"/>
      <c r="E55" s="188"/>
      <c r="F55" s="188"/>
    </row>
  </sheetData>
  <mergeCells count="2">
    <mergeCell ref="A5:D5"/>
    <mergeCell ref="B8:B9"/>
  </mergeCells>
  <pageMargins left="0.43307086614173229" right="0.39370078740157483" top="0.53281250000000002" bottom="0.3937007874015748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63"/>
  <sheetViews>
    <sheetView tabSelected="1" view="pageBreakPreview" topLeftCell="A19" zoomScale="85" zoomScaleNormal="100" zoomScaleSheetLayoutView="85" workbookViewId="0">
      <selection activeCell="C16" sqref="C16"/>
    </sheetView>
  </sheetViews>
  <sheetFormatPr defaultRowHeight="15" x14ac:dyDescent="0.25"/>
  <cols>
    <col min="1" max="1" width="66.42578125" style="112" customWidth="1"/>
    <col min="2" max="2" width="19.85546875" style="136" customWidth="1"/>
    <col min="3" max="3" width="18.85546875" style="136" customWidth="1"/>
    <col min="4" max="4" width="2.140625" style="112" customWidth="1"/>
    <col min="5" max="16384" width="9.140625" style="112"/>
  </cols>
  <sheetData>
    <row r="5" spans="1:4" ht="15" customHeight="1" x14ac:dyDescent="0.25">
      <c r="A5" s="110" t="s">
        <v>127</v>
      </c>
      <c r="B5" s="111"/>
      <c r="C5" s="111"/>
      <c r="D5" s="111"/>
    </row>
    <row r="6" spans="1:4" ht="15" customHeight="1" x14ac:dyDescent="0.25">
      <c r="A6" s="110"/>
      <c r="B6" s="111"/>
      <c r="C6" s="111"/>
      <c r="D6" s="111"/>
    </row>
    <row r="7" spans="1:4" ht="13.5" customHeight="1" x14ac:dyDescent="0.25">
      <c r="A7" s="113"/>
      <c r="B7" s="170" t="s">
        <v>102</v>
      </c>
      <c r="C7" s="170" t="s">
        <v>109</v>
      </c>
    </row>
    <row r="8" spans="1:4" ht="29.25" customHeight="1" x14ac:dyDescent="0.25">
      <c r="A8" s="114" t="s">
        <v>62</v>
      </c>
      <c r="B8" s="171" t="s">
        <v>104</v>
      </c>
      <c r="C8" s="171" t="s">
        <v>104</v>
      </c>
    </row>
    <row r="9" spans="1:4" ht="12.75" customHeight="1" x14ac:dyDescent="0.25">
      <c r="A9" s="115" t="s">
        <v>63</v>
      </c>
      <c r="B9" s="116"/>
      <c r="C9" s="116"/>
    </row>
    <row r="10" spans="1:4" ht="12.75" customHeight="1" x14ac:dyDescent="0.2">
      <c r="A10" s="117" t="s">
        <v>64</v>
      </c>
      <c r="B10" s="118">
        <v>8142929</v>
      </c>
      <c r="C10" s="208">
        <v>4894670</v>
      </c>
    </row>
    <row r="11" spans="1:4" ht="12.75" customHeight="1" x14ac:dyDescent="0.2">
      <c r="A11" s="117" t="s">
        <v>65</v>
      </c>
      <c r="B11" s="118">
        <v>-3424565</v>
      </c>
      <c r="C11" s="208">
        <v>-4971239</v>
      </c>
    </row>
    <row r="12" spans="1:4" ht="12.75" customHeight="1" x14ac:dyDescent="0.2">
      <c r="A12" s="117" t="s">
        <v>66</v>
      </c>
      <c r="B12" s="118">
        <v>522739</v>
      </c>
      <c r="C12" s="208">
        <v>403115</v>
      </c>
    </row>
    <row r="13" spans="1:4" ht="12.75" customHeight="1" x14ac:dyDescent="0.2">
      <c r="A13" s="117" t="s">
        <v>67</v>
      </c>
      <c r="B13" s="118">
        <v>-136919</v>
      </c>
      <c r="C13" s="208">
        <v>-296091</v>
      </c>
    </row>
    <row r="14" spans="1:4" x14ac:dyDescent="0.2">
      <c r="A14" s="119" t="s">
        <v>68</v>
      </c>
      <c r="B14" s="118">
        <v>272597</v>
      </c>
      <c r="C14" s="208">
        <v>-107138</v>
      </c>
    </row>
    <row r="15" spans="1:4" ht="38.25" x14ac:dyDescent="0.2">
      <c r="A15" s="117" t="s">
        <v>69</v>
      </c>
      <c r="B15" s="118">
        <v>-423269</v>
      </c>
      <c r="C15" s="237">
        <v>-2679732</v>
      </c>
    </row>
    <row r="16" spans="1:4" ht="24" customHeight="1" x14ac:dyDescent="0.2">
      <c r="A16" s="117" t="s">
        <v>70</v>
      </c>
      <c r="B16" s="118">
        <v>-206999</v>
      </c>
      <c r="C16" s="208">
        <v>0</v>
      </c>
      <c r="D16" s="120"/>
    </row>
    <row r="17" spans="1:3" ht="12.75" customHeight="1" x14ac:dyDescent="0.2">
      <c r="A17" s="117" t="s">
        <v>71</v>
      </c>
      <c r="B17" s="118">
        <v>492531</v>
      </c>
      <c r="C17" s="208">
        <v>164737</v>
      </c>
    </row>
    <row r="18" spans="1:3" x14ac:dyDescent="0.2">
      <c r="A18" s="117" t="s">
        <v>72</v>
      </c>
      <c r="B18" s="121">
        <v>-2270034</v>
      </c>
      <c r="C18" s="209">
        <v>-2466322</v>
      </c>
    </row>
    <row r="19" spans="1:3" ht="25.5" x14ac:dyDescent="0.2">
      <c r="A19" s="115" t="s">
        <v>73</v>
      </c>
      <c r="B19" s="122">
        <f>SUM(B10:B18)</f>
        <v>2969010</v>
      </c>
      <c r="C19" s="122">
        <f>SUM(C10:C18)</f>
        <v>-5058000</v>
      </c>
    </row>
    <row r="20" spans="1:3" ht="5.25" customHeight="1" x14ac:dyDescent="0.2">
      <c r="A20" s="115"/>
      <c r="B20" s="205"/>
      <c r="C20" s="122"/>
    </row>
    <row r="21" spans="1:3" x14ac:dyDescent="0.2">
      <c r="A21" s="123" t="s">
        <v>74</v>
      </c>
      <c r="B21" s="206"/>
      <c r="C21" s="124"/>
    </row>
    <row r="22" spans="1:3" ht="15.2" customHeight="1" x14ac:dyDescent="0.2">
      <c r="A22" s="117" t="s">
        <v>4</v>
      </c>
      <c r="B22" s="118">
        <v>-1341586</v>
      </c>
      <c r="C22" s="208">
        <v>633740</v>
      </c>
    </row>
    <row r="23" spans="1:3" ht="15.2" customHeight="1" x14ac:dyDescent="0.2">
      <c r="A23" s="117" t="s">
        <v>6</v>
      </c>
      <c r="B23" s="118">
        <v>-15964260</v>
      </c>
      <c r="C23" s="208">
        <v>13064310</v>
      </c>
    </row>
    <row r="24" spans="1:3" ht="15.2" customHeight="1" x14ac:dyDescent="0.2">
      <c r="A24" s="210" t="s">
        <v>128</v>
      </c>
      <c r="B24" s="204"/>
      <c r="C24" s="208">
        <v>67</v>
      </c>
    </row>
    <row r="25" spans="1:3" ht="15.2" customHeight="1" x14ac:dyDescent="0.2">
      <c r="A25" s="117" t="s">
        <v>10</v>
      </c>
      <c r="B25" s="118">
        <v>11253</v>
      </c>
      <c r="C25" s="208">
        <v>-76878</v>
      </c>
    </row>
    <row r="26" spans="1:3" x14ac:dyDescent="0.2">
      <c r="A26" s="123" t="s">
        <v>75</v>
      </c>
      <c r="B26" s="204"/>
      <c r="C26" s="118"/>
    </row>
    <row r="27" spans="1:3" ht="15.2" customHeight="1" x14ac:dyDescent="0.2">
      <c r="A27" s="117" t="s">
        <v>13</v>
      </c>
      <c r="B27" s="118">
        <v>-1593093</v>
      </c>
      <c r="C27" s="208">
        <v>-34220894</v>
      </c>
    </row>
    <row r="28" spans="1:3" ht="15.2" customHeight="1" x14ac:dyDescent="0.2">
      <c r="A28" s="117" t="s">
        <v>14</v>
      </c>
      <c r="B28" s="118">
        <v>761362</v>
      </c>
      <c r="C28" s="208">
        <v>0</v>
      </c>
    </row>
    <row r="29" spans="1:3" ht="15.2" customHeight="1" x14ac:dyDescent="0.2">
      <c r="A29" s="117" t="s">
        <v>15</v>
      </c>
      <c r="B29" s="118">
        <v>-834219</v>
      </c>
      <c r="C29" s="208">
        <v>-208079</v>
      </c>
    </row>
    <row r="30" spans="1:3" ht="15.2" customHeight="1" x14ac:dyDescent="0.2">
      <c r="A30" s="117" t="s">
        <v>76</v>
      </c>
      <c r="B30" s="118">
        <v>-33646021</v>
      </c>
      <c r="C30" s="208">
        <v>-32863003</v>
      </c>
    </row>
    <row r="31" spans="1:3" ht="15.2" customHeight="1" x14ac:dyDescent="0.2">
      <c r="A31" s="117" t="s">
        <v>20</v>
      </c>
      <c r="B31" s="121">
        <v>-1310577</v>
      </c>
      <c r="C31" s="211">
        <v>1665919</v>
      </c>
    </row>
    <row r="32" spans="1:3" ht="25.5" x14ac:dyDescent="0.2">
      <c r="A32" s="115" t="s">
        <v>77</v>
      </c>
      <c r="B32" s="122">
        <f>SUM(B19,B22:B31)</f>
        <v>-50948131</v>
      </c>
      <c r="C32" s="122">
        <f>SUM(C19,C22:C31)</f>
        <v>-57062818</v>
      </c>
    </row>
    <row r="33" spans="1:4" ht="5.25" customHeight="1" x14ac:dyDescent="0.2">
      <c r="A33" s="115"/>
      <c r="B33" s="205"/>
      <c r="C33" s="122"/>
    </row>
    <row r="34" spans="1:4" ht="15.2" customHeight="1" x14ac:dyDescent="0.2">
      <c r="A34" s="117" t="s">
        <v>78</v>
      </c>
      <c r="B34" s="118">
        <v>-370281</v>
      </c>
      <c r="C34" s="216">
        <v>-297137</v>
      </c>
    </row>
    <row r="35" spans="1:4" x14ac:dyDescent="0.2">
      <c r="A35" s="115" t="s">
        <v>79</v>
      </c>
      <c r="B35" s="125">
        <f>SUM(B32,B34)</f>
        <v>-51318412</v>
      </c>
      <c r="C35" s="125">
        <f>SUM(C32,C34)</f>
        <v>-57359955</v>
      </c>
    </row>
    <row r="36" spans="1:4" ht="4.5" customHeight="1" x14ac:dyDescent="0.2">
      <c r="A36" s="115"/>
      <c r="B36" s="205"/>
      <c r="C36" s="122"/>
    </row>
    <row r="37" spans="1:4" ht="15.2" customHeight="1" x14ac:dyDescent="0.2">
      <c r="A37" s="115" t="s">
        <v>80</v>
      </c>
      <c r="B37" s="206"/>
      <c r="C37" s="124"/>
    </row>
    <row r="38" spans="1:4" x14ac:dyDescent="0.2">
      <c r="A38" s="117" t="s">
        <v>81</v>
      </c>
      <c r="B38" s="118">
        <v>-995119</v>
      </c>
      <c r="C38" s="208">
        <v>-23686</v>
      </c>
    </row>
    <row r="39" spans="1:4" ht="25.5" hidden="1" x14ac:dyDescent="0.2">
      <c r="A39" s="117" t="s">
        <v>82</v>
      </c>
      <c r="B39" s="204">
        <v>0</v>
      </c>
      <c r="C39" s="112"/>
    </row>
    <row r="40" spans="1:4" ht="25.5" x14ac:dyDescent="0.25">
      <c r="A40" s="117" t="s">
        <v>83</v>
      </c>
      <c r="B40" s="218">
        <v>-65625209</v>
      </c>
      <c r="C40" s="219">
        <v>-37011987</v>
      </c>
      <c r="D40" s="120"/>
    </row>
    <row r="41" spans="1:4" hidden="1" x14ac:dyDescent="0.2">
      <c r="A41" s="117" t="s">
        <v>84</v>
      </c>
      <c r="B41" s="204">
        <v>0</v>
      </c>
      <c r="C41" s="118">
        <v>0</v>
      </c>
    </row>
    <row r="42" spans="1:4" ht="25.5" x14ac:dyDescent="0.2">
      <c r="A42" s="126" t="s">
        <v>85</v>
      </c>
      <c r="B42" s="121">
        <v>71545192</v>
      </c>
      <c r="C42" s="121">
        <v>0</v>
      </c>
    </row>
    <row r="43" spans="1:4" ht="25.5" x14ac:dyDescent="0.2">
      <c r="A43" s="115" t="s">
        <v>86</v>
      </c>
      <c r="B43" s="125">
        <f>SUM(B38:B42)</f>
        <v>4924864</v>
      </c>
      <c r="C43" s="125">
        <f>SUM(C38:C42)</f>
        <v>-37035673</v>
      </c>
    </row>
    <row r="44" spans="1:4" ht="7.5" customHeight="1" x14ac:dyDescent="0.2">
      <c r="A44" s="115"/>
      <c r="B44" s="205"/>
      <c r="C44" s="122"/>
    </row>
    <row r="45" spans="1:4" ht="12.75" customHeight="1" x14ac:dyDescent="0.2">
      <c r="A45" s="115" t="s">
        <v>87</v>
      </c>
      <c r="B45" s="206"/>
      <c r="C45" s="124"/>
    </row>
    <row r="46" spans="1:4" ht="12.75" customHeight="1" x14ac:dyDescent="0.2">
      <c r="A46" s="117" t="s">
        <v>88</v>
      </c>
      <c r="B46" s="118">
        <v>0</v>
      </c>
      <c r="C46" s="208">
        <v>35000000</v>
      </c>
    </row>
    <row r="47" spans="1:4" ht="12.75" customHeight="1" x14ac:dyDescent="0.2">
      <c r="A47" s="213" t="s">
        <v>130</v>
      </c>
      <c r="B47" s="118">
        <v>0</v>
      </c>
      <c r="C47" s="208">
        <v>-24167</v>
      </c>
    </row>
    <row r="48" spans="1:4" ht="12.75" customHeight="1" x14ac:dyDescent="0.2">
      <c r="A48" s="117" t="s">
        <v>131</v>
      </c>
      <c r="B48" s="118">
        <v>0</v>
      </c>
      <c r="C48" s="208">
        <v>33700000</v>
      </c>
    </row>
    <row r="49" spans="1:4" ht="12.75" customHeight="1" x14ac:dyDescent="0.2">
      <c r="A49" s="212" t="s">
        <v>129</v>
      </c>
      <c r="B49" s="121">
        <v>0</v>
      </c>
      <c r="C49" s="214">
        <v>-1100000</v>
      </c>
    </row>
    <row r="50" spans="1:4" x14ac:dyDescent="0.2">
      <c r="A50" s="115" t="s">
        <v>89</v>
      </c>
      <c r="B50" s="122">
        <f>SUM(B46:B49)</f>
        <v>0</v>
      </c>
      <c r="C50" s="207">
        <f>SUM(C46:C49)</f>
        <v>67575833</v>
      </c>
    </row>
    <row r="51" spans="1:4" x14ac:dyDescent="0.2">
      <c r="A51" s="117" t="s">
        <v>90</v>
      </c>
      <c r="B51" s="121">
        <v>-1348900</v>
      </c>
      <c r="C51" s="215">
        <v>-385107</v>
      </c>
    </row>
    <row r="52" spans="1:4" ht="15.2" customHeight="1" x14ac:dyDescent="0.2">
      <c r="A52" s="115" t="s">
        <v>91</v>
      </c>
      <c r="B52" s="122">
        <f>SUM(B35,B43,B50,B51)</f>
        <v>-47742448</v>
      </c>
      <c r="C52" s="207">
        <f>SUM(C35,C43,C50,C51)</f>
        <v>-27204902</v>
      </c>
      <c r="D52" s="127"/>
    </row>
    <row r="53" spans="1:4" ht="15.2" customHeight="1" x14ac:dyDescent="0.2">
      <c r="A53" s="117" t="s">
        <v>92</v>
      </c>
      <c r="B53" s="217">
        <v>90485631</v>
      </c>
      <c r="C53" s="216">
        <v>53499634</v>
      </c>
    </row>
    <row r="54" spans="1:4" ht="15.2" customHeight="1" x14ac:dyDescent="0.2">
      <c r="A54" s="115" t="s">
        <v>93</v>
      </c>
      <c r="B54" s="122">
        <f>SUM(B52:B53)</f>
        <v>42743183</v>
      </c>
      <c r="C54" s="122">
        <f>SUM(C52:C53)</f>
        <v>26294732</v>
      </c>
      <c r="D54" s="127"/>
    </row>
    <row r="55" spans="1:4" x14ac:dyDescent="0.25">
      <c r="A55" s="128"/>
      <c r="B55" s="129"/>
      <c r="C55" s="116"/>
    </row>
    <row r="56" spans="1:4" x14ac:dyDescent="0.25">
      <c r="A56" s="130" t="s">
        <v>30</v>
      </c>
      <c r="B56" s="131" t="s">
        <v>30</v>
      </c>
      <c r="C56" s="131"/>
      <c r="D56" s="132"/>
    </row>
    <row r="57" spans="1:4" x14ac:dyDescent="0.2">
      <c r="A57" s="133" t="s">
        <v>31</v>
      </c>
      <c r="B57" s="53" t="s">
        <v>32</v>
      </c>
      <c r="C57" s="95"/>
      <c r="D57" s="95"/>
    </row>
    <row r="58" spans="1:4" x14ac:dyDescent="0.2">
      <c r="A58" s="133" t="s">
        <v>33</v>
      </c>
      <c r="B58" s="53" t="s">
        <v>34</v>
      </c>
      <c r="C58" s="95"/>
      <c r="D58" s="95"/>
    </row>
    <row r="59" spans="1:4" x14ac:dyDescent="0.25">
      <c r="B59" s="134"/>
      <c r="C59" s="134"/>
      <c r="D59" s="135"/>
    </row>
    <row r="60" spans="1:4" x14ac:dyDescent="0.25">
      <c r="D60" s="110"/>
    </row>
    <row r="63" spans="1:4" x14ac:dyDescent="0.25">
      <c r="A63" s="137"/>
      <c r="B63" s="138"/>
    </row>
  </sheetData>
  <printOptions horizontalCentered="1"/>
  <pageMargins left="0.11811023622047245" right="0.11811023622047245" top="0.59055118110236227" bottom="0.59055118110236227" header="0.31496062992125984" footer="0.31496062992125984"/>
  <pageSetup paperSize="9" scale="94" fitToHeight="0" orientation="portrait" r:id="rId1"/>
  <rowBreaks count="1" manualBreakCount="1">
    <brk id="49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view="pageBreakPreview" topLeftCell="A10" zoomScale="85" zoomScaleNormal="85" zoomScaleSheetLayoutView="85" workbookViewId="0">
      <selection activeCell="A14" sqref="A14"/>
    </sheetView>
  </sheetViews>
  <sheetFormatPr defaultColWidth="19.5703125" defaultRowHeight="15" x14ac:dyDescent="0.25"/>
  <cols>
    <col min="1" max="1" width="73.28515625" style="140" customWidth="1"/>
    <col min="2" max="2" width="15.28515625" style="139" customWidth="1"/>
    <col min="3" max="3" width="14.140625" style="139" customWidth="1"/>
    <col min="4" max="4" width="13.5703125" style="139" customWidth="1"/>
    <col min="5" max="5" width="23.28515625" style="139" customWidth="1"/>
    <col min="6" max="6" width="13.42578125" style="139" customWidth="1"/>
    <col min="7" max="7" width="12.140625" style="139" customWidth="1"/>
    <col min="8" max="8" width="12.7109375" style="140" bestFit="1" customWidth="1"/>
    <col min="9" max="10" width="11.42578125" style="140" customWidth="1"/>
    <col min="11" max="11" width="18.7109375" style="140" bestFit="1" customWidth="1"/>
    <col min="12" max="251" width="11.42578125" style="140" customWidth="1"/>
    <col min="252" max="252" width="3.7109375" style="140" customWidth="1"/>
    <col min="253" max="253" width="92.140625" style="140" customWidth="1"/>
    <col min="254" max="16384" width="19.5703125" style="140"/>
  </cols>
  <sheetData>
    <row r="2" spans="1:11" x14ac:dyDescent="0.25">
      <c r="A2" s="236"/>
      <c r="B2" s="236"/>
      <c r="C2" s="236"/>
    </row>
    <row r="3" spans="1:11" x14ac:dyDescent="0.25">
      <c r="A3" s="141"/>
      <c r="B3" s="142"/>
      <c r="C3" s="142"/>
    </row>
    <row r="4" spans="1:11" s="145" customFormat="1" x14ac:dyDescent="0.2">
      <c r="A4" s="143" t="s">
        <v>125</v>
      </c>
      <c r="B4" s="144"/>
      <c r="C4" s="144"/>
      <c r="D4" s="144"/>
      <c r="E4" s="144"/>
      <c r="F4" s="144"/>
      <c r="G4" s="144"/>
    </row>
    <row r="5" spans="1:11" ht="89.25" x14ac:dyDescent="0.25">
      <c r="A5" s="191" t="s">
        <v>94</v>
      </c>
      <c r="B5" s="192" t="s">
        <v>23</v>
      </c>
      <c r="C5" s="192" t="s">
        <v>95</v>
      </c>
      <c r="D5" s="192" t="s">
        <v>96</v>
      </c>
      <c r="E5" s="146" t="s">
        <v>132</v>
      </c>
      <c r="F5" s="192" t="s">
        <v>97</v>
      </c>
      <c r="G5" s="192" t="s">
        <v>98</v>
      </c>
    </row>
    <row r="6" spans="1:11" x14ac:dyDescent="0.2">
      <c r="A6" s="193" t="s">
        <v>126</v>
      </c>
      <c r="B6" s="194">
        <v>222554069</v>
      </c>
      <c r="C6" s="194">
        <v>162306</v>
      </c>
      <c r="D6" s="194">
        <v>6035613</v>
      </c>
      <c r="E6" s="194">
        <v>-63680</v>
      </c>
      <c r="F6" s="194">
        <v>-152595444</v>
      </c>
      <c r="G6" s="194">
        <v>76092864</v>
      </c>
    </row>
    <row r="7" spans="1:11" x14ac:dyDescent="0.2">
      <c r="A7" s="195" t="s">
        <v>121</v>
      </c>
      <c r="B7" s="199"/>
      <c r="C7" s="199"/>
      <c r="D7" s="199"/>
      <c r="E7" s="199"/>
      <c r="F7" s="196">
        <f>[72]ф2!D30</f>
        <v>1132822</v>
      </c>
      <c r="G7" s="196">
        <f t="shared" ref="G7:G14" si="0">SUM(B7:F7)</f>
        <v>1132822</v>
      </c>
    </row>
    <row r="8" spans="1:11" s="148" customFormat="1" x14ac:dyDescent="0.2">
      <c r="A8" s="200" t="s">
        <v>122</v>
      </c>
      <c r="B8" s="196"/>
      <c r="C8" s="196"/>
      <c r="D8" s="196"/>
      <c r="E8" s="196"/>
      <c r="F8" s="196"/>
      <c r="G8" s="196">
        <f t="shared" si="0"/>
        <v>0</v>
      </c>
      <c r="J8" s="140"/>
      <c r="K8" s="140"/>
    </row>
    <row r="9" spans="1:11" s="148" customFormat="1" ht="25.5" x14ac:dyDescent="0.2">
      <c r="A9" s="195" t="s">
        <v>57</v>
      </c>
      <c r="B9" s="196">
        <v>0</v>
      </c>
      <c r="C9" s="196">
        <v>0</v>
      </c>
      <c r="D9" s="196">
        <v>0</v>
      </c>
      <c r="E9" s="196">
        <f>[72]ф2!D33</f>
        <v>85159</v>
      </c>
      <c r="F9" s="196"/>
      <c r="G9" s="196">
        <f>E9</f>
        <v>85159</v>
      </c>
    </row>
    <row r="10" spans="1:11" s="148" customFormat="1" ht="25.5" x14ac:dyDescent="0.2">
      <c r="A10" s="195" t="s">
        <v>123</v>
      </c>
      <c r="B10" s="196"/>
      <c r="C10" s="196"/>
      <c r="D10" s="196"/>
      <c r="E10" s="196">
        <f>[72]ф2!D34</f>
        <v>-15845</v>
      </c>
      <c r="F10" s="196"/>
      <c r="G10" s="196">
        <f>E10</f>
        <v>-15845</v>
      </c>
      <c r="H10" s="150"/>
    </row>
    <row r="11" spans="1:11" s="148" customFormat="1" ht="14.25" x14ac:dyDescent="0.2">
      <c r="A11" s="195" t="s">
        <v>134</v>
      </c>
      <c r="B11" s="196"/>
      <c r="C11" s="196"/>
      <c r="D11" s="196"/>
      <c r="E11" s="196"/>
      <c r="F11" s="196">
        <f>1374321</f>
        <v>1374321</v>
      </c>
      <c r="G11" s="196">
        <f>F11</f>
        <v>1374321</v>
      </c>
      <c r="H11" s="150"/>
    </row>
    <row r="12" spans="1:11" s="148" customFormat="1" ht="14.25" x14ac:dyDescent="0.2">
      <c r="A12" s="201" t="s">
        <v>59</v>
      </c>
      <c r="B12" s="196"/>
      <c r="C12" s="196"/>
      <c r="D12" s="196"/>
      <c r="E12" s="196"/>
      <c r="F12" s="196"/>
      <c r="G12" s="196">
        <f t="shared" si="0"/>
        <v>0</v>
      </c>
      <c r="H12" s="150"/>
    </row>
    <row r="13" spans="1:11" s="148" customFormat="1" ht="14.25" x14ac:dyDescent="0.2">
      <c r="A13" s="193" t="s">
        <v>60</v>
      </c>
      <c r="B13" s="197">
        <f>SUM(B7:B9)</f>
        <v>0</v>
      </c>
      <c r="C13" s="197">
        <f>SUM(C7:C9)</f>
        <v>0</v>
      </c>
      <c r="D13" s="197">
        <f>SUM(D7:D9)</f>
        <v>0</v>
      </c>
      <c r="E13" s="197">
        <v>69314</v>
      </c>
      <c r="F13" s="197">
        <f>SUM(F7:F11)</f>
        <v>2507143</v>
      </c>
      <c r="G13" s="197">
        <f>SUM(B13:F13)</f>
        <v>2576457</v>
      </c>
      <c r="H13" s="150"/>
    </row>
    <row r="14" spans="1:11" s="148" customFormat="1" ht="14.25" x14ac:dyDescent="0.2">
      <c r="A14" s="195" t="s">
        <v>88</v>
      </c>
      <c r="B14" s="198"/>
      <c r="C14" s="198">
        <v>0</v>
      </c>
      <c r="D14" s="198">
        <v>0</v>
      </c>
      <c r="E14" s="198">
        <v>0</v>
      </c>
      <c r="F14" s="198">
        <v>0</v>
      </c>
      <c r="G14" s="198">
        <f t="shared" si="0"/>
        <v>0</v>
      </c>
      <c r="H14" s="150"/>
    </row>
    <row r="15" spans="1:11" s="148" customFormat="1" ht="14.25" x14ac:dyDescent="0.2">
      <c r="A15" s="193" t="s">
        <v>124</v>
      </c>
      <c r="B15" s="199">
        <f>SUM(B6:B6,B13:B14)</f>
        <v>222554069</v>
      </c>
      <c r="C15" s="199">
        <f>SUM(C6:C6,C13:C14)</f>
        <v>162306</v>
      </c>
      <c r="D15" s="199">
        <f>SUM(D6:D6,D9:D14)</f>
        <v>6035613</v>
      </c>
      <c r="E15" s="199">
        <f>SUM(E6:E10)</f>
        <v>5634</v>
      </c>
      <c r="F15" s="199">
        <f>SUM(F6,F13:F14)</f>
        <v>-150088301</v>
      </c>
      <c r="G15" s="199">
        <f>SUM(G6:G6,G13:G14)</f>
        <v>78669321</v>
      </c>
      <c r="H15" s="150"/>
    </row>
    <row r="16" spans="1:11" s="148" customFormat="1" ht="14.25" x14ac:dyDescent="0.2">
      <c r="A16" s="147"/>
      <c r="B16" s="149"/>
      <c r="C16" s="149"/>
      <c r="D16" s="149"/>
      <c r="E16" s="149"/>
      <c r="F16" s="149"/>
      <c r="G16" s="149"/>
      <c r="H16" s="150"/>
    </row>
    <row r="17" spans="1:11" ht="89.25" x14ac:dyDescent="0.25">
      <c r="A17" s="191" t="s">
        <v>94</v>
      </c>
      <c r="B17" s="223" t="s">
        <v>23</v>
      </c>
      <c r="C17" s="223" t="s">
        <v>112</v>
      </c>
      <c r="D17" s="223" t="s">
        <v>113</v>
      </c>
      <c r="E17" s="224" t="s">
        <v>132</v>
      </c>
      <c r="F17" s="223" t="s">
        <v>97</v>
      </c>
      <c r="G17" s="223" t="s">
        <v>114</v>
      </c>
    </row>
    <row r="18" spans="1:11" x14ac:dyDescent="0.25">
      <c r="A18" s="151" t="s">
        <v>115</v>
      </c>
      <c r="B18" s="225">
        <v>189400000</v>
      </c>
      <c r="C18" s="225">
        <v>162306</v>
      </c>
      <c r="D18" s="225">
        <v>405633</v>
      </c>
      <c r="E18" s="225">
        <v>-758827</v>
      </c>
      <c r="F18" s="225">
        <v>-157543641</v>
      </c>
      <c r="G18" s="225">
        <v>31665471</v>
      </c>
    </row>
    <row r="19" spans="1:11" x14ac:dyDescent="0.25">
      <c r="A19" s="222" t="s">
        <v>99</v>
      </c>
      <c r="B19" s="221"/>
      <c r="C19" s="221"/>
      <c r="D19" s="221"/>
      <c r="E19" s="221">
        <v>224711</v>
      </c>
      <c r="F19" s="221">
        <v>-1029317</v>
      </c>
      <c r="G19" s="221">
        <v>-804606</v>
      </c>
    </row>
    <row r="20" spans="1:11" s="148" customFormat="1" ht="14.25" x14ac:dyDescent="0.25">
      <c r="A20" s="151" t="s">
        <v>116</v>
      </c>
      <c r="B20" s="225">
        <v>189400000</v>
      </c>
      <c r="C20" s="225">
        <v>162306</v>
      </c>
      <c r="D20" s="225">
        <v>405633</v>
      </c>
      <c r="E20" s="225">
        <v>-534116</v>
      </c>
      <c r="F20" s="225">
        <v>-158572958</v>
      </c>
      <c r="G20" s="225">
        <v>30860865</v>
      </c>
    </row>
    <row r="21" spans="1:11" x14ac:dyDescent="0.25">
      <c r="A21" s="222" t="s">
        <v>54</v>
      </c>
      <c r="B21" s="221">
        <v>0</v>
      </c>
      <c r="C21" s="221">
        <v>0</v>
      </c>
      <c r="D21" s="221">
        <v>0</v>
      </c>
      <c r="E21" s="221">
        <v>0</v>
      </c>
      <c r="F21" s="221">
        <v>17463484</v>
      </c>
      <c r="G21" s="221">
        <v>17463484</v>
      </c>
    </row>
    <row r="22" spans="1:11" x14ac:dyDescent="0.25">
      <c r="A22" s="151" t="s">
        <v>55</v>
      </c>
      <c r="B22" s="221"/>
      <c r="C22" s="221"/>
      <c r="D22" s="221"/>
      <c r="E22" s="221"/>
      <c r="F22" s="221"/>
      <c r="G22" s="221"/>
    </row>
    <row r="23" spans="1:11" x14ac:dyDescent="0.25">
      <c r="A23" s="222" t="s">
        <v>117</v>
      </c>
      <c r="B23" s="221"/>
      <c r="C23" s="221"/>
      <c r="D23" s="221"/>
      <c r="E23" s="221"/>
      <c r="F23" s="221"/>
      <c r="G23" s="221"/>
    </row>
    <row r="24" spans="1:11" x14ac:dyDescent="0.25">
      <c r="A24" s="222" t="s">
        <v>118</v>
      </c>
      <c r="B24" s="221">
        <v>0</v>
      </c>
      <c r="C24" s="221">
        <v>0</v>
      </c>
      <c r="D24" s="221">
        <v>0</v>
      </c>
      <c r="E24" s="221">
        <v>370217</v>
      </c>
      <c r="F24" s="221">
        <v>0</v>
      </c>
      <c r="G24" s="221">
        <v>370217</v>
      </c>
    </row>
    <row r="25" spans="1:11" s="148" customFormat="1" ht="25.5" x14ac:dyDescent="0.25">
      <c r="A25" s="222" t="s">
        <v>100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J25" s="140"/>
      <c r="K25" s="140"/>
    </row>
    <row r="26" spans="1:11" s="148" customFormat="1" ht="14.25" x14ac:dyDescent="0.25">
      <c r="A26" s="151" t="s">
        <v>119</v>
      </c>
      <c r="B26" s="225">
        <v>0</v>
      </c>
      <c r="C26" s="225">
        <v>0</v>
      </c>
      <c r="D26" s="225">
        <v>0</v>
      </c>
      <c r="E26" s="225">
        <v>370217</v>
      </c>
      <c r="F26" s="225">
        <v>17463484</v>
      </c>
      <c r="G26" s="225">
        <v>17833701</v>
      </c>
    </row>
    <row r="27" spans="1:11" s="148" customFormat="1" ht="25.5" x14ac:dyDescent="0.25">
      <c r="A27" s="222" t="s">
        <v>133</v>
      </c>
      <c r="B27" s="221">
        <v>0</v>
      </c>
      <c r="C27" s="221">
        <v>0</v>
      </c>
      <c r="D27" s="221">
        <v>0</v>
      </c>
      <c r="E27" s="221">
        <v>-17423</v>
      </c>
      <c r="F27" s="221">
        <v>0</v>
      </c>
      <c r="G27" s="221">
        <v>-17423</v>
      </c>
      <c r="J27" s="140"/>
      <c r="K27" s="140"/>
    </row>
    <row r="28" spans="1:11" s="148" customFormat="1" x14ac:dyDescent="0.25">
      <c r="A28" s="222" t="s">
        <v>88</v>
      </c>
      <c r="B28" s="221">
        <v>35000000</v>
      </c>
      <c r="C28" s="221">
        <v>0</v>
      </c>
      <c r="D28" s="221">
        <v>0</v>
      </c>
      <c r="E28" s="221">
        <v>0</v>
      </c>
      <c r="F28" s="221">
        <v>0</v>
      </c>
      <c r="G28" s="221">
        <v>35000000</v>
      </c>
      <c r="H28" s="150"/>
      <c r="J28" s="140"/>
      <c r="K28" s="140"/>
    </row>
    <row r="29" spans="1:11" s="148" customFormat="1" x14ac:dyDescent="0.25">
      <c r="A29" s="151" t="s">
        <v>120</v>
      </c>
      <c r="B29" s="225">
        <v>224400000</v>
      </c>
      <c r="C29" s="225">
        <v>162306</v>
      </c>
      <c r="D29" s="225">
        <v>405633</v>
      </c>
      <c r="E29" s="225">
        <v>-181322</v>
      </c>
      <c r="F29" s="225">
        <v>-141109474</v>
      </c>
      <c r="G29" s="225">
        <v>83677143</v>
      </c>
      <c r="H29" s="150"/>
      <c r="J29" s="140"/>
      <c r="K29" s="140"/>
    </row>
    <row r="30" spans="1:11" s="148" customFormat="1" x14ac:dyDescent="0.25">
      <c r="A30" s="151"/>
      <c r="B30" s="152"/>
      <c r="C30" s="152"/>
      <c r="D30" s="152"/>
      <c r="E30" s="152"/>
      <c r="F30" s="152"/>
      <c r="G30" s="152"/>
      <c r="H30" s="150"/>
      <c r="J30" s="140"/>
      <c r="K30" s="140"/>
    </row>
    <row r="31" spans="1:11" x14ac:dyDescent="0.25">
      <c r="A31" s="130" t="s">
        <v>30</v>
      </c>
      <c r="B31" s="131" t="s">
        <v>30</v>
      </c>
      <c r="C31" s="131"/>
    </row>
    <row r="32" spans="1:11" x14ac:dyDescent="0.2">
      <c r="A32" s="133" t="s">
        <v>31</v>
      </c>
      <c r="B32" s="53" t="s">
        <v>32</v>
      </c>
      <c r="C32" s="53"/>
      <c r="D32" s="53"/>
    </row>
    <row r="33" spans="1:7" x14ac:dyDescent="0.2">
      <c r="A33" s="133" t="s">
        <v>33</v>
      </c>
      <c r="B33" s="53" t="s">
        <v>34</v>
      </c>
      <c r="C33" s="53"/>
      <c r="D33" s="53"/>
    </row>
    <row r="34" spans="1:7" x14ac:dyDescent="0.25">
      <c r="B34" s="134"/>
      <c r="C34" s="134"/>
      <c r="D34" s="135"/>
    </row>
    <row r="39" spans="1:7" x14ac:dyDescent="0.25">
      <c r="A39" s="153"/>
    </row>
    <row r="40" spans="1:7" s="148" customFormat="1" x14ac:dyDescent="0.25">
      <c r="A40" s="140"/>
      <c r="B40" s="139"/>
      <c r="C40" s="139"/>
      <c r="D40" s="131"/>
      <c r="E40" s="131"/>
      <c r="F40" s="131"/>
      <c r="G40" s="131"/>
    </row>
    <row r="41" spans="1:7" s="148" customFormat="1" x14ac:dyDescent="0.25">
      <c r="A41" s="140"/>
      <c r="B41" s="139"/>
      <c r="C41" s="139"/>
      <c r="D41" s="131"/>
      <c r="E41" s="131"/>
      <c r="F41" s="131"/>
      <c r="G41" s="13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B13:D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Ф2_</vt:lpstr>
      <vt:lpstr>ф3</vt:lpstr>
      <vt:lpstr>ф4</vt:lpstr>
      <vt:lpstr>Ф1!Область_печати</vt:lpstr>
      <vt:lpstr>Ф2_!Область_печати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Арай Игликова</dc:creator>
  <cp:lastModifiedBy>Арай Игликова</cp:lastModifiedBy>
  <cp:lastPrinted>2019-05-17T07:24:44Z</cp:lastPrinted>
  <dcterms:created xsi:type="dcterms:W3CDTF">2018-12-19T09:55:35Z</dcterms:created>
  <dcterms:modified xsi:type="dcterms:W3CDTF">2019-05-17T07:30:09Z</dcterms:modified>
</cp:coreProperties>
</file>