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-yussupova_y\Desktop\Финансовая  отчетность\2018\01 04 18\"/>
    </mc:Choice>
  </mc:AlternateContent>
  <bookViews>
    <workbookView xWindow="0" yWindow="0" windowWidth="23970" windowHeight="966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ф1!$A$1:$D$54</definedName>
    <definedName name="_xlnm.Print_Area" localSheetId="1">ф2!$A$1:$D$52</definedName>
    <definedName name="_xlnm.Print_Area" localSheetId="2">ф3!$A$1:$C$54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D41" i="2" l="1"/>
  <c r="F19" i="4" l="1"/>
  <c r="E19" i="4"/>
  <c r="D19" i="4"/>
  <c r="C19" i="4"/>
  <c r="B19" i="4"/>
  <c r="G18" i="4"/>
  <c r="G17" i="4"/>
  <c r="G7" i="4"/>
  <c r="F13" i="4"/>
  <c r="E13" i="4"/>
  <c r="D13" i="4"/>
  <c r="C13" i="4"/>
  <c r="B13" i="4"/>
  <c r="B45" i="3" l="1"/>
  <c r="C41" i="2"/>
  <c r="G27" i="4" l="1"/>
  <c r="G28" i="4" s="1"/>
  <c r="F25" i="4"/>
  <c r="F28" i="4" s="1"/>
  <c r="E25" i="4"/>
  <c r="E28" i="4" s="1"/>
  <c r="D25" i="4"/>
  <c r="D28" i="4" s="1"/>
  <c r="C25" i="4"/>
  <c r="C28" i="4" s="1"/>
  <c r="B25" i="4"/>
  <c r="B28" i="4" s="1"/>
  <c r="G24" i="4"/>
  <c r="G23" i="4"/>
  <c r="G20" i="4"/>
  <c r="G14" i="4"/>
  <c r="F15" i="4"/>
  <c r="E15" i="4"/>
  <c r="D15" i="4"/>
  <c r="C15" i="4"/>
  <c r="B15" i="4"/>
  <c r="G12" i="4"/>
  <c r="G11" i="4"/>
  <c r="G8" i="4"/>
  <c r="G15" i="4" l="1"/>
  <c r="C45" i="3" l="1"/>
  <c r="C39" i="3"/>
  <c r="C19" i="3"/>
  <c r="C31" i="3" s="1"/>
  <c r="C33" i="3" s="1"/>
  <c r="B39" i="3"/>
  <c r="B19" i="3"/>
  <c r="B31" i="3" s="1"/>
  <c r="B33" i="3" s="1"/>
  <c r="B47" i="3" l="1"/>
  <c r="B49" i="3" s="1"/>
  <c r="C47" i="3"/>
  <c r="C49" i="3" s="1"/>
  <c r="D12" i="2"/>
  <c r="D15" i="2" s="1"/>
  <c r="D23" i="2" s="1"/>
  <c r="D26" i="2" s="1"/>
  <c r="D29" i="2" s="1"/>
  <c r="D44" i="2" s="1"/>
  <c r="C12" i="2"/>
  <c r="C15" i="2" s="1"/>
  <c r="C23" i="2" s="1"/>
  <c r="C26" i="2" s="1"/>
  <c r="C29" i="2" s="1"/>
  <c r="C44" i="2" s="1"/>
  <c r="D41" i="1"/>
  <c r="D32" i="1"/>
  <c r="D44" i="1" s="1"/>
  <c r="D18" i="1"/>
  <c r="C41" i="1"/>
  <c r="C32" i="1"/>
  <c r="C18" i="1"/>
  <c r="C44" i="1" l="1"/>
</calcChain>
</file>

<file path=xl/sharedStrings.xml><?xml version="1.0" encoding="utf-8"?>
<sst xmlns="http://schemas.openxmlformats.org/spreadsheetml/2006/main" count="179" uniqueCount="127">
  <si>
    <t xml:space="preserve">(в тысячах тенге) </t>
  </si>
  <si>
    <t>Активы</t>
  </si>
  <si>
    <t>Денежные средства и их эквиваленты</t>
  </si>
  <si>
    <t>Кредиты и авансы клиентам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</si>
  <si>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</si>
  <si>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</si>
  <si>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</si>
  <si>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</si>
  <si>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клиентов</t>
  </si>
  <si>
    <t>Кредиторская задолженность по сделкам  "РЕПО"</t>
  </si>
  <si>
    <t>Долговые ценные бумаги выпущенные</t>
  </si>
  <si>
    <t>Субординированные долги</t>
  </si>
  <si>
    <t>Отложенное налоговое обязательство</t>
  </si>
  <si>
    <t>Прочие обязательства</t>
  </si>
  <si>
    <t>Итого обязательств</t>
  </si>
  <si>
    <t>Капитал</t>
  </si>
  <si>
    <t>Уставный капитал</t>
  </si>
  <si>
    <t>Прочие резервы/фонды</t>
  </si>
  <si>
    <t>Нераспределенная прибыль</t>
  </si>
  <si>
    <t>Итого капитала</t>
  </si>
  <si>
    <t>Итого обязательств и капитала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</si>
  <si>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</si>
  <si>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</si>
  <si>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_________________________</t>
  </si>
  <si>
    <t>Даулетбекова А.А.</t>
  </si>
  <si>
    <t>Главный бухгалтер</t>
  </si>
  <si>
    <t>Процентные доходы</t>
  </si>
  <si>
    <t>Процентные расходы</t>
  </si>
  <si>
    <t>Чистые процентные доходы</t>
  </si>
  <si>
    <t>Расходы по созданию резервов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</si>
  <si>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</si>
  <si>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Комиссионные доходы</t>
  </si>
  <si>
    <t>Комиссионные расходы</t>
  </si>
  <si>
    <t>Операционный доход</t>
  </si>
  <si>
    <t>Общие административные  расходы</t>
  </si>
  <si>
    <t>Прибыль до налогообложения</t>
  </si>
  <si>
    <t>Расходы по налогу на прибыль</t>
  </si>
  <si>
    <t>Прибыль за период</t>
  </si>
  <si>
    <t>неаудированные 
данные</t>
  </si>
  <si>
    <t>Чистый доход от операций с иностранной валютой</t>
  </si>
  <si>
    <t>Чистый убыток от операций с  финансовыми инструментами, оцениваемыми по справедливой стоимости, изменения которой отражаются  в составе прибыли или убытка за период</t>
  </si>
  <si>
    <t>(в тыс. тенге)</t>
  </si>
  <si>
    <t>неаудированные данные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</si>
  <si>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</si>
  <si>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</si>
  <si>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</si>
  <si>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</si>
  <si>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</si>
  <si>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Денежные потоки от операционной деятельности до изменений в операционных активах и обязательствах</t>
  </si>
  <si>
    <t>(Увеличение)/уменьшение  операционных активов</t>
  </si>
  <si>
    <t>Средства в других банках</t>
  </si>
  <si>
    <t>(Увеличение)/уменьшение  операционных обязательств</t>
  </si>
  <si>
    <t>Кредиторская задолженность по сделкам РЕПО</t>
  </si>
  <si>
    <t>Подоходный налог уплаченный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</si>
  <si>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</si>
  <si>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</si>
  <si>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</si>
  <si>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Выпуск акций</t>
  </si>
  <si>
    <t>Выпущенные в обращение долговые ценные бумаги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</si>
  <si>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</si>
  <si>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</si>
  <si>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Чистое движение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</si>
  <si>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</si>
  <si>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</si>
  <si>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в тысячах тенге</t>
  </si>
  <si>
    <t>Обязательный резервный фонд</t>
  </si>
  <si>
    <t>Резерв переоценки ОС</t>
  </si>
  <si>
    <t>Резерв переоценки ценных бумаг</t>
  </si>
  <si>
    <t>Прочий совокупный доход</t>
  </si>
  <si>
    <t>Активы, имеющиеся в наличии для продажи:</t>
  </si>
  <si>
    <t>Чистое изменение справедливой стоимости от переоценки</t>
  </si>
  <si>
    <t>Чистое изменение справедливой стоимости, перенесенное в состав прибыли или убытка</t>
  </si>
  <si>
    <t>Итого совокупный доход</t>
  </si>
  <si>
    <t>Чистое расходование/поступление денежных средств от инвестиционной деятельности</t>
  </si>
  <si>
    <t>Статьи, которые впоследствии могут быть реклассифицированы в состав прибыли или убытка: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</si>
  <si>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</si>
  <si>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</si>
  <si>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Итого совокупный доход за период</t>
  </si>
  <si>
    <t>Выпущенные в обращение именные купонные субординированные облигации</t>
  </si>
  <si>
    <t>Субординированный займ</t>
  </si>
  <si>
    <t>Прочий операционный доход</t>
  </si>
  <si>
    <t>31 декабря 2017 г.</t>
  </si>
  <si>
    <t>Займы банков и других финансовых институтов</t>
  </si>
  <si>
    <t>Отчет о финансовом положении по состоянию на 31 марта 2018 года</t>
  </si>
  <si>
    <t>31 марта 2018 г.</t>
  </si>
  <si>
    <t>Средства в банках и других финансовых институтах</t>
  </si>
  <si>
    <t>Уплаченный подоходный налог</t>
  </si>
  <si>
    <t>Средства банков и других финансовых институтов</t>
  </si>
  <si>
    <t>Нераспределенный убыток</t>
  </si>
  <si>
    <t>31 марта 2017 г.</t>
  </si>
  <si>
    <t>Чистый доход при первоначальном признании справедливой стоимости выпущенных субординированных облигаций</t>
  </si>
  <si>
    <t>Расходы по созданию/доходы от восстановления резервов под обесценение прочих активов</t>
  </si>
  <si>
    <t>Отчет о движении денежных средств за период, закончившийся 31 марта 2018 года</t>
  </si>
  <si>
    <t>Прочие операционные доходы</t>
  </si>
  <si>
    <t>Средства банков и других финансовых организаций</t>
  </si>
  <si>
    <t>Займы банков и других финансовых организаций</t>
  </si>
  <si>
    <t>Чистый расход/доход, полученный по операциям с иностранной валютой</t>
  </si>
  <si>
    <t xml:space="preserve">Уплаченные административные расходы </t>
  </si>
  <si>
    <t>Чистое расходование денежных средств от операционной деятельности до уплаты подоходного налога</t>
  </si>
  <si>
    <t xml:space="preserve">Чистое расходование денежных средств от операционной деятельности </t>
  </si>
  <si>
    <t>Отчет о прибыли и убытке и прочей совокупной прибыли за период, закончившийся 
31 марта 2018 года</t>
  </si>
  <si>
    <t>Отчет об изменениях в составе собственных средств за период, закончивщийся 31 марта 2018 года</t>
  </si>
  <si>
    <t>Влияние применения МСФО (IFRS) 9</t>
  </si>
  <si>
    <t>Остаток на 01 января 2018 года, пересчитанный в соответствии с МСФО (IFRS) 9</t>
  </si>
  <si>
    <t>Остаток на 31 марта 2017 года (неаудированные данные)</t>
  </si>
  <si>
    <t>Остаток на 01 января 2017 года (аудированные данные)</t>
  </si>
  <si>
    <t>Остаток на 01 января 2018 года (неаудированные данные)</t>
  </si>
  <si>
    <t>Активы, оцениваемые по справедливой стоимости через прочий совокупный доход:</t>
  </si>
  <si>
    <t>Восстановление резерва</t>
  </si>
  <si>
    <t>Финансовые активы, имеющиеся в наличии для продажи</t>
  </si>
  <si>
    <t>Чистый доход от операций с финансовыми активами, имеющимися в наличии для продажи</t>
  </si>
  <si>
    <t>Финансовые активы, оцениваемые по справедливой стоимости через прочий совокупный доход</t>
  </si>
  <si>
    <t>Резерв по переоценки активов, имеющихся в наличии для продажи</t>
  </si>
  <si>
    <t>Резерв по переоценки активов, оцениваемых по справедливой стоимости через прочий совокупный доход</t>
  </si>
  <si>
    <t>Приобретение ценных бумаг, имеющихся в наличии для продажи</t>
  </si>
  <si>
    <t>Приобретение ценных бумаг, оцениваемых по справедливой стоимости через прочий совокупный доход</t>
  </si>
  <si>
    <t>Чистый доход, полученный по операций с финансовми активами, имеющимися в наличии для продажи</t>
  </si>
  <si>
    <t>Прочий совокупный доход/убыток за период</t>
  </si>
  <si>
    <t>Выручка от реализации и погашения ценных бумаг, имеющихся в наличии для продажи</t>
  </si>
  <si>
    <t>Чистый убыток от операций с финансовыми инструментами, оцениваемыми по справедливой стоимости, изменения которых отражаются в составе прибыли или убытка</t>
  </si>
  <si>
    <t>Остаток на 31 марта 2018 года (неаудированные данные)</t>
  </si>
  <si>
    <t>Базовая и разводненная прибыль на акцию для прибыли, принадлежащей акционерам Банка (в тенге за акцию)</t>
  </si>
  <si>
    <t>Прим</t>
  </si>
  <si>
    <t>5,7</t>
  </si>
  <si>
    <t>Создание/уменьшение резерва по активам, оцениваемым по справедливой стоимости через прочий совокупный доход</t>
  </si>
  <si>
    <t>Акентьева Н.Е.</t>
  </si>
  <si>
    <t>Председатель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</si>
</sst>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??_);_(@_)"/>
    <numFmt numFmtId="166" formatCode="_-* #,##0_р_._-;\-* #,##0_р_._-;_-* &quot;-&quot;??_р_._-;_-@_-"/>
    <numFmt numFmtId="167" formatCode="_-* #,##0\ _₽_-;\-* #,##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rgb="FFFF0000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 Cyr"/>
      <charset val="204"/>
    </font>
    <font>
      <i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FF0000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7" fillId="0" borderId="0"/>
    <xf numFmtId="0" fontId="1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2" applyFont="1" applyAlignment="1">
      <alignment vertical="top"/>
    </xf>
    <xf numFmtId="0" fontId="7" fillId="0" borderId="0" xfId="3" applyFont="1" applyFill="1" applyBorder="1" applyAlignment="1">
      <alignment vertical="top" wrapText="1"/>
    </xf>
    <xf numFmtId="0" fontId="7" fillId="0" borderId="1" xfId="3" applyFont="1" applyFill="1" applyBorder="1" applyAlignment="1">
      <alignment vertical="top" wrapText="1"/>
    </xf>
    <xf numFmtId="0" fontId="8" fillId="0" borderId="0" xfId="2" applyFont="1" applyAlignment="1">
      <alignment vertical="top"/>
    </xf>
    <xf numFmtId="0" fontId="9" fillId="0" borderId="0" xfId="3" applyFont="1" applyFill="1" applyAlignment="1">
      <alignment vertical="top" wrapText="1"/>
    </xf>
    <xf numFmtId="0" fontId="10" fillId="0" borderId="0" xfId="3" applyFont="1" applyFill="1" applyAlignment="1">
      <alignment vertical="top" wrapText="1"/>
    </xf>
    <xf numFmtId="165" fontId="8" fillId="0" borderId="0" xfId="2" applyNumberFormat="1" applyFont="1" applyFill="1" applyAlignment="1">
      <alignment vertical="top"/>
    </xf>
    <xf numFmtId="0" fontId="8" fillId="0" borderId="0" xfId="2" applyFont="1" applyFill="1" applyAlignment="1">
      <alignment vertical="top"/>
    </xf>
    <xf numFmtId="0" fontId="8" fillId="0" borderId="0" xfId="2" applyFont="1" applyAlignment="1">
      <alignment vertical="top" wrapText="1"/>
    </xf>
    <xf numFmtId="0" fontId="10" fillId="0" borderId="0" xfId="3" applyFont="1" applyFill="1" applyBorder="1" applyAlignment="1">
      <alignment vertical="top" wrapText="1"/>
    </xf>
    <xf numFmtId="0" fontId="10" fillId="0" borderId="2" xfId="3" applyFont="1" applyFill="1" applyBorder="1" applyAlignment="1">
      <alignment vertical="top" wrapText="1"/>
    </xf>
    <xf numFmtId="0" fontId="9" fillId="0" borderId="0" xfId="3" applyFont="1" applyFill="1" applyBorder="1" applyAlignment="1">
      <alignment vertical="top" wrapText="1"/>
    </xf>
    <xf numFmtId="0" fontId="7" fillId="0" borderId="0" xfId="3" applyFont="1" applyFill="1" applyAlignment="1">
      <alignment vertical="top" wrapText="1"/>
    </xf>
    <xf numFmtId="0" fontId="11" fillId="0" borderId="0" xfId="2" applyFont="1" applyAlignment="1">
      <alignment vertical="top"/>
    </xf>
    <xf numFmtId="0" fontId="9" fillId="0" borderId="2" xfId="3" applyFont="1" applyFill="1" applyBorder="1" applyAlignment="1">
      <alignment vertical="top" wrapText="1"/>
    </xf>
    <xf numFmtId="167" fontId="5" fillId="0" borderId="0" xfId="1" applyNumberFormat="1" applyFont="1" applyBorder="1" applyAlignment="1">
      <alignment horizontal="right" vertical="top"/>
    </xf>
    <xf numFmtId="167" fontId="5" fillId="0" borderId="0" xfId="1" applyNumberFormat="1" applyFont="1" applyFill="1" applyBorder="1" applyAlignment="1">
      <alignment horizontal="right" vertical="top"/>
    </xf>
    <xf numFmtId="167" fontId="10" fillId="0" borderId="0" xfId="1" applyNumberFormat="1" applyFont="1" applyFill="1" applyBorder="1" applyAlignment="1">
      <alignment vertical="top"/>
    </xf>
    <xf numFmtId="167" fontId="8" fillId="0" borderId="0" xfId="1" applyNumberFormat="1" applyFont="1" applyFill="1" applyAlignment="1">
      <alignment vertical="top"/>
    </xf>
    <xf numFmtId="167" fontId="8" fillId="0" borderId="2" xfId="1" applyNumberFormat="1" applyFont="1" applyFill="1" applyBorder="1" applyAlignment="1">
      <alignment vertical="top"/>
    </xf>
    <xf numFmtId="167" fontId="11" fillId="0" borderId="0" xfId="1" applyNumberFormat="1" applyFont="1" applyFill="1" applyBorder="1" applyAlignment="1">
      <alignment vertical="top"/>
    </xf>
    <xf numFmtId="0" fontId="8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10" fillId="0" borderId="0" xfId="7" applyFont="1" applyAlignment="1">
      <alignment vertical="top"/>
    </xf>
    <xf numFmtId="0" fontId="10" fillId="0" borderId="0" xfId="3" applyFont="1" applyAlignment="1">
      <alignment vertical="top"/>
    </xf>
    <xf numFmtId="165" fontId="10" fillId="0" borderId="0" xfId="8" applyNumberFormat="1" applyFont="1" applyFill="1" applyAlignment="1">
      <alignment vertical="top"/>
    </xf>
    <xf numFmtId="0" fontId="10" fillId="0" borderId="0" xfId="3" applyFont="1" applyBorder="1" applyAlignment="1">
      <alignment vertical="top"/>
    </xf>
    <xf numFmtId="0" fontId="10" fillId="0" borderId="1" xfId="3" applyFont="1" applyBorder="1" applyAlignment="1">
      <alignment vertical="top"/>
    </xf>
    <xf numFmtId="0" fontId="10" fillId="0" borderId="0" xfId="3" applyFont="1" applyFill="1" applyBorder="1" applyAlignment="1">
      <alignment vertical="top"/>
    </xf>
    <xf numFmtId="0" fontId="9" fillId="0" borderId="0" xfId="3" applyFont="1" applyAlignment="1">
      <alignment vertical="top"/>
    </xf>
    <xf numFmtId="165" fontId="9" fillId="0" borderId="0" xfId="8" applyNumberFormat="1" applyFont="1" applyFill="1" applyAlignment="1">
      <alignment vertical="top"/>
    </xf>
    <xf numFmtId="0" fontId="10" fillId="0" borderId="0" xfId="3" applyFont="1" applyAlignment="1">
      <alignment vertical="top" wrapText="1"/>
    </xf>
    <xf numFmtId="166" fontId="10" fillId="0" borderId="0" xfId="4" applyNumberFormat="1" applyFont="1" applyAlignment="1">
      <alignment vertical="top"/>
    </xf>
    <xf numFmtId="0" fontId="9" fillId="0" borderId="0" xfId="3" applyFont="1" applyAlignment="1">
      <alignment vertical="top" wrapText="1"/>
    </xf>
    <xf numFmtId="0" fontId="9" fillId="0" borderId="0" xfId="7" applyFont="1" applyAlignment="1">
      <alignment vertical="top"/>
    </xf>
    <xf numFmtId="166" fontId="9" fillId="0" borderId="0" xfId="4" applyNumberFormat="1" applyFont="1" applyAlignment="1">
      <alignment vertical="top"/>
    </xf>
    <xf numFmtId="0" fontId="9" fillId="0" borderId="2" xfId="3" applyFont="1" applyBorder="1" applyAlignment="1">
      <alignment vertical="top" wrapText="1"/>
    </xf>
    <xf numFmtId="167" fontId="10" fillId="0" borderId="0" xfId="1" applyNumberFormat="1" applyFont="1" applyFill="1" applyAlignment="1">
      <alignment vertical="top"/>
    </xf>
    <xf numFmtId="167" fontId="10" fillId="0" borderId="1" xfId="1" applyNumberFormat="1" applyFont="1" applyFill="1" applyBorder="1" applyAlignment="1">
      <alignment vertical="top"/>
    </xf>
    <xf numFmtId="165" fontId="10" fillId="0" borderId="0" xfId="1" applyNumberFormat="1" applyFont="1" applyFill="1" applyAlignment="1">
      <alignment vertical="top"/>
    </xf>
    <xf numFmtId="165" fontId="9" fillId="0" borderId="0" xfId="1" applyNumberFormat="1" applyFont="1" applyFill="1" applyAlignment="1">
      <alignment vertical="top"/>
    </xf>
    <xf numFmtId="167" fontId="14" fillId="0" borderId="0" xfId="1" applyNumberFormat="1" applyFont="1" applyFill="1" applyAlignment="1">
      <alignment vertical="top"/>
    </xf>
    <xf numFmtId="0" fontId="14" fillId="0" borderId="0" xfId="7" applyFont="1" applyAlignment="1">
      <alignment vertical="top"/>
    </xf>
    <xf numFmtId="0" fontId="15" fillId="0" borderId="0" xfId="2" applyFont="1" applyBorder="1" applyAlignment="1">
      <alignment vertical="top"/>
    </xf>
    <xf numFmtId="0" fontId="15" fillId="0" borderId="0" xfId="2" applyFont="1" applyFill="1" applyBorder="1" applyAlignment="1">
      <alignment vertical="top"/>
    </xf>
    <xf numFmtId="0" fontId="16" fillId="0" borderId="0" xfId="2" applyFont="1" applyBorder="1" applyAlignment="1">
      <alignment vertical="top"/>
    </xf>
    <xf numFmtId="167" fontId="3" fillId="0" borderId="0" xfId="1" applyNumberFormat="1" applyFont="1" applyFill="1" applyAlignment="1">
      <alignment vertical="top"/>
    </xf>
    <xf numFmtId="0" fontId="2" fillId="0" borderId="0" xfId="2" applyFont="1" applyAlignment="1">
      <alignment vertical="top"/>
    </xf>
    <xf numFmtId="0" fontId="14" fillId="0" borderId="0" xfId="3" applyFont="1" applyAlignment="1">
      <alignment vertical="top" wrapText="1"/>
    </xf>
    <xf numFmtId="0" fontId="15" fillId="0" borderId="0" xfId="6" applyFont="1" applyFill="1" applyBorder="1" applyAlignment="1">
      <alignment vertical="top"/>
    </xf>
    <xf numFmtId="0" fontId="16" fillId="0" borderId="0" xfId="6" applyFont="1" applyFill="1" applyBorder="1" applyAlignment="1">
      <alignment vertical="top"/>
    </xf>
    <xf numFmtId="165" fontId="16" fillId="0" borderId="0" xfId="6" applyNumberFormat="1" applyFont="1" applyFill="1" applyBorder="1" applyAlignment="1">
      <alignment vertical="top"/>
    </xf>
    <xf numFmtId="0" fontId="9" fillId="0" borderId="0" xfId="9" applyFont="1" applyBorder="1" applyAlignment="1">
      <alignment vertical="top" wrapText="1"/>
    </xf>
    <xf numFmtId="0" fontId="10" fillId="0" borderId="0" xfId="9" applyFont="1" applyBorder="1" applyAlignment="1">
      <alignment vertical="top" wrapText="1"/>
    </xf>
    <xf numFmtId="0" fontId="10" fillId="0" borderId="0" xfId="6" applyFont="1" applyFill="1" applyBorder="1" applyAlignment="1" applyProtection="1">
      <alignment vertical="top" wrapText="1"/>
      <protection locked="0"/>
    </xf>
    <xf numFmtId="167" fontId="10" fillId="0" borderId="0" xfId="1" applyNumberFormat="1" applyFont="1" applyFill="1" applyBorder="1" applyAlignment="1" applyProtection="1">
      <alignment vertical="top"/>
      <protection locked="0"/>
    </xf>
    <xf numFmtId="0" fontId="9" fillId="0" borderId="0" xfId="6" applyFont="1" applyFill="1" applyBorder="1" applyAlignment="1" applyProtection="1">
      <alignment vertical="top" wrapText="1"/>
      <protection locked="0"/>
    </xf>
    <xf numFmtId="0" fontId="19" fillId="0" borderId="0" xfId="3" applyFont="1" applyAlignment="1">
      <alignment vertical="top"/>
    </xf>
    <xf numFmtId="167" fontId="19" fillId="0" borderId="0" xfId="1" applyNumberFormat="1" applyFont="1" applyFill="1" applyAlignment="1">
      <alignment vertical="top" wrapText="1"/>
    </xf>
    <xf numFmtId="167" fontId="19" fillId="0" borderId="0" xfId="1" applyNumberFormat="1" applyFont="1" applyFill="1" applyAlignment="1">
      <alignment vertical="top"/>
    </xf>
    <xf numFmtId="0" fontId="19" fillId="0" borderId="0" xfId="7" applyFont="1" applyAlignment="1">
      <alignment vertical="top"/>
    </xf>
    <xf numFmtId="0" fontId="19" fillId="0" borderId="0" xfId="3" applyFont="1" applyAlignment="1">
      <alignment vertical="top" wrapText="1"/>
    </xf>
    <xf numFmtId="0" fontId="8" fillId="0" borderId="0" xfId="2" applyFont="1" applyBorder="1" applyAlignment="1">
      <alignment horizontal="justify" vertical="top"/>
    </xf>
    <xf numFmtId="0" fontId="8" fillId="0" borderId="0" xfId="2" applyFont="1" applyFill="1" applyBorder="1" applyAlignment="1">
      <alignment vertical="top"/>
    </xf>
    <xf numFmtId="0" fontId="4" fillId="0" borderId="0" xfId="2" applyFont="1" applyBorder="1" applyAlignment="1">
      <alignment vertical="top"/>
    </xf>
    <xf numFmtId="0" fontId="9" fillId="0" borderId="0" xfId="3" applyFont="1" applyFill="1" applyAlignment="1">
      <alignment vertical="top"/>
    </xf>
    <xf numFmtId="0" fontId="10" fillId="0" borderId="2" xfId="3" applyFont="1" applyFill="1" applyBorder="1" applyAlignment="1">
      <alignment vertical="top"/>
    </xf>
    <xf numFmtId="0" fontId="10" fillId="0" borderId="1" xfId="3" applyFont="1" applyFill="1" applyBorder="1" applyAlignment="1">
      <alignment vertical="top"/>
    </xf>
    <xf numFmtId="0" fontId="10" fillId="0" borderId="0" xfId="3" applyFont="1" applyFill="1" applyAlignment="1">
      <alignment vertical="top"/>
    </xf>
    <xf numFmtId="165" fontId="9" fillId="0" borderId="0" xfId="3" applyNumberFormat="1" applyFont="1" applyFill="1" applyAlignment="1">
      <alignment vertical="top"/>
    </xf>
    <xf numFmtId="165" fontId="10" fillId="0" borderId="0" xfId="3" applyNumberFormat="1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top"/>
    </xf>
    <xf numFmtId="0" fontId="3" fillId="0" borderId="0" xfId="2" applyFont="1" applyAlignment="1">
      <alignment vertical="top" wrapText="1"/>
    </xf>
    <xf numFmtId="167" fontId="3" fillId="0" borderId="0" xfId="1" applyNumberFormat="1" applyFont="1" applyAlignment="1">
      <alignment vertical="top"/>
    </xf>
    <xf numFmtId="166" fontId="0" fillId="0" borderId="0" xfId="1" applyNumberFormat="1" applyFont="1" applyBorder="1" applyAlignment="1">
      <alignment horizontal="right" vertical="top"/>
    </xf>
    <xf numFmtId="0" fontId="12" fillId="0" borderId="0" xfId="3" applyFont="1" applyFill="1" applyAlignment="1">
      <alignment vertical="top" wrapText="1"/>
    </xf>
    <xf numFmtId="0" fontId="13" fillId="0" borderId="0" xfId="3" applyFont="1" applyFill="1" applyAlignment="1">
      <alignment vertical="top" wrapText="1"/>
    </xf>
    <xf numFmtId="167" fontId="9" fillId="0" borderId="0" xfId="1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9" fillId="0" borderId="0" xfId="2" applyFont="1" applyBorder="1" applyAlignment="1">
      <alignment vertical="top" wrapText="1"/>
    </xf>
    <xf numFmtId="0" fontId="16" fillId="0" borderId="0" xfId="2" applyFont="1" applyBorder="1" applyAlignment="1">
      <alignment horizontal="justify" vertical="top" wrapText="1"/>
    </xf>
    <xf numFmtId="167" fontId="16" fillId="0" borderId="0" xfId="1" applyNumberFormat="1" applyFont="1" applyBorder="1" applyAlignment="1">
      <alignment vertical="top"/>
    </xf>
    <xf numFmtId="167" fontId="16" fillId="0" borderId="0" xfId="1" applyNumberFormat="1" applyFont="1" applyFill="1" applyBorder="1" applyAlignment="1">
      <alignment vertical="top"/>
    </xf>
    <xf numFmtId="0" fontId="10" fillId="0" borderId="0" xfId="9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5" fillId="0" borderId="0" xfId="9" applyFont="1" applyBorder="1" applyAlignment="1">
      <alignment vertical="top"/>
    </xf>
    <xf numFmtId="0" fontId="15" fillId="0" borderId="0" xfId="2" applyFont="1" applyBorder="1" applyAlignment="1">
      <alignment horizontal="justify"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167" fontId="8" fillId="0" borderId="0" xfId="1" applyNumberFormat="1" applyFont="1" applyFill="1" applyBorder="1" applyAlignment="1">
      <alignment vertical="top"/>
    </xf>
    <xf numFmtId="0" fontId="7" fillId="0" borderId="0" xfId="9" applyFont="1" applyBorder="1" applyAlignment="1">
      <alignment vertical="top" wrapText="1"/>
    </xf>
    <xf numFmtId="167" fontId="8" fillId="0" borderId="0" xfId="1" applyNumberFormat="1" applyFont="1" applyFill="1" applyBorder="1" applyAlignment="1">
      <alignment horizontal="center" vertical="top"/>
    </xf>
    <xf numFmtId="165" fontId="9" fillId="0" borderId="0" xfId="1" applyNumberFormat="1" applyFont="1" applyFill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7" fontId="4" fillId="0" borderId="0" xfId="1" applyNumberFormat="1" applyFont="1" applyFill="1" applyBorder="1" applyAlignment="1">
      <alignment vertical="top"/>
    </xf>
    <xf numFmtId="167" fontId="15" fillId="0" borderId="0" xfId="1" applyNumberFormat="1" applyFont="1" applyFill="1" applyBorder="1" applyAlignment="1">
      <alignment vertical="top"/>
    </xf>
    <xf numFmtId="0" fontId="16" fillId="0" borderId="0" xfId="6" applyFont="1" applyFill="1" applyBorder="1" applyAlignment="1">
      <alignment horizontal="left" vertical="top"/>
    </xf>
    <xf numFmtId="167" fontId="16" fillId="0" borderId="0" xfId="1" applyNumberFormat="1" applyFont="1" applyFill="1" applyBorder="1" applyAlignment="1">
      <alignment horizontal="left" vertical="top"/>
    </xf>
    <xf numFmtId="0" fontId="16" fillId="0" borderId="0" xfId="6" applyFont="1" applyFill="1" applyAlignment="1">
      <alignment vertical="top"/>
    </xf>
    <xf numFmtId="167" fontId="16" fillId="0" borderId="0" xfId="1" applyNumberFormat="1" applyFont="1" applyFill="1" applyAlignment="1">
      <alignment vertical="top"/>
    </xf>
    <xf numFmtId="0" fontId="15" fillId="0" borderId="0" xfId="6" applyFont="1" applyFill="1" applyAlignment="1">
      <alignment vertical="top"/>
    </xf>
    <xf numFmtId="167" fontId="20" fillId="0" borderId="0" xfId="1" applyNumberFormat="1" applyFont="1" applyFill="1" applyBorder="1" applyAlignment="1">
      <alignment vertical="top"/>
    </xf>
    <xf numFmtId="0" fontId="20" fillId="0" borderId="0" xfId="6" applyFont="1" applyFill="1" applyBorder="1" applyAlignment="1">
      <alignment vertical="top"/>
    </xf>
    <xf numFmtId="0" fontId="8" fillId="0" borderId="0" xfId="9" applyFont="1" applyFill="1" applyBorder="1" applyAlignment="1">
      <alignment vertical="top" wrapText="1"/>
    </xf>
    <xf numFmtId="167" fontId="2" fillId="0" borderId="0" xfId="1" applyNumberFormat="1" applyFont="1" applyAlignment="1">
      <alignment vertical="top"/>
    </xf>
    <xf numFmtId="167" fontId="4" fillId="0" borderId="0" xfId="1" applyNumberFormat="1" applyFont="1" applyAlignment="1">
      <alignment vertical="top"/>
    </xf>
    <xf numFmtId="167" fontId="8" fillId="0" borderId="0" xfId="1" applyNumberFormat="1" applyFont="1" applyAlignment="1">
      <alignment vertical="top"/>
    </xf>
    <xf numFmtId="167" fontId="8" fillId="0" borderId="0" xfId="1" applyNumberFormat="1" applyFont="1" applyFill="1" applyAlignment="1">
      <alignment vertical="top" wrapText="1"/>
    </xf>
    <xf numFmtId="167" fontId="11" fillId="0" borderId="0" xfId="1" applyNumberFormat="1" applyFont="1" applyAlignment="1">
      <alignment vertical="top"/>
    </xf>
    <xf numFmtId="167" fontId="15" fillId="0" borderId="0" xfId="1" applyNumberFormat="1" applyFont="1" applyBorder="1" applyAlignment="1">
      <alignment vertical="top"/>
    </xf>
    <xf numFmtId="165" fontId="8" fillId="0" borderId="0" xfId="2" applyNumberFormat="1" applyFont="1" applyAlignment="1">
      <alignment vertical="top"/>
    </xf>
    <xf numFmtId="167" fontId="10" fillId="0" borderId="0" xfId="1" applyNumberFormat="1" applyFont="1" applyFill="1" applyAlignment="1">
      <alignment vertical="top" wrapText="1"/>
    </xf>
    <xf numFmtId="167" fontId="9" fillId="0" borderId="0" xfId="1" applyNumberFormat="1" applyFont="1" applyFill="1" applyAlignment="1">
      <alignment vertical="top"/>
    </xf>
    <xf numFmtId="167" fontId="2" fillId="0" borderId="0" xfId="1" applyNumberFormat="1" applyFont="1" applyFill="1" applyAlignment="1">
      <alignment vertical="top"/>
    </xf>
    <xf numFmtId="165" fontId="10" fillId="0" borderId="0" xfId="7" applyNumberFormat="1" applyFont="1" applyAlignment="1">
      <alignment vertical="top"/>
    </xf>
    <xf numFmtId="0" fontId="10" fillId="0" borderId="0" xfId="2" applyFont="1" applyBorder="1" applyAlignment="1">
      <alignment horizontal="justify" vertical="center" wrapText="1"/>
    </xf>
    <xf numFmtId="167" fontId="9" fillId="0" borderId="0" xfId="1" applyNumberFormat="1" applyFont="1" applyFill="1" applyBorder="1" applyAlignment="1">
      <alignment vertical="center"/>
    </xf>
    <xf numFmtId="0" fontId="9" fillId="0" borderId="1" xfId="3" applyFont="1" applyFill="1" applyBorder="1" applyAlignment="1">
      <alignment vertical="top" wrapText="1"/>
    </xf>
    <xf numFmtId="167" fontId="8" fillId="0" borderId="1" xfId="1" applyNumberFormat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1" xfId="3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vertical="top"/>
    </xf>
    <xf numFmtId="167" fontId="11" fillId="0" borderId="0" xfId="1" applyNumberFormat="1" applyFont="1" applyFill="1" applyBorder="1" applyAlignment="1">
      <alignment horizontal="right" vertical="top"/>
    </xf>
    <xf numFmtId="167" fontId="11" fillId="0" borderId="1" xfId="1" applyNumberFormat="1" applyFont="1" applyBorder="1" applyAlignment="1">
      <alignment horizontal="right" vertical="top" wrapText="1"/>
    </xf>
    <xf numFmtId="167" fontId="11" fillId="0" borderId="0" xfId="1" applyNumberFormat="1" applyFont="1" applyFill="1" applyBorder="1" applyAlignment="1">
      <alignment horizontal="right" vertical="top" wrapText="1"/>
    </xf>
    <xf numFmtId="0" fontId="10" fillId="0" borderId="1" xfId="9" applyFont="1" applyBorder="1" applyAlignment="1">
      <alignment vertical="top" wrapText="1"/>
    </xf>
    <xf numFmtId="0" fontId="9" fillId="0" borderId="3" xfId="9" applyFont="1" applyBorder="1" applyAlignment="1">
      <alignment vertical="top" wrapText="1"/>
    </xf>
    <xf numFmtId="165" fontId="9" fillId="0" borderId="3" xfId="1" applyNumberFormat="1" applyFont="1" applyFill="1" applyBorder="1" applyAlignment="1">
      <alignment vertical="top"/>
    </xf>
    <xf numFmtId="0" fontId="10" fillId="0" borderId="3" xfId="9" applyFont="1" applyBorder="1" applyAlignment="1">
      <alignment vertical="top" wrapText="1"/>
    </xf>
    <xf numFmtId="165" fontId="10" fillId="0" borderId="3" xfId="1" applyNumberFormat="1" applyFont="1" applyFill="1" applyBorder="1" applyAlignment="1">
      <alignment vertical="top"/>
    </xf>
    <xf numFmtId="0" fontId="9" fillId="0" borderId="1" xfId="9" applyFont="1" applyBorder="1" applyAlignment="1">
      <alignment vertical="top" wrapText="1"/>
    </xf>
    <xf numFmtId="165" fontId="9" fillId="0" borderId="1" xfId="1" applyNumberFormat="1" applyFont="1" applyFill="1" applyBorder="1" applyAlignment="1">
      <alignment vertical="top"/>
    </xf>
    <xf numFmtId="0" fontId="10" fillId="0" borderId="0" xfId="2" applyFont="1" applyBorder="1" applyAlignment="1">
      <alignment horizontal="justify" vertical="top"/>
    </xf>
    <xf numFmtId="0" fontId="15" fillId="0" borderId="1" xfId="6" applyFont="1" applyFill="1" applyBorder="1" applyAlignment="1" applyProtection="1">
      <alignment vertical="top" wrapText="1"/>
      <protection locked="0"/>
    </xf>
    <xf numFmtId="167" fontId="15" fillId="0" borderId="1" xfId="1" applyNumberFormat="1" applyFont="1" applyFill="1" applyBorder="1" applyAlignment="1" applyProtection="1">
      <alignment horizontal="center" vertical="top"/>
      <protection locked="0"/>
    </xf>
    <xf numFmtId="167" fontId="15" fillId="0" borderId="1" xfId="1" applyNumberFormat="1" applyFont="1" applyFill="1" applyBorder="1" applyAlignment="1">
      <alignment horizontal="center" vertical="top"/>
    </xf>
    <xf numFmtId="0" fontId="7" fillId="0" borderId="3" xfId="3" applyFont="1" applyFill="1" applyBorder="1" applyAlignment="1">
      <alignment horizontal="left" vertical="top" wrapText="1"/>
    </xf>
    <xf numFmtId="167" fontId="9" fillId="0" borderId="3" xfId="1" applyNumberFormat="1" applyFont="1" applyFill="1" applyBorder="1" applyAlignment="1">
      <alignment horizontal="center" vertical="top" wrapText="1"/>
    </xf>
    <xf numFmtId="0" fontId="9" fillId="0" borderId="3" xfId="6" applyFont="1" applyFill="1" applyBorder="1" applyAlignment="1" applyProtection="1">
      <alignment vertical="top" wrapText="1"/>
      <protection locked="0"/>
    </xf>
    <xf numFmtId="167" fontId="10" fillId="0" borderId="3" xfId="1" applyNumberFormat="1" applyFont="1" applyFill="1" applyBorder="1" applyAlignment="1" applyProtection="1">
      <alignment horizontal="center" vertical="top"/>
      <protection locked="0"/>
    </xf>
    <xf numFmtId="167" fontId="9" fillId="0" borderId="3" xfId="1" applyNumberFormat="1" applyFont="1" applyFill="1" applyBorder="1" applyAlignment="1">
      <alignment horizontal="right" vertical="top"/>
    </xf>
    <xf numFmtId="0" fontId="9" fillId="0" borderId="1" xfId="6" applyFont="1" applyFill="1" applyBorder="1" applyAlignment="1" applyProtection="1">
      <alignment vertical="top" wrapText="1"/>
      <protection locked="0"/>
    </xf>
    <xf numFmtId="0" fontId="10" fillId="0" borderId="3" xfId="6" applyFont="1" applyFill="1" applyBorder="1" applyAlignment="1" applyProtection="1">
      <alignment vertical="top" wrapText="1"/>
      <protection locked="0"/>
    </xf>
    <xf numFmtId="0" fontId="21" fillId="0" borderId="0" xfId="2" applyFont="1" applyAlignment="1">
      <alignment horizontal="center" vertical="top" wrapText="1"/>
    </xf>
    <xf numFmtId="0" fontId="22" fillId="0" borderId="0" xfId="2" applyFont="1" applyAlignment="1">
      <alignment horizontal="center" vertical="top"/>
    </xf>
    <xf numFmtId="0" fontId="7" fillId="0" borderId="0" xfId="3" applyFont="1" applyFill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 wrapText="1"/>
    </xf>
    <xf numFmtId="0" fontId="23" fillId="0" borderId="0" xfId="3" applyFont="1" applyFill="1" applyAlignment="1">
      <alignment horizontal="center" vertical="top" wrapText="1"/>
    </xf>
    <xf numFmtId="0" fontId="7" fillId="0" borderId="0" xfId="3" applyFont="1" applyFill="1" applyAlignment="1">
      <alignment horizontal="center" vertical="top" wrapText="1"/>
    </xf>
    <xf numFmtId="0" fontId="7" fillId="0" borderId="2" xfId="3" applyFont="1" applyFill="1" applyBorder="1" applyAlignment="1">
      <alignment horizontal="center" vertical="top" wrapText="1"/>
    </xf>
    <xf numFmtId="0" fontId="23" fillId="0" borderId="0" xfId="3" applyFont="1" applyFill="1" applyBorder="1" applyAlignment="1">
      <alignment horizontal="center" vertical="top" wrapText="1"/>
    </xf>
    <xf numFmtId="0" fontId="23" fillId="0" borderId="1" xfId="3" applyFont="1" applyFill="1" applyBorder="1" applyAlignment="1">
      <alignment horizontal="center" vertical="top" wrapText="1"/>
    </xf>
    <xf numFmtId="0" fontId="23" fillId="0" borderId="2" xfId="3" applyFont="1" applyFill="1" applyBorder="1" applyAlignment="1">
      <alignment horizontal="center" vertical="top" wrapText="1"/>
    </xf>
    <xf numFmtId="0" fontId="12" fillId="0" borderId="0" xfId="3" applyFont="1" applyFill="1" applyAlignment="1">
      <alignment horizontal="center" vertical="top" wrapText="1"/>
    </xf>
    <xf numFmtId="0" fontId="13" fillId="0" borderId="0" xfId="3" applyFont="1" applyFill="1" applyAlignment="1">
      <alignment horizontal="center" vertical="top" wrapText="1"/>
    </xf>
    <xf numFmtId="0" fontId="7" fillId="0" borderId="0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top" wrapText="1"/>
    </xf>
    <xf numFmtId="0" fontId="24" fillId="0" borderId="0" xfId="2" applyFont="1" applyBorder="1" applyAlignment="1">
      <alignment horizontal="center" vertical="top" wrapText="1"/>
    </xf>
    <xf numFmtId="0" fontId="7" fillId="0" borderId="0" xfId="3" applyFont="1" applyAlignment="1">
      <alignment horizontal="center" vertical="top"/>
    </xf>
    <xf numFmtId="0" fontId="7" fillId="0" borderId="0" xfId="3" applyFont="1" applyBorder="1" applyAlignment="1">
      <alignment horizontal="center" vertical="top"/>
    </xf>
    <xf numFmtId="0" fontId="7" fillId="0" borderId="1" xfId="3" applyFont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7" fillId="0" borderId="0" xfId="3" applyFont="1" applyAlignment="1">
      <alignment horizontal="center" vertical="top" wrapText="1"/>
    </xf>
    <xf numFmtId="0" fontId="23" fillId="0" borderId="0" xfId="3" applyFont="1" applyAlignment="1">
      <alignment horizontal="center" vertical="top" wrapText="1"/>
    </xf>
    <xf numFmtId="0" fontId="23" fillId="0" borderId="0" xfId="3" applyFont="1" applyBorder="1" applyAlignment="1">
      <alignment horizontal="center" vertical="top" wrapText="1"/>
    </xf>
    <xf numFmtId="0" fontId="23" fillId="0" borderId="0" xfId="3" applyFont="1" applyFill="1" applyAlignment="1">
      <alignment horizontal="center" vertical="top"/>
    </xf>
    <xf numFmtId="0" fontId="7" fillId="0" borderId="0" xfId="3" applyFont="1" applyFill="1" applyBorder="1" applyAlignment="1">
      <alignment horizontal="center" vertical="top"/>
    </xf>
    <xf numFmtId="0" fontId="7" fillId="0" borderId="2" xfId="3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7" fillId="0" borderId="0" xfId="3" applyFont="1" applyFill="1" applyAlignment="1">
      <alignment horizontal="center" vertical="top"/>
    </xf>
    <xf numFmtId="0" fontId="25" fillId="0" borderId="0" xfId="3" applyFont="1" applyAlignment="1">
      <alignment horizontal="center" vertical="top" wrapText="1"/>
    </xf>
    <xf numFmtId="0" fontId="26" fillId="0" borderId="0" xfId="2" applyFont="1" applyBorder="1" applyAlignment="1">
      <alignment horizontal="center" vertical="top"/>
    </xf>
    <xf numFmtId="0" fontId="23" fillId="0" borderId="0" xfId="2" applyFont="1" applyBorder="1" applyAlignment="1">
      <alignment horizontal="center" vertical="top"/>
    </xf>
    <xf numFmtId="0" fontId="27" fillId="0" borderId="0" xfId="3" applyFont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5" fillId="0" borderId="0" xfId="2" applyFont="1" applyAlignment="1">
      <alignment vertical="top" wrapText="1"/>
    </xf>
    <xf numFmtId="0" fontId="1" fillId="0" borderId="0" xfId="2" applyAlignment="1">
      <alignment vertical="top" wrapText="1"/>
    </xf>
    <xf numFmtId="0" fontId="5" fillId="0" borderId="0" xfId="2" applyFont="1" applyAlignment="1">
      <alignment horizontal="left" vertical="top" wrapText="1"/>
    </xf>
    <xf numFmtId="0" fontId="7" fillId="0" borderId="0" xfId="7" applyFont="1" applyAlignment="1">
      <alignment horizontal="center" vertical="top"/>
    </xf>
    <xf numFmtId="0" fontId="7" fillId="0" borderId="1" xfId="7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6" fillId="0" borderId="0" xfId="6" applyFont="1" applyFill="1" applyBorder="1" applyAlignment="1">
      <alignment horizontal="left" vertical="top"/>
    </xf>
    <xf numFmtId="167" fontId="9" fillId="0" borderId="0" xfId="1" applyNumberFormat="1" applyFont="1" applyFill="1" applyBorder="1" applyAlignment="1">
      <alignment horizontal="left" vertical="top"/>
    </xf>
  </cellXfs>
  <cellStyles count="11">
    <cellStyle name="Обычный" xfId="0" builtinId="0"/>
    <cellStyle name="Обычный 2" xfId="7"/>
    <cellStyle name="Обычный 21" xfId="2"/>
    <cellStyle name="Обычный 3" xfId="6"/>
    <cellStyle name="Обычный_Alfa Bank_ FS_2008_rus_1" xfId="3"/>
    <cellStyle name="Стиль 1" xfId="9"/>
    <cellStyle name="Финансовый" xfId="1" builtinId="3"/>
    <cellStyle name="Финансовый 2 4" xfId="4"/>
    <cellStyle name="Финансовый 2 4 2 2" xfId="10"/>
    <cellStyle name="Финансовый 20" xfId="5"/>
    <cellStyle name="Финансовый_Alfa Bank_ FS_2008_rus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76201</xdr:colOff>
      <xdr:row>1</xdr:row>
      <xdr:rowOff>419101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3909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85725</xdr:rowOff>
    </xdr:from>
    <xdr:to>
      <xdr:col>0</xdr:col>
      <xdr:colOff>3162301</xdr:colOff>
      <xdr:row>3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5725"/>
          <a:ext cx="3162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3038475</xdr:colOff>
      <xdr:row>3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0384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85725</xdr:rowOff>
    </xdr:from>
    <xdr:to>
      <xdr:col>0</xdr:col>
      <xdr:colOff>3514725</xdr:colOff>
      <xdr:row>2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85725"/>
          <a:ext cx="343852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0</xdr:row>
      <xdr:rowOff>85725</xdr:rowOff>
    </xdr:from>
    <xdr:to>
      <xdr:col>0</xdr:col>
      <xdr:colOff>3514725</xdr:colOff>
      <xdr:row>2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85725"/>
          <a:ext cx="343852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showGridLines="0" zoomScaleNormal="100" workbookViewId="0">
      <selection activeCell="A5" sqref="A5:D54"/>
    </sheetView>
  </sheetViews>
  <sheetFormatPr defaultRowHeight="12" x14ac:dyDescent="0.25"/>
  <cols>
    <col min="1" max="1" width="49.7109375" style="73" customWidth="1"/>
    <col min="2" max="2" width="5.42578125" style="148" customWidth="1"/>
    <col min="3" max="3" width="20.28515625" style="74" customWidth="1"/>
    <col min="4" max="4" width="20.28515625" style="47" bestFit="1" customWidth="1"/>
    <col min="5" max="5" width="11" style="48" customWidth="1"/>
    <col min="6" max="6" width="12.140625" style="109" bestFit="1" customWidth="1"/>
    <col min="7" max="7" width="9.5703125" style="48" bestFit="1" customWidth="1"/>
    <col min="8" max="16384" width="9.140625" style="48"/>
  </cols>
  <sheetData>
    <row r="2" spans="1:12" ht="38.25" customHeight="1" x14ac:dyDescent="0.25"/>
    <row r="3" spans="1:12" s="1" customFormat="1" ht="15" x14ac:dyDescent="0.25">
      <c r="A3" s="180" t="s">
        <v>83</v>
      </c>
      <c r="B3" s="180"/>
      <c r="C3" s="181"/>
      <c r="D3" s="181"/>
      <c r="F3" s="110"/>
    </row>
    <row r="4" spans="1:12" s="1" customFormat="1" ht="13.5" customHeight="1" x14ac:dyDescent="0.25">
      <c r="B4" s="149"/>
      <c r="C4" s="16"/>
      <c r="D4" s="17"/>
      <c r="F4" s="110"/>
    </row>
    <row r="5" spans="1:12" s="1" customFormat="1" ht="13.5" customHeight="1" x14ac:dyDescent="0.25">
      <c r="A5" s="2"/>
      <c r="B5" s="150"/>
      <c r="C5" s="127" t="s">
        <v>84</v>
      </c>
      <c r="D5" s="127" t="s">
        <v>81</v>
      </c>
      <c r="F5" s="110"/>
    </row>
    <row r="6" spans="1:12" s="1" customFormat="1" ht="25.5" x14ac:dyDescent="0.25">
      <c r="A6" s="3" t="s">
        <v>0</v>
      </c>
      <c r="B6" s="151" t="s">
        <v>122</v>
      </c>
      <c r="C6" s="128" t="s">
        <v>38</v>
      </c>
      <c r="D6" s="128" t="s">
        <v>38</v>
      </c>
      <c r="F6" s="110"/>
    </row>
    <row r="7" spans="1:12" s="4" customFormat="1" ht="14.25" x14ac:dyDescent="0.25">
      <c r="A7" s="5" t="s">
        <v>1</v>
      </c>
      <c r="B7" s="152"/>
      <c r="C7" s="16"/>
      <c r="D7" s="16"/>
      <c r="F7" s="111"/>
    </row>
    <row r="8" spans="1:12" s="4" customFormat="1" ht="15" customHeight="1" x14ac:dyDescent="0.25">
      <c r="A8" s="6" t="s">
        <v>2</v>
      </c>
      <c r="B8" s="153">
        <v>3</v>
      </c>
      <c r="C8" s="40">
        <v>26294732</v>
      </c>
      <c r="D8" s="40">
        <v>53499634</v>
      </c>
      <c r="E8" s="7"/>
      <c r="F8" s="19"/>
      <c r="G8" s="7"/>
      <c r="H8" s="8"/>
      <c r="I8" s="8"/>
      <c r="J8" s="8"/>
    </row>
    <row r="9" spans="1:12" s="4" customFormat="1" ht="15" customHeight="1" x14ac:dyDescent="0.25">
      <c r="A9" s="6" t="s">
        <v>85</v>
      </c>
      <c r="B9" s="153">
        <v>4</v>
      </c>
      <c r="C9" s="40">
        <v>1421442</v>
      </c>
      <c r="D9" s="40">
        <v>2055182</v>
      </c>
      <c r="F9" s="19"/>
      <c r="G9" s="115"/>
    </row>
    <row r="10" spans="1:12" s="4" customFormat="1" ht="15" customHeight="1" x14ac:dyDescent="0.25">
      <c r="A10" s="6" t="s">
        <v>3</v>
      </c>
      <c r="B10" s="153">
        <v>5</v>
      </c>
      <c r="C10" s="40">
        <v>191238836</v>
      </c>
      <c r="D10" s="40">
        <v>209155989</v>
      </c>
      <c r="F10" s="19"/>
      <c r="G10" s="115"/>
    </row>
    <row r="11" spans="1:12" s="4" customFormat="1" ht="12.75" x14ac:dyDescent="0.25">
      <c r="A11" s="6" t="s">
        <v>109</v>
      </c>
      <c r="B11" s="153">
        <v>6</v>
      </c>
      <c r="C11" s="40">
        <v>0</v>
      </c>
      <c r="D11" s="40">
        <v>210581248</v>
      </c>
      <c r="E11" s="9"/>
      <c r="F11" s="112"/>
      <c r="G11" s="9"/>
      <c r="H11" s="9"/>
      <c r="I11" s="9"/>
      <c r="J11" s="9"/>
      <c r="K11" s="9"/>
      <c r="L11" s="9"/>
    </row>
    <row r="12" spans="1:12" s="4" customFormat="1" ht="25.5" x14ac:dyDescent="0.25">
      <c r="A12" s="6" t="s">
        <v>111</v>
      </c>
      <c r="B12" s="153">
        <v>6</v>
      </c>
      <c r="C12" s="40">
        <v>252623022</v>
      </c>
      <c r="D12" s="40">
        <v>0</v>
      </c>
      <c r="E12" s="9"/>
      <c r="F12" s="112"/>
      <c r="G12" s="115"/>
      <c r="H12" s="9"/>
      <c r="I12" s="9"/>
      <c r="J12" s="9"/>
      <c r="K12" s="9"/>
      <c r="L12" s="9"/>
    </row>
    <row r="13" spans="1:12" s="4" customFormat="1" ht="15" customHeight="1" x14ac:dyDescent="0.25">
      <c r="A13" s="6" t="s">
        <v>4</v>
      </c>
      <c r="B13" s="153"/>
      <c r="C13" s="40">
        <v>40278424</v>
      </c>
      <c r="D13" s="40">
        <v>40809526</v>
      </c>
      <c r="F13" s="19"/>
      <c r="G13" s="115"/>
    </row>
    <row r="14" spans="1:12" s="4" customFormat="1" ht="15" customHeight="1" x14ac:dyDescent="0.25">
      <c r="A14" s="6" t="s">
        <v>86</v>
      </c>
      <c r="B14" s="153"/>
      <c r="C14" s="40">
        <v>1481126</v>
      </c>
      <c r="D14" s="40">
        <v>1184901</v>
      </c>
      <c r="F14" s="19"/>
    </row>
    <row r="15" spans="1:12" s="4" customFormat="1" ht="15" customHeight="1" x14ac:dyDescent="0.25">
      <c r="A15" s="6" t="s">
        <v>5</v>
      </c>
      <c r="B15" s="153">
        <v>7</v>
      </c>
      <c r="C15" s="40">
        <v>3090841</v>
      </c>
      <c r="D15" s="40">
        <v>12066201</v>
      </c>
      <c r="F15" s="19"/>
      <c r="G15" s="115"/>
    </row>
    <row r="16" spans="1:12" s="4" customFormat="1" ht="12.75" x14ac:dyDescent="0.25">
      <c r="A16" s="10"/>
      <c r="B16" s="150"/>
      <c r="C16" s="19"/>
      <c r="D16" s="19"/>
      <c r="F16" s="19"/>
    </row>
    <row r="17" spans="1:7" s="4" customFormat="1" ht="12.75" x14ac:dyDescent="0.25">
      <c r="A17" s="11"/>
      <c r="B17" s="154"/>
      <c r="C17" s="20"/>
      <c r="D17" s="20"/>
      <c r="F17" s="19"/>
    </row>
    <row r="18" spans="1:7" s="4" customFormat="1" ht="15" x14ac:dyDescent="0.25">
      <c r="A18" s="12" t="s">
        <v>6</v>
      </c>
      <c r="B18" s="155"/>
      <c r="C18" s="41">
        <f>SUM(C8:C15)</f>
        <v>516428423</v>
      </c>
      <c r="D18" s="41">
        <f>SUM(D8:D15)</f>
        <v>529352681</v>
      </c>
      <c r="E18" s="75"/>
      <c r="F18" s="19"/>
    </row>
    <row r="19" spans="1:7" s="4" customFormat="1" ht="13.5" x14ac:dyDescent="0.25">
      <c r="A19" s="122"/>
      <c r="B19" s="156"/>
      <c r="C19" s="123"/>
      <c r="D19" s="123"/>
      <c r="E19" s="22"/>
      <c r="F19" s="19"/>
    </row>
    <row r="20" spans="1:7" s="4" customFormat="1" ht="12.75" x14ac:dyDescent="0.25">
      <c r="A20" s="13"/>
      <c r="B20" s="153"/>
      <c r="C20" s="19"/>
      <c r="D20" s="19"/>
      <c r="E20" s="22"/>
      <c r="F20" s="19"/>
    </row>
    <row r="21" spans="1:7" s="4" customFormat="1" ht="13.5" x14ac:dyDescent="0.25">
      <c r="A21" s="5" t="s">
        <v>7</v>
      </c>
      <c r="B21" s="152"/>
      <c r="C21" s="18"/>
      <c r="D21" s="18"/>
      <c r="E21" s="22"/>
      <c r="F21" s="19"/>
    </row>
    <row r="22" spans="1:7" s="4" customFormat="1" ht="12.75" x14ac:dyDescent="0.25">
      <c r="A22" s="6" t="s">
        <v>8</v>
      </c>
      <c r="B22" s="153">
        <v>9</v>
      </c>
      <c r="C22" s="40">
        <v>179804557</v>
      </c>
      <c r="D22" s="40">
        <v>220380396</v>
      </c>
      <c r="E22" s="22"/>
      <c r="F22" s="19"/>
      <c r="G22" s="115"/>
    </row>
    <row r="23" spans="1:7" s="4" customFormat="1" ht="12.75" x14ac:dyDescent="0.25">
      <c r="A23" s="6" t="s">
        <v>87</v>
      </c>
      <c r="B23" s="153">
        <v>10</v>
      </c>
      <c r="C23" s="40">
        <v>603</v>
      </c>
      <c r="D23" s="40">
        <v>4994427</v>
      </c>
      <c r="E23" s="22"/>
      <c r="F23" s="19"/>
      <c r="G23" s="115"/>
    </row>
    <row r="24" spans="1:7" s="4" customFormat="1" ht="12.75" x14ac:dyDescent="0.25">
      <c r="A24" s="6" t="s">
        <v>82</v>
      </c>
      <c r="B24" s="153"/>
      <c r="C24" s="40">
        <v>30389222</v>
      </c>
      <c r="D24" s="40">
        <v>30566046</v>
      </c>
      <c r="E24" s="22"/>
      <c r="F24" s="19"/>
      <c r="G24" s="115"/>
    </row>
    <row r="25" spans="1:7" s="4" customFormat="1" ht="12.75" x14ac:dyDescent="0.25">
      <c r="A25" s="6" t="s">
        <v>9</v>
      </c>
      <c r="B25" s="153"/>
      <c r="C25" s="40">
        <v>56743380</v>
      </c>
      <c r="D25" s="40">
        <v>89705174</v>
      </c>
      <c r="E25" s="22"/>
      <c r="F25" s="19"/>
      <c r="G25" s="115"/>
    </row>
    <row r="26" spans="1:7" s="4" customFormat="1" ht="12.75" x14ac:dyDescent="0.25">
      <c r="A26" s="6" t="s">
        <v>10</v>
      </c>
      <c r="B26" s="153">
        <v>11</v>
      </c>
      <c r="C26" s="40">
        <v>43746966</v>
      </c>
      <c r="D26" s="40">
        <v>42656560</v>
      </c>
      <c r="E26" s="22"/>
      <c r="F26" s="19"/>
      <c r="G26" s="115"/>
    </row>
    <row r="27" spans="1:7" s="4" customFormat="1" ht="12.75" x14ac:dyDescent="0.25">
      <c r="A27" s="6" t="s">
        <v>11</v>
      </c>
      <c r="B27" s="153">
        <v>11</v>
      </c>
      <c r="C27" s="40">
        <v>92546843</v>
      </c>
      <c r="D27" s="40">
        <v>85850577</v>
      </c>
      <c r="E27" s="22"/>
      <c r="F27" s="19"/>
      <c r="G27" s="115"/>
    </row>
    <row r="28" spans="1:7" s="4" customFormat="1" ht="12.75" x14ac:dyDescent="0.25">
      <c r="A28" s="6" t="s">
        <v>12</v>
      </c>
      <c r="B28" s="153"/>
      <c r="C28" s="40">
        <v>26581500</v>
      </c>
      <c r="D28" s="40">
        <v>22289201</v>
      </c>
      <c r="E28" s="22"/>
      <c r="F28" s="19"/>
      <c r="G28" s="115"/>
    </row>
    <row r="29" spans="1:7" s="4" customFormat="1" ht="12.75" x14ac:dyDescent="0.25">
      <c r="A29" s="6" t="s">
        <v>13</v>
      </c>
      <c r="B29" s="153">
        <v>8</v>
      </c>
      <c r="C29" s="40">
        <v>2938209</v>
      </c>
      <c r="D29" s="40">
        <v>1244829</v>
      </c>
      <c r="E29" s="22"/>
      <c r="F29" s="111"/>
      <c r="G29" s="115"/>
    </row>
    <row r="30" spans="1:7" s="4" customFormat="1" ht="12.75" x14ac:dyDescent="0.25">
      <c r="A30" s="10"/>
      <c r="B30" s="150"/>
      <c r="C30" s="19"/>
      <c r="D30" s="19"/>
      <c r="E30" s="22"/>
      <c r="F30" s="111"/>
    </row>
    <row r="31" spans="1:7" s="4" customFormat="1" ht="12.75" x14ac:dyDescent="0.25">
      <c r="A31" s="11"/>
      <c r="B31" s="154"/>
      <c r="C31" s="20"/>
      <c r="D31" s="20"/>
      <c r="E31" s="22"/>
      <c r="F31" s="111"/>
    </row>
    <row r="32" spans="1:7" s="14" customFormat="1" ht="15" x14ac:dyDescent="0.25">
      <c r="A32" s="12" t="s">
        <v>14</v>
      </c>
      <c r="B32" s="155"/>
      <c r="C32" s="96">
        <f>SUM(C22:C29)</f>
        <v>432751280</v>
      </c>
      <c r="D32" s="96">
        <f>SUM(D22:D29)</f>
        <v>497687210</v>
      </c>
      <c r="E32" s="75"/>
      <c r="F32" s="113"/>
    </row>
    <row r="33" spans="1:6" s="4" customFormat="1" ht="13.5" x14ac:dyDescent="0.25">
      <c r="A33" s="122"/>
      <c r="B33" s="156"/>
      <c r="C33" s="123"/>
      <c r="D33" s="123"/>
      <c r="E33" s="22"/>
      <c r="F33" s="111"/>
    </row>
    <row r="34" spans="1:6" s="4" customFormat="1" ht="12.75" x14ac:dyDescent="0.25">
      <c r="A34" s="13"/>
      <c r="B34" s="153"/>
      <c r="C34" s="19"/>
      <c r="D34" s="19"/>
      <c r="E34" s="22"/>
      <c r="F34" s="111"/>
    </row>
    <row r="35" spans="1:6" s="4" customFormat="1" ht="13.5" x14ac:dyDescent="0.25">
      <c r="A35" s="5" t="s">
        <v>15</v>
      </c>
      <c r="B35" s="152"/>
      <c r="C35" s="19"/>
      <c r="D35" s="19"/>
      <c r="E35" s="22"/>
      <c r="F35" s="111"/>
    </row>
    <row r="36" spans="1:6" s="4" customFormat="1" ht="12.75" x14ac:dyDescent="0.25">
      <c r="A36" s="6" t="s">
        <v>16</v>
      </c>
      <c r="B36" s="153">
        <v>12</v>
      </c>
      <c r="C36" s="40">
        <v>224400000</v>
      </c>
      <c r="D36" s="40">
        <v>189400000</v>
      </c>
      <c r="E36" s="22"/>
      <c r="F36" s="111"/>
    </row>
    <row r="37" spans="1:6" s="4" customFormat="1" ht="12.75" x14ac:dyDescent="0.25">
      <c r="A37" s="6" t="s">
        <v>17</v>
      </c>
      <c r="B37" s="153"/>
      <c r="C37" s="40">
        <v>386617</v>
      </c>
      <c r="D37" s="40">
        <v>-190888</v>
      </c>
      <c r="E37" s="22"/>
      <c r="F37" s="111"/>
    </row>
    <row r="38" spans="1:6" s="4" customFormat="1" ht="12.75" x14ac:dyDescent="0.25">
      <c r="A38" s="10" t="s">
        <v>88</v>
      </c>
      <c r="B38" s="150"/>
      <c r="C38" s="40">
        <v>-141109474</v>
      </c>
      <c r="D38" s="40">
        <v>-157543641</v>
      </c>
      <c r="E38" s="22"/>
      <c r="F38" s="111"/>
    </row>
    <row r="39" spans="1:6" s="4" customFormat="1" ht="12.75" x14ac:dyDescent="0.25">
      <c r="A39" s="10"/>
      <c r="B39" s="150"/>
      <c r="C39" s="19"/>
      <c r="D39" s="19"/>
      <c r="E39" s="22"/>
      <c r="F39" s="111"/>
    </row>
    <row r="40" spans="1:6" s="4" customFormat="1" ht="13.5" x14ac:dyDescent="0.25">
      <c r="A40" s="15"/>
      <c r="B40" s="157"/>
      <c r="C40" s="20"/>
      <c r="D40" s="20"/>
      <c r="E40" s="22"/>
      <c r="F40" s="111"/>
    </row>
    <row r="41" spans="1:6" s="14" customFormat="1" ht="15" x14ac:dyDescent="0.25">
      <c r="A41" s="12" t="s">
        <v>19</v>
      </c>
      <c r="B41" s="155"/>
      <c r="C41" s="41">
        <f>SUM(C36:C38)</f>
        <v>83677143</v>
      </c>
      <c r="D41" s="41">
        <f>SUM(D36:D38)</f>
        <v>31665471</v>
      </c>
      <c r="E41" s="75"/>
      <c r="F41" s="113"/>
    </row>
    <row r="42" spans="1:6" s="4" customFormat="1" ht="13.5" x14ac:dyDescent="0.25">
      <c r="A42" s="122"/>
      <c r="B42" s="156"/>
      <c r="C42" s="123"/>
      <c r="D42" s="123"/>
      <c r="E42" s="22"/>
      <c r="F42" s="111"/>
    </row>
    <row r="43" spans="1:6" s="4" customFormat="1" ht="12.75" x14ac:dyDescent="0.25">
      <c r="A43" s="2"/>
      <c r="B43" s="150"/>
      <c r="C43" s="93"/>
      <c r="D43" s="93"/>
      <c r="E43" s="22"/>
      <c r="F43" s="111"/>
    </row>
    <row r="44" spans="1:6" s="14" customFormat="1" ht="13.5" x14ac:dyDescent="0.25">
      <c r="A44" s="12" t="s">
        <v>20</v>
      </c>
      <c r="B44" s="155"/>
      <c r="C44" s="41">
        <f>SUM(C32,C41)</f>
        <v>516428423</v>
      </c>
      <c r="D44" s="41">
        <f>SUM(D32,D41)</f>
        <v>529352681</v>
      </c>
      <c r="E44" s="23"/>
      <c r="F44" s="113"/>
    </row>
    <row r="45" spans="1:6" s="4" customFormat="1" ht="13.5" x14ac:dyDescent="0.25">
      <c r="A45" s="122"/>
      <c r="B45" s="156"/>
      <c r="C45" s="123"/>
      <c r="D45" s="123"/>
      <c r="F45" s="111"/>
    </row>
    <row r="46" spans="1:6" ht="4.5" customHeight="1" x14ac:dyDescent="0.25">
      <c r="A46" s="76"/>
      <c r="B46" s="158"/>
      <c r="C46" s="47"/>
    </row>
    <row r="47" spans="1:6" s="4" customFormat="1" ht="12.75" x14ac:dyDescent="0.25">
      <c r="A47" s="10" t="s">
        <v>21</v>
      </c>
      <c r="B47" s="150">
        <v>14</v>
      </c>
      <c r="C47" s="19">
        <v>49</v>
      </c>
      <c r="D47" s="19">
        <v>21</v>
      </c>
      <c r="F47" s="111"/>
    </row>
    <row r="48" spans="1:6" s="4" customFormat="1" ht="12.75" x14ac:dyDescent="0.25">
      <c r="A48" s="10" t="s">
        <v>22</v>
      </c>
      <c r="B48" s="150">
        <v>14</v>
      </c>
      <c r="C48" s="93">
        <v>10000</v>
      </c>
      <c r="D48" s="93">
        <v>10000</v>
      </c>
      <c r="F48" s="111"/>
    </row>
    <row r="49" spans="1:6" s="4" customFormat="1" ht="4.5" customHeight="1" x14ac:dyDescent="0.25">
      <c r="A49" s="122"/>
      <c r="B49" s="156"/>
      <c r="C49" s="123"/>
      <c r="D49" s="123"/>
      <c r="F49" s="111"/>
    </row>
    <row r="50" spans="1:6" s="4" customFormat="1" ht="12.75" x14ac:dyDescent="0.25">
      <c r="A50" s="77"/>
      <c r="B50" s="159"/>
      <c r="C50" s="19"/>
      <c r="D50" s="19"/>
      <c r="F50" s="111"/>
    </row>
    <row r="51" spans="1:6" s="4" customFormat="1" ht="12.75" x14ac:dyDescent="0.25">
      <c r="A51" s="77"/>
      <c r="B51" s="159"/>
      <c r="C51" s="19"/>
      <c r="D51" s="19"/>
      <c r="F51" s="111"/>
    </row>
    <row r="52" spans="1:6" s="44" customFormat="1" ht="15" x14ac:dyDescent="0.25">
      <c r="A52" s="120" t="s">
        <v>23</v>
      </c>
      <c r="B52" s="160"/>
      <c r="C52" s="121" t="s">
        <v>23</v>
      </c>
      <c r="D52" s="78"/>
      <c r="E52" s="79"/>
      <c r="F52" s="114"/>
    </row>
    <row r="53" spans="1:6" s="44" customFormat="1" ht="15" x14ac:dyDescent="0.25">
      <c r="A53" s="80" t="s">
        <v>125</v>
      </c>
      <c r="B53" s="161"/>
      <c r="C53" s="124" t="s">
        <v>24</v>
      </c>
      <c r="D53" s="124"/>
      <c r="E53" s="124"/>
      <c r="F53" s="114"/>
    </row>
    <row r="54" spans="1:6" s="46" customFormat="1" ht="14.25" x14ac:dyDescent="0.25">
      <c r="A54" s="80" t="s">
        <v>126</v>
      </c>
      <c r="B54" s="161"/>
      <c r="C54" s="124" t="s">
        <v>25</v>
      </c>
      <c r="D54" s="124"/>
      <c r="E54" s="124"/>
      <c r="F54" s="82"/>
    </row>
    <row r="55" spans="1:6" s="46" customFormat="1" ht="15" x14ac:dyDescent="0.25">
      <c r="A55" s="81"/>
      <c r="B55" s="162"/>
      <c r="C55" s="82"/>
      <c r="D55" s="83"/>
      <c r="F55" s="82"/>
    </row>
  </sheetData>
  <mergeCells count="1">
    <mergeCell ref="A3:D3"/>
  </mergeCells>
  <printOptions horizontalCentered="1"/>
  <pageMargins left="0.51181102362204722" right="0.19685039370078741" top="0.55118110236220474" bottom="0.55118110236220474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showGridLines="0" zoomScaleNormal="100" workbookViewId="0">
      <selection activeCell="A7" sqref="A7:D52"/>
    </sheetView>
  </sheetViews>
  <sheetFormatPr defaultRowHeight="12.75" x14ac:dyDescent="0.25"/>
  <cols>
    <col min="1" max="1" width="49" style="49" customWidth="1"/>
    <col min="2" max="2" width="6" style="178" bestFit="1" customWidth="1"/>
    <col min="3" max="3" width="19.7109375" style="42" customWidth="1"/>
    <col min="4" max="4" width="21.28515625" style="42" customWidth="1"/>
    <col min="5" max="5" width="13.140625" style="43" customWidth="1"/>
    <col min="6" max="6" width="11.28515625" style="42" bestFit="1" customWidth="1"/>
    <col min="7" max="7" width="10.42578125" style="43" bestFit="1" customWidth="1"/>
    <col min="8" max="16384" width="9.140625" style="43"/>
  </cols>
  <sheetData>
    <row r="5" spans="1:7" s="24" customFormat="1" ht="16.5" customHeight="1" x14ac:dyDescent="0.25">
      <c r="A5" s="182" t="s">
        <v>100</v>
      </c>
      <c r="B5" s="182"/>
      <c r="C5" s="182"/>
      <c r="D5" s="182"/>
      <c r="F5" s="38"/>
    </row>
    <row r="6" spans="1:7" s="24" customFormat="1" ht="14.25" customHeight="1" x14ac:dyDescent="0.25">
      <c r="A6" s="182"/>
      <c r="B6" s="182"/>
      <c r="C6" s="182"/>
      <c r="D6" s="182"/>
      <c r="F6" s="38"/>
    </row>
    <row r="7" spans="1:7" s="24" customFormat="1" x14ac:dyDescent="0.25">
      <c r="B7" s="183" t="s">
        <v>122</v>
      </c>
      <c r="C7" s="127" t="s">
        <v>84</v>
      </c>
      <c r="D7" s="127" t="s">
        <v>89</v>
      </c>
      <c r="F7" s="38"/>
    </row>
    <row r="8" spans="1:7" s="24" customFormat="1" ht="25.5" x14ac:dyDescent="0.25">
      <c r="A8" s="3" t="s">
        <v>0</v>
      </c>
      <c r="B8" s="184"/>
      <c r="C8" s="128" t="s">
        <v>38</v>
      </c>
      <c r="D8" s="128" t="s">
        <v>38</v>
      </c>
      <c r="F8" s="38"/>
    </row>
    <row r="9" spans="1:7" s="24" customFormat="1" ht="12.75" customHeight="1" x14ac:dyDescent="0.25">
      <c r="A9" s="25" t="s">
        <v>26</v>
      </c>
      <c r="B9" s="163">
        <v>15</v>
      </c>
      <c r="C9" s="40">
        <v>11817408</v>
      </c>
      <c r="D9" s="40">
        <v>24201027</v>
      </c>
      <c r="E9" s="26"/>
      <c r="F9" s="38"/>
      <c r="G9" s="119"/>
    </row>
    <row r="10" spans="1:7" s="24" customFormat="1" x14ac:dyDescent="0.25">
      <c r="A10" s="27" t="s">
        <v>27</v>
      </c>
      <c r="B10" s="164">
        <v>15</v>
      </c>
      <c r="C10" s="40">
        <v>-8499021</v>
      </c>
      <c r="D10" s="40">
        <v>-14834741</v>
      </c>
      <c r="E10" s="26"/>
      <c r="F10" s="38"/>
      <c r="G10" s="119"/>
    </row>
    <row r="11" spans="1:7" s="24" customFormat="1" ht="7.5" customHeight="1" x14ac:dyDescent="0.25">
      <c r="A11" s="28"/>
      <c r="B11" s="165"/>
      <c r="C11" s="39"/>
      <c r="D11" s="39"/>
      <c r="E11" s="29"/>
      <c r="F11" s="38"/>
    </row>
    <row r="12" spans="1:7" s="24" customFormat="1" ht="13.5" x14ac:dyDescent="0.25">
      <c r="A12" s="30" t="s">
        <v>28</v>
      </c>
      <c r="B12" s="166"/>
      <c r="C12" s="41">
        <f>SUM(C9:C10)</f>
        <v>3318387</v>
      </c>
      <c r="D12" s="41">
        <f>SUM(D9:D10)</f>
        <v>9366286</v>
      </c>
      <c r="E12" s="31"/>
      <c r="F12" s="38"/>
    </row>
    <row r="13" spans="1:7" s="24" customFormat="1" ht="25.5" x14ac:dyDescent="0.25">
      <c r="A13" s="32" t="s">
        <v>29</v>
      </c>
      <c r="B13" s="167" t="s">
        <v>123</v>
      </c>
      <c r="C13" s="40">
        <v>-676307</v>
      </c>
      <c r="D13" s="40">
        <v>-4078614</v>
      </c>
      <c r="E13" s="33"/>
      <c r="F13" s="38"/>
    </row>
    <row r="14" spans="1:7" s="24" customFormat="1" ht="6" customHeight="1" x14ac:dyDescent="0.25">
      <c r="A14" s="28"/>
      <c r="B14" s="165"/>
      <c r="C14" s="39"/>
      <c r="D14" s="39"/>
      <c r="E14" s="33"/>
      <c r="F14" s="38"/>
    </row>
    <row r="15" spans="1:7" s="24" customFormat="1" ht="30.75" customHeight="1" x14ac:dyDescent="0.25">
      <c r="A15" s="34" t="s">
        <v>30</v>
      </c>
      <c r="B15" s="168"/>
      <c r="C15" s="41">
        <f>SUM(C12:C13)</f>
        <v>2642080</v>
      </c>
      <c r="D15" s="41">
        <f>SUM(D12:D13)</f>
        <v>5287672</v>
      </c>
      <c r="E15" s="33"/>
      <c r="F15" s="38"/>
    </row>
    <row r="16" spans="1:7" s="24" customFormat="1" ht="12.75" customHeight="1" x14ac:dyDescent="0.25">
      <c r="A16" s="32" t="s">
        <v>31</v>
      </c>
      <c r="B16" s="167">
        <v>16</v>
      </c>
      <c r="C16" s="40">
        <v>445130</v>
      </c>
      <c r="D16" s="40">
        <v>1103916</v>
      </c>
      <c r="E16" s="33"/>
      <c r="F16" s="38"/>
    </row>
    <row r="17" spans="1:7" s="24" customFormat="1" ht="12.75" customHeight="1" x14ac:dyDescent="0.25">
      <c r="A17" s="32" t="s">
        <v>32</v>
      </c>
      <c r="B17" s="167">
        <v>16</v>
      </c>
      <c r="C17" s="40">
        <v>-289817</v>
      </c>
      <c r="D17" s="40">
        <v>-163139</v>
      </c>
      <c r="E17" s="33"/>
      <c r="F17" s="38"/>
      <c r="G17" s="119"/>
    </row>
    <row r="18" spans="1:7" s="24" customFormat="1" x14ac:dyDescent="0.25">
      <c r="A18" s="32" t="s">
        <v>39</v>
      </c>
      <c r="B18" s="167"/>
      <c r="C18" s="40">
        <v>2469317</v>
      </c>
      <c r="D18" s="40">
        <v>1104292</v>
      </c>
      <c r="E18" s="33"/>
      <c r="F18" s="38"/>
    </row>
    <row r="19" spans="1:7" s="24" customFormat="1" ht="51" x14ac:dyDescent="0.25">
      <c r="A19" s="32" t="s">
        <v>40</v>
      </c>
      <c r="B19" s="167"/>
      <c r="C19" s="40">
        <v>-2679732</v>
      </c>
      <c r="D19" s="40">
        <v>-453378</v>
      </c>
      <c r="E19" s="33"/>
      <c r="F19" s="38"/>
    </row>
    <row r="20" spans="1:7" s="24" customFormat="1" ht="25.5" x14ac:dyDescent="0.25">
      <c r="A20" s="32" t="s">
        <v>110</v>
      </c>
      <c r="B20" s="167"/>
      <c r="C20" s="40">
        <v>0</v>
      </c>
      <c r="D20" s="40">
        <v>899013</v>
      </c>
      <c r="E20" s="33"/>
      <c r="F20" s="38"/>
    </row>
    <row r="21" spans="1:7" s="24" customFormat="1" ht="39" customHeight="1" x14ac:dyDescent="0.25">
      <c r="A21" s="32" t="s">
        <v>90</v>
      </c>
      <c r="B21" s="167">
        <v>11</v>
      </c>
      <c r="C21" s="40">
        <v>22133892</v>
      </c>
      <c r="D21" s="40">
        <v>0</v>
      </c>
      <c r="E21" s="33"/>
      <c r="F21" s="38"/>
    </row>
    <row r="22" spans="1:7" s="24" customFormat="1" ht="12.75" customHeight="1" x14ac:dyDescent="0.25">
      <c r="A22" s="32" t="s">
        <v>80</v>
      </c>
      <c r="B22" s="167"/>
      <c r="C22" s="40">
        <v>164737</v>
      </c>
      <c r="D22" s="40">
        <v>116004</v>
      </c>
      <c r="E22" s="33"/>
      <c r="F22" s="116"/>
      <c r="G22" s="119"/>
    </row>
    <row r="23" spans="1:7" s="35" customFormat="1" ht="12.75" customHeight="1" x14ac:dyDescent="0.25">
      <c r="A23" s="34" t="s">
        <v>33</v>
      </c>
      <c r="B23" s="168"/>
      <c r="C23" s="41">
        <f>SUM(C15:C22)</f>
        <v>24885607</v>
      </c>
      <c r="D23" s="41">
        <f>SUM(D15:D22)</f>
        <v>7894380</v>
      </c>
      <c r="E23" s="36"/>
      <c r="F23" s="117"/>
    </row>
    <row r="24" spans="1:7" s="24" customFormat="1" ht="12.75" customHeight="1" x14ac:dyDescent="0.25">
      <c r="A24" s="32" t="s">
        <v>34</v>
      </c>
      <c r="B24" s="167">
        <v>17</v>
      </c>
      <c r="C24" s="40">
        <v>-3008315</v>
      </c>
      <c r="D24" s="40">
        <v>-4924196</v>
      </c>
      <c r="E24" s="26"/>
      <c r="F24" s="38"/>
    </row>
    <row r="25" spans="1:7" s="24" customFormat="1" ht="25.5" x14ac:dyDescent="0.25">
      <c r="A25" s="32" t="s">
        <v>91</v>
      </c>
      <c r="B25" s="167"/>
      <c r="C25" s="40">
        <v>-121509</v>
      </c>
      <c r="D25" s="40">
        <v>2488</v>
      </c>
      <c r="E25" s="33"/>
      <c r="F25" s="38"/>
    </row>
    <row r="26" spans="1:7" s="35" customFormat="1" ht="12.75" customHeight="1" x14ac:dyDescent="0.25">
      <c r="A26" s="34" t="s">
        <v>35</v>
      </c>
      <c r="B26" s="168"/>
      <c r="C26" s="41">
        <f>SUM(C23:C25)</f>
        <v>21755783</v>
      </c>
      <c r="D26" s="41">
        <f>SUM(D23:D25)</f>
        <v>2972672</v>
      </c>
      <c r="E26" s="36"/>
      <c r="F26" s="117"/>
    </row>
    <row r="27" spans="1:7" s="24" customFormat="1" ht="12.75" customHeight="1" x14ac:dyDescent="0.25">
      <c r="A27" s="32" t="s">
        <v>36</v>
      </c>
      <c r="B27" s="167"/>
      <c r="C27" s="40">
        <v>-4292299</v>
      </c>
      <c r="D27" s="40">
        <v>-397037</v>
      </c>
      <c r="E27" s="33"/>
      <c r="F27" s="38"/>
    </row>
    <row r="28" spans="1:7" s="24" customFormat="1" ht="5.25" customHeight="1" x14ac:dyDescent="0.25">
      <c r="A28" s="32"/>
      <c r="B28" s="179"/>
      <c r="C28" s="39"/>
      <c r="D28" s="39"/>
      <c r="E28" s="33"/>
      <c r="F28" s="38"/>
    </row>
    <row r="29" spans="1:7" s="35" customFormat="1" ht="13.5" x14ac:dyDescent="0.25">
      <c r="A29" s="37" t="s">
        <v>37</v>
      </c>
      <c r="B29" s="169"/>
      <c r="C29" s="41">
        <f>SUM(C26:C27)</f>
        <v>17463484</v>
      </c>
      <c r="D29" s="41">
        <f>SUM(D26:D27)</f>
        <v>2575635</v>
      </c>
      <c r="E29" s="36"/>
      <c r="F29" s="117"/>
    </row>
    <row r="30" spans="1:7" s="24" customFormat="1" ht="7.5" customHeight="1" x14ac:dyDescent="0.25">
      <c r="A30" s="28"/>
      <c r="B30" s="165"/>
      <c r="C30" s="39"/>
      <c r="D30" s="39"/>
      <c r="E30" s="33"/>
      <c r="F30" s="38"/>
    </row>
    <row r="31" spans="1:7" s="58" customFormat="1" ht="15" customHeight="1" x14ac:dyDescent="0.25">
      <c r="A31" s="66" t="s">
        <v>68</v>
      </c>
      <c r="B31" s="170"/>
      <c r="C31" s="59"/>
      <c r="D31" s="60"/>
      <c r="F31" s="60"/>
    </row>
    <row r="32" spans="1:7" s="48" customFormat="1" ht="25.5" x14ac:dyDescent="0.25">
      <c r="A32" s="5" t="s">
        <v>74</v>
      </c>
      <c r="B32" s="152"/>
      <c r="C32" s="47"/>
      <c r="D32" s="47"/>
      <c r="F32" s="118"/>
    </row>
    <row r="33" spans="1:6" s="48" customFormat="1" ht="25.5" x14ac:dyDescent="0.25">
      <c r="A33" s="6" t="s">
        <v>112</v>
      </c>
      <c r="B33" s="153"/>
      <c r="C33" s="47"/>
      <c r="D33" s="47"/>
      <c r="F33" s="118"/>
    </row>
    <row r="34" spans="1:6" s="48" customFormat="1" x14ac:dyDescent="0.25">
      <c r="A34" s="6" t="s">
        <v>75</v>
      </c>
      <c r="B34" s="153"/>
      <c r="C34" s="40">
        <v>0</v>
      </c>
      <c r="D34" s="40">
        <v>303301</v>
      </c>
      <c r="F34" s="118"/>
    </row>
    <row r="35" spans="1:6" s="48" customFormat="1" ht="25.5" x14ac:dyDescent="0.25">
      <c r="A35" s="6" t="s">
        <v>76</v>
      </c>
      <c r="B35" s="153"/>
      <c r="C35" s="40">
        <v>0</v>
      </c>
      <c r="D35" s="40">
        <v>-867034</v>
      </c>
      <c r="F35" s="118"/>
    </row>
    <row r="36" spans="1:6" s="61" customFormat="1" ht="25.5" x14ac:dyDescent="0.25">
      <c r="A36" s="6" t="s">
        <v>113</v>
      </c>
      <c r="B36" s="153"/>
      <c r="C36" s="60"/>
      <c r="D36" s="60"/>
      <c r="F36" s="60"/>
    </row>
    <row r="37" spans="1:6" s="61" customFormat="1" x14ac:dyDescent="0.25">
      <c r="A37" s="6" t="s">
        <v>75</v>
      </c>
      <c r="B37" s="153"/>
      <c r="C37" s="40">
        <v>370217</v>
      </c>
      <c r="D37" s="40">
        <v>0</v>
      </c>
      <c r="F37" s="60"/>
    </row>
    <row r="38" spans="1:6" s="61" customFormat="1" ht="25.5" hidden="1" x14ac:dyDescent="0.25">
      <c r="A38" s="6" t="s">
        <v>76</v>
      </c>
      <c r="B38" s="153"/>
      <c r="C38" s="40">
        <v>0</v>
      </c>
      <c r="D38" s="40">
        <v>0</v>
      </c>
      <c r="F38" s="60"/>
    </row>
    <row r="39" spans="1:6" s="61" customFormat="1" ht="6.75" customHeight="1" x14ac:dyDescent="0.25">
      <c r="A39" s="29"/>
      <c r="B39" s="171"/>
      <c r="C39" s="60"/>
      <c r="D39" s="60"/>
      <c r="F39" s="60"/>
    </row>
    <row r="40" spans="1:6" s="61" customFormat="1" ht="6.75" customHeight="1" x14ac:dyDescent="0.25">
      <c r="A40" s="67"/>
      <c r="B40" s="172"/>
      <c r="C40" s="67"/>
      <c r="D40" s="67"/>
      <c r="F40" s="60"/>
    </row>
    <row r="41" spans="1:6" s="61" customFormat="1" x14ac:dyDescent="0.25">
      <c r="A41" s="29" t="s">
        <v>117</v>
      </c>
      <c r="B41" s="171"/>
      <c r="C41" s="71">
        <f>SUM(C37:C38)</f>
        <v>370217</v>
      </c>
      <c r="D41" s="71">
        <f>SUM(D34:D35)</f>
        <v>-563733</v>
      </c>
      <c r="F41" s="60"/>
    </row>
    <row r="42" spans="1:6" s="61" customFormat="1" ht="7.5" customHeight="1" x14ac:dyDescent="0.25">
      <c r="A42" s="68"/>
      <c r="B42" s="173"/>
      <c r="C42" s="68"/>
      <c r="D42" s="68"/>
      <c r="F42" s="60"/>
    </row>
    <row r="43" spans="1:6" s="61" customFormat="1" ht="6.75" customHeight="1" x14ac:dyDescent="0.25">
      <c r="A43" s="69"/>
      <c r="B43" s="174"/>
      <c r="C43" s="69"/>
      <c r="D43" s="69"/>
      <c r="F43" s="60"/>
    </row>
    <row r="44" spans="1:6" s="58" customFormat="1" ht="13.5" x14ac:dyDescent="0.25">
      <c r="A44" s="66" t="s">
        <v>77</v>
      </c>
      <c r="B44" s="170"/>
      <c r="C44" s="70">
        <f>SUM(C29,C41)</f>
        <v>17833701</v>
      </c>
      <c r="D44" s="70">
        <f>SUM(D29,D41)</f>
        <v>2011902</v>
      </c>
      <c r="F44" s="60"/>
    </row>
    <row r="45" spans="1:6" s="58" customFormat="1" ht="5.25" customHeight="1" x14ac:dyDescent="0.25">
      <c r="A45" s="68"/>
      <c r="B45" s="173"/>
      <c r="C45" s="68"/>
      <c r="D45" s="68"/>
      <c r="F45" s="60"/>
    </row>
    <row r="46" spans="1:6" s="58" customFormat="1" ht="5.25" customHeight="1" x14ac:dyDescent="0.25">
      <c r="A46" s="29"/>
      <c r="B46" s="171"/>
      <c r="C46" s="29"/>
      <c r="D46" s="29"/>
      <c r="F46" s="60"/>
    </row>
    <row r="47" spans="1:6" s="58" customFormat="1" ht="25.5" x14ac:dyDescent="0.25">
      <c r="A47" s="125" t="s">
        <v>121</v>
      </c>
      <c r="B47" s="151">
        <v>13</v>
      </c>
      <c r="C47" s="126">
        <v>12</v>
      </c>
      <c r="D47" s="126">
        <v>434</v>
      </c>
      <c r="F47" s="60"/>
    </row>
    <row r="48" spans="1:6" s="58" customFormat="1" x14ac:dyDescent="0.25">
      <c r="A48" s="62"/>
      <c r="B48" s="175"/>
      <c r="C48" s="60"/>
      <c r="D48" s="60"/>
      <c r="F48" s="60"/>
    </row>
    <row r="49" spans="1:6" s="61" customFormat="1" ht="23.25" customHeight="1" x14ac:dyDescent="0.25">
      <c r="A49" s="62"/>
      <c r="B49" s="175"/>
      <c r="C49" s="60"/>
      <c r="D49" s="60"/>
      <c r="F49" s="60"/>
    </row>
    <row r="50" spans="1:6" s="65" customFormat="1" ht="15" x14ac:dyDescent="0.25">
      <c r="A50" s="63" t="s">
        <v>23</v>
      </c>
      <c r="B50" s="176"/>
      <c r="C50" s="21" t="s">
        <v>23</v>
      </c>
      <c r="D50" s="21"/>
      <c r="E50" s="64"/>
      <c r="F50" s="99"/>
    </row>
    <row r="51" spans="1:6" s="44" customFormat="1" ht="15" x14ac:dyDescent="0.25">
      <c r="A51" s="80" t="s">
        <v>125</v>
      </c>
      <c r="B51" s="177"/>
      <c r="C51" s="124" t="s">
        <v>24</v>
      </c>
      <c r="D51" s="124"/>
      <c r="E51" s="124"/>
      <c r="F51" s="100"/>
    </row>
    <row r="52" spans="1:6" s="46" customFormat="1" ht="14.25" x14ac:dyDescent="0.25">
      <c r="A52" s="80" t="s">
        <v>126</v>
      </c>
      <c r="B52" s="177"/>
      <c r="C52" s="124" t="s">
        <v>25</v>
      </c>
      <c r="D52" s="124"/>
      <c r="E52" s="124"/>
      <c r="F52" s="83"/>
    </row>
  </sheetData>
  <mergeCells count="2">
    <mergeCell ref="A5:D6"/>
    <mergeCell ref="B7:B8"/>
  </mergeCells>
  <printOptions horizontalCentered="1"/>
  <pageMargins left="0.51181102362204722" right="0.19685039370078741" top="0.55118110236220474" bottom="0.55118110236220474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7"/>
  <sheetViews>
    <sheetView showGridLines="0" topLeftCell="A37" zoomScaleNormal="100" workbookViewId="0">
      <selection activeCell="A42" sqref="A42:C54"/>
    </sheetView>
  </sheetViews>
  <sheetFormatPr defaultRowHeight="15" x14ac:dyDescent="0.25"/>
  <cols>
    <col min="1" max="1" width="46.85546875" style="91" customWidth="1"/>
    <col min="2" max="2" width="20.140625" style="99" customWidth="1"/>
    <col min="3" max="3" width="20.42578125" style="99" customWidth="1"/>
    <col min="4" max="4" width="12.5703125" style="91" customWidth="1"/>
    <col min="5" max="16384" width="9.140625" style="91"/>
  </cols>
  <sheetData>
    <row r="5" spans="1:4" x14ac:dyDescent="0.25">
      <c r="A5" s="185" t="s">
        <v>92</v>
      </c>
      <c r="B5" s="185"/>
      <c r="C5" s="185"/>
      <c r="D5" s="185"/>
    </row>
    <row r="6" spans="1:4" x14ac:dyDescent="0.25">
      <c r="A6" s="85"/>
      <c r="B6" s="86"/>
      <c r="C6" s="86"/>
      <c r="D6" s="85"/>
    </row>
    <row r="7" spans="1:4" ht="13.5" customHeight="1" x14ac:dyDescent="0.25">
      <c r="A7" s="87"/>
      <c r="B7" s="129" t="s">
        <v>84</v>
      </c>
      <c r="C7" s="127" t="s">
        <v>89</v>
      </c>
    </row>
    <row r="8" spans="1:4" ht="29.25" customHeight="1" x14ac:dyDescent="0.25">
      <c r="A8" s="92" t="s">
        <v>41</v>
      </c>
      <c r="B8" s="129" t="s">
        <v>42</v>
      </c>
      <c r="C8" s="129" t="s">
        <v>42</v>
      </c>
    </row>
    <row r="9" spans="1:4" ht="12.75" customHeight="1" x14ac:dyDescent="0.25">
      <c r="A9" s="53" t="s">
        <v>43</v>
      </c>
      <c r="B9" s="93"/>
      <c r="C9" s="93"/>
    </row>
    <row r="10" spans="1:4" ht="12.75" customHeight="1" x14ac:dyDescent="0.25">
      <c r="A10" s="54" t="s">
        <v>44</v>
      </c>
      <c r="B10" s="72">
        <v>4894670</v>
      </c>
      <c r="C10" s="72">
        <v>9507846</v>
      </c>
    </row>
    <row r="11" spans="1:4" ht="12.75" customHeight="1" x14ac:dyDescent="0.25">
      <c r="A11" s="54" t="s">
        <v>45</v>
      </c>
      <c r="B11" s="72">
        <v>-4971239</v>
      </c>
      <c r="C11" s="72">
        <v>-14039011</v>
      </c>
    </row>
    <row r="12" spans="1:4" ht="12.75" customHeight="1" x14ac:dyDescent="0.25">
      <c r="A12" s="54" t="s">
        <v>46</v>
      </c>
      <c r="B12" s="72">
        <v>403115</v>
      </c>
      <c r="C12" s="72">
        <v>1004818</v>
      </c>
    </row>
    <row r="13" spans="1:4" ht="12.75" customHeight="1" x14ac:dyDescent="0.25">
      <c r="A13" s="54" t="s">
        <v>47</v>
      </c>
      <c r="B13" s="72">
        <v>-296091</v>
      </c>
      <c r="C13" s="72">
        <v>-104233</v>
      </c>
    </row>
    <row r="14" spans="1:4" ht="25.5" x14ac:dyDescent="0.25">
      <c r="A14" s="54" t="s">
        <v>96</v>
      </c>
      <c r="B14" s="72">
        <v>-107138</v>
      </c>
      <c r="C14" s="72">
        <v>518860</v>
      </c>
    </row>
    <row r="15" spans="1:4" ht="51" x14ac:dyDescent="0.25">
      <c r="A15" s="54" t="s">
        <v>119</v>
      </c>
      <c r="B15" s="72">
        <v>-2679732</v>
      </c>
      <c r="C15" s="72">
        <v>-453378</v>
      </c>
    </row>
    <row r="16" spans="1:4" ht="25.5" x14ac:dyDescent="0.25">
      <c r="A16" s="54" t="s">
        <v>116</v>
      </c>
      <c r="B16" s="72">
        <v>0</v>
      </c>
      <c r="C16" s="72">
        <v>899013</v>
      </c>
    </row>
    <row r="17" spans="1:3" ht="12.75" customHeight="1" x14ac:dyDescent="0.25">
      <c r="A17" s="54" t="s">
        <v>93</v>
      </c>
      <c r="B17" s="72">
        <v>164737</v>
      </c>
      <c r="C17" s="72">
        <v>116029</v>
      </c>
    </row>
    <row r="18" spans="1:3" x14ac:dyDescent="0.25">
      <c r="A18" s="130" t="s">
        <v>97</v>
      </c>
      <c r="B18" s="126">
        <v>-2466322</v>
      </c>
      <c r="C18" s="126">
        <v>-4362796</v>
      </c>
    </row>
    <row r="19" spans="1:3" ht="25.5" x14ac:dyDescent="0.25">
      <c r="A19" s="131" t="s">
        <v>48</v>
      </c>
      <c r="B19" s="132">
        <f>SUM(B10:B18)</f>
        <v>-5058000</v>
      </c>
      <c r="C19" s="132">
        <f>SUM(C10:C18)</f>
        <v>-6912852</v>
      </c>
    </row>
    <row r="20" spans="1:3" ht="15.2" customHeight="1" x14ac:dyDescent="0.25">
      <c r="A20" s="94" t="s">
        <v>49</v>
      </c>
      <c r="B20" s="95"/>
      <c r="C20" s="95"/>
    </row>
    <row r="21" spans="1:3" ht="15.2" customHeight="1" x14ac:dyDescent="0.25">
      <c r="A21" s="54" t="s">
        <v>50</v>
      </c>
      <c r="B21" s="72">
        <v>633740</v>
      </c>
      <c r="C21" s="72">
        <v>1616932</v>
      </c>
    </row>
    <row r="22" spans="1:3" ht="15.2" customHeight="1" x14ac:dyDescent="0.25">
      <c r="A22" s="54" t="s">
        <v>3</v>
      </c>
      <c r="B22" s="72">
        <v>13064310</v>
      </c>
      <c r="C22" s="72">
        <v>-21037229</v>
      </c>
    </row>
    <row r="23" spans="1:3" ht="15.2" customHeight="1" x14ac:dyDescent="0.25">
      <c r="A23" s="54" t="s">
        <v>108</v>
      </c>
      <c r="B23" s="72">
        <v>67</v>
      </c>
      <c r="C23" s="72">
        <v>0</v>
      </c>
    </row>
    <row r="24" spans="1:3" ht="15.2" customHeight="1" x14ac:dyDescent="0.25">
      <c r="A24" s="54" t="s">
        <v>5</v>
      </c>
      <c r="B24" s="72">
        <v>-76878</v>
      </c>
      <c r="C24" s="72">
        <v>602248</v>
      </c>
    </row>
    <row r="25" spans="1:3" ht="15.2" customHeight="1" x14ac:dyDescent="0.25">
      <c r="A25" s="94" t="s">
        <v>51</v>
      </c>
      <c r="B25" s="72"/>
      <c r="C25" s="72"/>
    </row>
    <row r="26" spans="1:3" ht="15.2" customHeight="1" x14ac:dyDescent="0.25">
      <c r="A26" s="84" t="s">
        <v>94</v>
      </c>
      <c r="B26" s="72">
        <v>0</v>
      </c>
      <c r="C26" s="72">
        <v>-6324941</v>
      </c>
    </row>
    <row r="27" spans="1:3" ht="15.2" customHeight="1" x14ac:dyDescent="0.25">
      <c r="A27" s="54" t="s">
        <v>8</v>
      </c>
      <c r="B27" s="72">
        <v>-34220894</v>
      </c>
      <c r="C27" s="72">
        <v>-84148552</v>
      </c>
    </row>
    <row r="28" spans="1:3" ht="15.2" customHeight="1" x14ac:dyDescent="0.25">
      <c r="A28" s="54" t="s">
        <v>95</v>
      </c>
      <c r="B28" s="72">
        <v>-208079</v>
      </c>
      <c r="C28" s="72">
        <v>139494</v>
      </c>
    </row>
    <row r="29" spans="1:3" ht="15.2" customHeight="1" x14ac:dyDescent="0.25">
      <c r="A29" s="54" t="s">
        <v>52</v>
      </c>
      <c r="B29" s="72">
        <v>-32863003</v>
      </c>
      <c r="C29" s="72">
        <v>31105018</v>
      </c>
    </row>
    <row r="30" spans="1:3" ht="15.2" customHeight="1" x14ac:dyDescent="0.25">
      <c r="A30" s="130" t="s">
        <v>13</v>
      </c>
      <c r="B30" s="126">
        <v>1665919</v>
      </c>
      <c r="C30" s="126">
        <v>685806</v>
      </c>
    </row>
    <row r="31" spans="1:3" ht="38.25" x14ac:dyDescent="0.25">
      <c r="A31" s="131" t="s">
        <v>98</v>
      </c>
      <c r="B31" s="132">
        <f>SUM(B19,B21:B30)</f>
        <v>-57062818</v>
      </c>
      <c r="C31" s="132">
        <f>SUM(C19,C21:C30)</f>
        <v>-84274076</v>
      </c>
    </row>
    <row r="32" spans="1:3" ht="15.2" customHeight="1" x14ac:dyDescent="0.25">
      <c r="A32" s="133" t="s">
        <v>53</v>
      </c>
      <c r="B32" s="134">
        <v>-297137</v>
      </c>
      <c r="C32" s="134">
        <v>-388037</v>
      </c>
    </row>
    <row r="33" spans="1:4" ht="25.5" x14ac:dyDescent="0.25">
      <c r="A33" s="131" t="s">
        <v>99</v>
      </c>
      <c r="B33" s="132">
        <f>SUM(B31,B32)</f>
        <v>-57359955</v>
      </c>
      <c r="C33" s="132">
        <f>SUM(C31,C32)</f>
        <v>-84662113</v>
      </c>
    </row>
    <row r="34" spans="1:4" ht="15.2" customHeight="1" x14ac:dyDescent="0.25">
      <c r="A34" s="53" t="s">
        <v>54</v>
      </c>
      <c r="B34" s="95"/>
      <c r="C34" s="95"/>
    </row>
    <row r="35" spans="1:4" ht="25.5" x14ac:dyDescent="0.25">
      <c r="A35" s="84" t="s">
        <v>114</v>
      </c>
      <c r="B35" s="72">
        <v>0</v>
      </c>
      <c r="C35" s="72">
        <v>-39011178</v>
      </c>
    </row>
    <row r="36" spans="1:4" ht="38.25" x14ac:dyDescent="0.25">
      <c r="A36" s="84" t="s">
        <v>115</v>
      </c>
      <c r="B36" s="72">
        <v>-37011987</v>
      </c>
      <c r="C36" s="72">
        <v>0</v>
      </c>
    </row>
    <row r="37" spans="1:4" ht="25.5" x14ac:dyDescent="0.25">
      <c r="A37" s="108" t="s">
        <v>118</v>
      </c>
      <c r="B37" s="72">
        <v>0</v>
      </c>
      <c r="C37" s="72">
        <v>84500054</v>
      </c>
    </row>
    <row r="38" spans="1:4" ht="25.5" x14ac:dyDescent="0.25">
      <c r="A38" s="130" t="s">
        <v>55</v>
      </c>
      <c r="B38" s="126">
        <v>-23686</v>
      </c>
      <c r="C38" s="126">
        <v>-1238697</v>
      </c>
    </row>
    <row r="39" spans="1:4" ht="25.5" x14ac:dyDescent="0.25">
      <c r="A39" s="131" t="s">
        <v>73</v>
      </c>
      <c r="B39" s="132">
        <f>SUM(B35:B38)</f>
        <v>-37035673</v>
      </c>
      <c r="C39" s="132">
        <f>SUM(C35:C38)</f>
        <v>44250179</v>
      </c>
    </row>
    <row r="40" spans="1:4" ht="12.75" customHeight="1" x14ac:dyDescent="0.25">
      <c r="A40" s="53" t="s">
        <v>56</v>
      </c>
      <c r="B40" s="95"/>
      <c r="C40" s="95"/>
    </row>
    <row r="41" spans="1:4" ht="12.75" customHeight="1" x14ac:dyDescent="0.25">
      <c r="A41" s="54" t="s">
        <v>57</v>
      </c>
      <c r="B41" s="72">
        <v>35000000</v>
      </c>
      <c r="C41" s="72">
        <v>9900000</v>
      </c>
    </row>
    <row r="42" spans="1:4" ht="12.75" customHeight="1" x14ac:dyDescent="0.25">
      <c r="A42" s="84" t="s">
        <v>58</v>
      </c>
      <c r="B42" s="72">
        <v>-24167</v>
      </c>
      <c r="C42" s="72">
        <v>-5619000</v>
      </c>
    </row>
    <row r="43" spans="1:4" ht="25.5" x14ac:dyDescent="0.25">
      <c r="A43" s="84" t="s">
        <v>78</v>
      </c>
      <c r="B43" s="72">
        <v>33700000</v>
      </c>
      <c r="C43" s="72">
        <v>0</v>
      </c>
    </row>
    <row r="44" spans="1:4" ht="12.75" customHeight="1" x14ac:dyDescent="0.25">
      <c r="A44" s="130" t="s">
        <v>79</v>
      </c>
      <c r="B44" s="126">
        <v>-1100000</v>
      </c>
      <c r="C44" s="126">
        <v>1176446</v>
      </c>
    </row>
    <row r="45" spans="1:4" ht="25.5" x14ac:dyDescent="0.25">
      <c r="A45" s="131" t="s">
        <v>59</v>
      </c>
      <c r="B45" s="132">
        <f>SUM(B41:B44)</f>
        <v>67575833</v>
      </c>
      <c r="C45" s="132">
        <f>SUM(C41:C44)</f>
        <v>5457446</v>
      </c>
    </row>
    <row r="46" spans="1:4" ht="25.5" x14ac:dyDescent="0.25">
      <c r="A46" s="131" t="s">
        <v>60</v>
      </c>
      <c r="B46" s="132">
        <v>-385107</v>
      </c>
      <c r="C46" s="132">
        <v>-494891</v>
      </c>
    </row>
    <row r="47" spans="1:4" ht="15.2" customHeight="1" x14ac:dyDescent="0.25">
      <c r="A47" s="131" t="s">
        <v>61</v>
      </c>
      <c r="B47" s="132">
        <f>SUM(B33,B39,B45,B46)</f>
        <v>-27204902</v>
      </c>
      <c r="C47" s="132">
        <f>SUM(C33,C39,C45,C46)</f>
        <v>-35449379</v>
      </c>
      <c r="D47" s="97"/>
    </row>
    <row r="48" spans="1:4" ht="15.2" customHeight="1" x14ac:dyDescent="0.25">
      <c r="A48" s="133" t="s">
        <v>62</v>
      </c>
      <c r="B48" s="134">
        <v>53499634</v>
      </c>
      <c r="C48" s="134">
        <v>53907416</v>
      </c>
    </row>
    <row r="49" spans="1:4" ht="15.2" customHeight="1" x14ac:dyDescent="0.25">
      <c r="A49" s="135" t="s">
        <v>63</v>
      </c>
      <c r="B49" s="136">
        <f>SUM(B47:B48)</f>
        <v>26294732</v>
      </c>
      <c r="C49" s="136">
        <f>SUM(C47:C48)</f>
        <v>18458037</v>
      </c>
      <c r="D49" s="97"/>
    </row>
    <row r="50" spans="1:4" x14ac:dyDescent="0.25">
      <c r="A50" s="98"/>
      <c r="B50" s="18"/>
      <c r="C50" s="93"/>
    </row>
    <row r="52" spans="1:4" x14ac:dyDescent="0.25">
      <c r="A52" s="88" t="s">
        <v>23</v>
      </c>
      <c r="B52" s="83" t="s">
        <v>23</v>
      </c>
      <c r="C52" s="83"/>
      <c r="D52" s="45"/>
    </row>
    <row r="53" spans="1:4" x14ac:dyDescent="0.25">
      <c r="A53" s="80" t="s">
        <v>125</v>
      </c>
      <c r="B53" s="124" t="s">
        <v>24</v>
      </c>
      <c r="C53" s="124"/>
      <c r="D53" s="124"/>
    </row>
    <row r="54" spans="1:4" x14ac:dyDescent="0.25">
      <c r="A54" s="80" t="s">
        <v>126</v>
      </c>
      <c r="B54" s="124" t="s">
        <v>25</v>
      </c>
      <c r="C54" s="124"/>
      <c r="D54" s="124"/>
    </row>
    <row r="55" spans="1:4" x14ac:dyDescent="0.25">
      <c r="D55" s="89"/>
    </row>
    <row r="56" spans="1:4" x14ac:dyDescent="0.25">
      <c r="D56" s="90"/>
    </row>
    <row r="57" spans="1:4" x14ac:dyDescent="0.25">
      <c r="D57" s="90"/>
    </row>
  </sheetData>
  <mergeCells count="1">
    <mergeCell ref="A5:D5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showGridLines="0" tabSelected="1" topLeftCell="A6" zoomScaleNormal="100" workbookViewId="0">
      <selection activeCell="J25" sqref="J25"/>
    </sheetView>
  </sheetViews>
  <sheetFormatPr defaultColWidth="19.5703125" defaultRowHeight="15" x14ac:dyDescent="0.25"/>
  <cols>
    <col min="1" max="1" width="62.140625" style="50" customWidth="1"/>
    <col min="2" max="2" width="13.42578125" style="100" customWidth="1"/>
    <col min="3" max="3" width="15.85546875" style="100" customWidth="1"/>
    <col min="4" max="4" width="13.42578125" style="100" customWidth="1"/>
    <col min="5" max="5" width="15.85546875" style="100" customWidth="1"/>
    <col min="6" max="6" width="16.140625" style="100" customWidth="1"/>
    <col min="7" max="7" width="14.42578125" style="100" customWidth="1"/>
    <col min="8" max="8" width="12.7109375" style="50" bestFit="1" customWidth="1"/>
    <col min="9" max="251" width="11.42578125" style="50" customWidth="1"/>
    <col min="252" max="252" width="3.7109375" style="50" customWidth="1"/>
    <col min="253" max="253" width="92.140625" style="50" customWidth="1"/>
    <col min="254" max="16384" width="19.5703125" style="50"/>
  </cols>
  <sheetData>
    <row r="2" spans="1:8" x14ac:dyDescent="0.25">
      <c r="A2" s="186"/>
      <c r="B2" s="186"/>
      <c r="C2" s="186"/>
    </row>
    <row r="3" spans="1:8" ht="14.25" customHeight="1" x14ac:dyDescent="0.25">
      <c r="A3" s="101"/>
      <c r="B3" s="102"/>
      <c r="C3" s="102"/>
    </row>
    <row r="4" spans="1:8" s="105" customFormat="1" x14ac:dyDescent="0.25">
      <c r="A4" s="103" t="s">
        <v>101</v>
      </c>
      <c r="B4" s="104"/>
      <c r="C4" s="104"/>
      <c r="D4" s="104"/>
      <c r="E4" s="104"/>
      <c r="F4" s="104"/>
      <c r="G4" s="104"/>
    </row>
    <row r="5" spans="1:8" ht="15.75" customHeight="1" x14ac:dyDescent="0.25">
      <c r="A5" s="138"/>
      <c r="B5" s="139"/>
      <c r="C5" s="139"/>
      <c r="D5" s="139"/>
      <c r="E5" s="139"/>
      <c r="F5" s="139"/>
      <c r="G5" s="140"/>
    </row>
    <row r="6" spans="1:8" ht="39.75" customHeight="1" x14ac:dyDescent="0.25">
      <c r="A6" s="141" t="s">
        <v>64</v>
      </c>
      <c r="B6" s="142" t="s">
        <v>16</v>
      </c>
      <c r="C6" s="142" t="s">
        <v>65</v>
      </c>
      <c r="D6" s="142" t="s">
        <v>66</v>
      </c>
      <c r="E6" s="142" t="s">
        <v>67</v>
      </c>
      <c r="F6" s="142" t="s">
        <v>18</v>
      </c>
      <c r="G6" s="142" t="s">
        <v>19</v>
      </c>
    </row>
    <row r="7" spans="1:8" x14ac:dyDescent="0.25">
      <c r="A7" s="143" t="s">
        <v>105</v>
      </c>
      <c r="B7" s="144">
        <v>54500000</v>
      </c>
      <c r="C7" s="144">
        <v>162306</v>
      </c>
      <c r="D7" s="144">
        <v>17741329</v>
      </c>
      <c r="E7" s="144">
        <v>50046</v>
      </c>
      <c r="F7" s="144">
        <v>9769828</v>
      </c>
      <c r="G7" s="145">
        <f>SUM(B7:F7)</f>
        <v>82223509</v>
      </c>
    </row>
    <row r="8" spans="1:8" ht="15.2" customHeight="1" x14ac:dyDescent="0.25">
      <c r="A8" s="55" t="s">
        <v>37</v>
      </c>
      <c r="B8" s="40">
        <v>0</v>
      </c>
      <c r="C8" s="40">
        <v>0</v>
      </c>
      <c r="D8" s="40">
        <v>0</v>
      </c>
      <c r="E8" s="40">
        <v>0</v>
      </c>
      <c r="F8" s="40">
        <v>2575635</v>
      </c>
      <c r="G8" s="40">
        <f>SUM(B8:F8)</f>
        <v>2575635</v>
      </c>
    </row>
    <row r="9" spans="1:8" s="51" customFormat="1" ht="15.2" customHeight="1" x14ac:dyDescent="0.25">
      <c r="A9" s="57" t="s">
        <v>68</v>
      </c>
      <c r="B9" s="40"/>
      <c r="C9" s="40"/>
      <c r="D9" s="40"/>
      <c r="E9" s="40"/>
      <c r="F9" s="40"/>
      <c r="G9" s="40"/>
    </row>
    <row r="10" spans="1:8" ht="15.2" customHeight="1" x14ac:dyDescent="0.25">
      <c r="A10" s="55" t="s">
        <v>69</v>
      </c>
      <c r="B10" s="40"/>
      <c r="C10" s="40"/>
      <c r="D10" s="40"/>
      <c r="E10" s="40"/>
      <c r="F10" s="40"/>
      <c r="G10" s="40"/>
    </row>
    <row r="11" spans="1:8" ht="15.2" customHeight="1" x14ac:dyDescent="0.25">
      <c r="A11" s="55" t="s">
        <v>70</v>
      </c>
      <c r="B11" s="40">
        <v>0</v>
      </c>
      <c r="C11" s="40">
        <v>0</v>
      </c>
      <c r="D11" s="40">
        <v>0</v>
      </c>
      <c r="E11" s="40">
        <v>303301</v>
      </c>
      <c r="F11" s="40">
        <v>0</v>
      </c>
      <c r="G11" s="40">
        <f t="shared" ref="G11:G14" si="0">SUM(B11:F11)</f>
        <v>303301</v>
      </c>
    </row>
    <row r="12" spans="1:8" ht="25.5" x14ac:dyDescent="0.25">
      <c r="A12" s="55" t="s">
        <v>71</v>
      </c>
      <c r="B12" s="40">
        <v>0</v>
      </c>
      <c r="C12" s="40">
        <v>0</v>
      </c>
      <c r="D12" s="40">
        <v>0</v>
      </c>
      <c r="E12" s="40">
        <v>-867034</v>
      </c>
      <c r="F12" s="40">
        <v>0</v>
      </c>
      <c r="G12" s="40">
        <f t="shared" si="0"/>
        <v>-867034</v>
      </c>
    </row>
    <row r="13" spans="1:8" s="51" customFormat="1" ht="14.25" x14ac:dyDescent="0.25">
      <c r="A13" s="146" t="s">
        <v>72</v>
      </c>
      <c r="B13" s="136">
        <f>SUM(B8,B10:B12)</f>
        <v>0</v>
      </c>
      <c r="C13" s="136">
        <f t="shared" ref="C13:F13" si="1">SUM(C8,C10:C12)</f>
        <v>0</v>
      </c>
      <c r="D13" s="136">
        <f t="shared" si="1"/>
        <v>0</v>
      </c>
      <c r="E13" s="136">
        <f t="shared" si="1"/>
        <v>-563733</v>
      </c>
      <c r="F13" s="136">
        <f t="shared" si="1"/>
        <v>2575635</v>
      </c>
      <c r="G13" s="136">
        <v>2011902</v>
      </c>
    </row>
    <row r="14" spans="1:8" s="51" customFormat="1" ht="15.2" customHeight="1" x14ac:dyDescent="0.25">
      <c r="A14" s="55" t="s">
        <v>57</v>
      </c>
      <c r="B14" s="56">
        <v>9900000</v>
      </c>
      <c r="C14" s="40">
        <v>0</v>
      </c>
      <c r="D14" s="40">
        <v>0</v>
      </c>
      <c r="E14" s="40">
        <v>0</v>
      </c>
      <c r="F14" s="40">
        <v>0</v>
      </c>
      <c r="G14" s="40">
        <f t="shared" si="0"/>
        <v>9900000</v>
      </c>
    </row>
    <row r="15" spans="1:8" s="51" customFormat="1" ht="14.25" x14ac:dyDescent="0.25">
      <c r="A15" s="57" t="s">
        <v>104</v>
      </c>
      <c r="B15" s="41">
        <f t="shared" ref="B15:G15" si="2">SUM(B7,B13,B14:B14)</f>
        <v>64400000</v>
      </c>
      <c r="C15" s="41">
        <f t="shared" si="2"/>
        <v>162306</v>
      </c>
      <c r="D15" s="41">
        <f t="shared" si="2"/>
        <v>17741329</v>
      </c>
      <c r="E15" s="41">
        <f t="shared" si="2"/>
        <v>-513687</v>
      </c>
      <c r="F15" s="41">
        <f t="shared" si="2"/>
        <v>12345463</v>
      </c>
      <c r="G15" s="41">
        <f t="shared" si="2"/>
        <v>94135411</v>
      </c>
      <c r="H15" s="52"/>
    </row>
    <row r="16" spans="1:8" ht="38.25" x14ac:dyDescent="0.25">
      <c r="A16" s="141" t="s">
        <v>64</v>
      </c>
      <c r="B16" s="142" t="s">
        <v>16</v>
      </c>
      <c r="C16" s="142" t="s">
        <v>65</v>
      </c>
      <c r="D16" s="142" t="s">
        <v>66</v>
      </c>
      <c r="E16" s="142" t="s">
        <v>67</v>
      </c>
      <c r="F16" s="142" t="s">
        <v>18</v>
      </c>
      <c r="G16" s="142" t="s">
        <v>19</v>
      </c>
    </row>
    <row r="17" spans="1:8" ht="15.2" customHeight="1" x14ac:dyDescent="0.25">
      <c r="A17" s="143" t="s">
        <v>106</v>
      </c>
      <c r="B17" s="132">
        <v>189400000</v>
      </c>
      <c r="C17" s="132">
        <v>162306</v>
      </c>
      <c r="D17" s="132">
        <v>405633</v>
      </c>
      <c r="E17" s="132">
        <v>-758827</v>
      </c>
      <c r="F17" s="132">
        <v>-157543641</v>
      </c>
      <c r="G17" s="132">
        <f>SUM(B17:F17)</f>
        <v>31665471</v>
      </c>
    </row>
    <row r="18" spans="1:8" ht="15.2" customHeight="1" x14ac:dyDescent="0.25">
      <c r="A18" s="147" t="s">
        <v>102</v>
      </c>
      <c r="B18" s="134"/>
      <c r="C18" s="134"/>
      <c r="D18" s="134"/>
      <c r="E18" s="134">
        <v>224711</v>
      </c>
      <c r="F18" s="134">
        <v>-1029317</v>
      </c>
      <c r="G18" s="134">
        <f>SUM(B18:F18)</f>
        <v>-804606</v>
      </c>
    </row>
    <row r="19" spans="1:8" ht="25.5" x14ac:dyDescent="0.25">
      <c r="A19" s="143" t="s">
        <v>103</v>
      </c>
      <c r="B19" s="132">
        <f>SUM(B17:B18)</f>
        <v>189400000</v>
      </c>
      <c r="C19" s="132">
        <f t="shared" ref="C19:F19" si="3">SUM(C17:C18)</f>
        <v>162306</v>
      </c>
      <c r="D19" s="132">
        <f t="shared" si="3"/>
        <v>405633</v>
      </c>
      <c r="E19" s="132">
        <f t="shared" si="3"/>
        <v>-534116</v>
      </c>
      <c r="F19" s="132">
        <f t="shared" si="3"/>
        <v>-158572958</v>
      </c>
      <c r="G19" s="132">
        <v>30860865</v>
      </c>
    </row>
    <row r="20" spans="1:8" ht="15.2" customHeight="1" x14ac:dyDescent="0.25">
      <c r="A20" s="55" t="s">
        <v>37</v>
      </c>
      <c r="B20" s="40">
        <v>0</v>
      </c>
      <c r="C20" s="40">
        <v>0</v>
      </c>
      <c r="D20" s="40">
        <v>0</v>
      </c>
      <c r="E20" s="40">
        <v>0</v>
      </c>
      <c r="F20" s="40">
        <v>17463484</v>
      </c>
      <c r="G20" s="40">
        <f t="shared" ref="G20:G26" si="4">SUM(B20:F20)</f>
        <v>17463484</v>
      </c>
    </row>
    <row r="21" spans="1:8" s="51" customFormat="1" ht="12.75" customHeight="1" x14ac:dyDescent="0.25">
      <c r="A21" s="57" t="s">
        <v>68</v>
      </c>
      <c r="B21" s="40"/>
      <c r="C21" s="40"/>
      <c r="D21" s="40"/>
      <c r="E21" s="40"/>
      <c r="F21" s="40"/>
      <c r="G21" s="40"/>
    </row>
    <row r="22" spans="1:8" ht="25.5" x14ac:dyDescent="0.25">
      <c r="A22" s="55" t="s">
        <v>107</v>
      </c>
      <c r="B22" s="40"/>
      <c r="C22" s="40"/>
      <c r="D22" s="40"/>
      <c r="E22" s="40"/>
      <c r="F22" s="40"/>
      <c r="G22" s="40"/>
    </row>
    <row r="23" spans="1:8" ht="15.2" customHeight="1" x14ac:dyDescent="0.25">
      <c r="A23" s="55" t="s">
        <v>70</v>
      </c>
      <c r="B23" s="40">
        <v>0</v>
      </c>
      <c r="C23" s="40">
        <v>0</v>
      </c>
      <c r="D23" s="40">
        <v>0</v>
      </c>
      <c r="E23" s="40">
        <v>370217</v>
      </c>
      <c r="F23" s="40">
        <v>0</v>
      </c>
      <c r="G23" s="40">
        <f t="shared" si="4"/>
        <v>370217</v>
      </c>
    </row>
    <row r="24" spans="1:8" ht="25.5" x14ac:dyDescent="0.25">
      <c r="A24" s="55" t="s">
        <v>71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f t="shared" si="4"/>
        <v>0</v>
      </c>
    </row>
    <row r="25" spans="1:8" s="51" customFormat="1" ht="15.2" customHeight="1" x14ac:dyDescent="0.25">
      <c r="A25" s="146" t="s">
        <v>72</v>
      </c>
      <c r="B25" s="136">
        <f>SUM(B20,B22:B24)</f>
        <v>0</v>
      </c>
      <c r="C25" s="136">
        <f>SUM(C20,C22:C24)</f>
        <v>0</v>
      </c>
      <c r="D25" s="136">
        <f>SUM(D20,D22:D24)</f>
        <v>0</v>
      </c>
      <c r="E25" s="136">
        <f>SUM(E20,E22:E24)</f>
        <v>370217</v>
      </c>
      <c r="F25" s="136">
        <f>SUM(F20,F22:F24)</f>
        <v>17463484</v>
      </c>
      <c r="G25" s="136">
        <v>17833701</v>
      </c>
    </row>
    <row r="26" spans="1:8" ht="25.5" x14ac:dyDescent="0.25">
      <c r="A26" s="55" t="s">
        <v>124</v>
      </c>
      <c r="B26" s="40">
        <v>0</v>
      </c>
      <c r="C26" s="40">
        <v>0</v>
      </c>
      <c r="D26" s="40">
        <v>0</v>
      </c>
      <c r="E26" s="72">
        <v>-17423</v>
      </c>
      <c r="F26" s="40">
        <v>0</v>
      </c>
      <c r="G26" s="40">
        <f t="shared" si="4"/>
        <v>-17423</v>
      </c>
    </row>
    <row r="27" spans="1:8" s="51" customFormat="1" ht="15.2" customHeight="1" x14ac:dyDescent="0.25">
      <c r="A27" s="55" t="s">
        <v>57</v>
      </c>
      <c r="B27" s="40">
        <v>35000000</v>
      </c>
      <c r="C27" s="40">
        <v>0</v>
      </c>
      <c r="D27" s="40">
        <v>0</v>
      </c>
      <c r="E27" s="40">
        <v>0</v>
      </c>
      <c r="F27" s="40">
        <v>0</v>
      </c>
      <c r="G27" s="40">
        <f t="shared" ref="G27" si="5">SUM(B27:F27)</f>
        <v>35000000</v>
      </c>
    </row>
    <row r="28" spans="1:8" s="51" customFormat="1" ht="15.2" customHeight="1" x14ac:dyDescent="0.25">
      <c r="A28" s="57" t="s">
        <v>120</v>
      </c>
      <c r="B28" s="41">
        <f t="shared" ref="B28:G28" si="6">SUM(B19,B25,B26:B27)</f>
        <v>224400000</v>
      </c>
      <c r="C28" s="41">
        <f t="shared" si="6"/>
        <v>162306</v>
      </c>
      <c r="D28" s="41">
        <f t="shared" si="6"/>
        <v>405633</v>
      </c>
      <c r="E28" s="41">
        <f t="shared" si="6"/>
        <v>-181322</v>
      </c>
      <c r="F28" s="41">
        <f t="shared" si="6"/>
        <v>-141109474</v>
      </c>
      <c r="G28" s="41">
        <f t="shared" si="6"/>
        <v>83677143</v>
      </c>
      <c r="H28" s="52"/>
    </row>
    <row r="29" spans="1:8" x14ac:dyDescent="0.25">
      <c r="B29" s="106"/>
      <c r="C29" s="106"/>
      <c r="D29" s="106"/>
      <c r="E29" s="106"/>
      <c r="F29" s="106"/>
      <c r="G29" s="106"/>
      <c r="H29" s="107"/>
    </row>
    <row r="30" spans="1:8" x14ac:dyDescent="0.25">
      <c r="B30" s="50"/>
      <c r="C30" s="50"/>
      <c r="D30" s="50"/>
      <c r="E30" s="50"/>
      <c r="F30" s="50"/>
      <c r="G30" s="50"/>
    </row>
    <row r="31" spans="1:8" x14ac:dyDescent="0.25">
      <c r="A31" s="137" t="s">
        <v>23</v>
      </c>
      <c r="B31" s="78" t="s">
        <v>23</v>
      </c>
      <c r="C31" s="78"/>
      <c r="D31" s="18"/>
    </row>
    <row r="32" spans="1:8" x14ac:dyDescent="0.25">
      <c r="A32" s="80" t="s">
        <v>125</v>
      </c>
      <c r="B32" s="187" t="s">
        <v>24</v>
      </c>
      <c r="C32" s="187"/>
      <c r="D32" s="187"/>
    </row>
    <row r="33" spans="1:7" x14ac:dyDescent="0.25">
      <c r="A33" s="80" t="s">
        <v>126</v>
      </c>
      <c r="B33" s="187" t="s">
        <v>25</v>
      </c>
      <c r="C33" s="187"/>
      <c r="D33" s="187"/>
    </row>
    <row r="41" spans="1:7" s="51" customFormat="1" x14ac:dyDescent="0.25">
      <c r="A41" s="50"/>
      <c r="B41" s="100"/>
      <c r="C41" s="100"/>
      <c r="D41" s="83"/>
      <c r="E41" s="83"/>
      <c r="F41" s="83"/>
      <c r="G41" s="83"/>
    </row>
    <row r="42" spans="1:7" s="51" customFormat="1" x14ac:dyDescent="0.25">
      <c r="A42" s="50"/>
      <c r="B42" s="100"/>
      <c r="C42" s="100"/>
      <c r="D42" s="83"/>
      <c r="E42" s="83"/>
      <c r="F42" s="83"/>
      <c r="G42" s="83"/>
    </row>
  </sheetData>
  <mergeCells count="3">
    <mergeCell ref="A2:C2"/>
    <mergeCell ref="B32:D32"/>
    <mergeCell ref="B33:D33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Исагалиева</dc:creator>
  <cp:lastModifiedBy>Елик Адам-Юсупова</cp:lastModifiedBy>
  <cp:lastPrinted>2018-05-03T08:56:21Z</cp:lastPrinted>
  <dcterms:created xsi:type="dcterms:W3CDTF">2017-10-18T10:23:50Z</dcterms:created>
  <dcterms:modified xsi:type="dcterms:W3CDTF">2018-05-15T08:05:40Z</dcterms:modified>
</cp:coreProperties>
</file>