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17" activeTab="1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'баланс'!$A$1:$C$56</definedName>
    <definedName name="_xlnm.Print_Area" localSheetId="2">'отч о Д.С.'!$A$1:$C$70</definedName>
    <definedName name="_xlnm.Print_Area" localSheetId="3">'отчет о СК'!$A$1:$G$25</definedName>
    <definedName name="_xlnm.Print_Area" localSheetId="1">'Отчет ОПУ'!$A$1:$F$37</definedName>
  </definedNames>
  <calcPr fullCalcOnLoad="1"/>
</workbook>
</file>

<file path=xl/sharedStrings.xml><?xml version="1.0" encoding="utf-8"?>
<sst xmlns="http://schemas.openxmlformats.org/spreadsheetml/2006/main" count="183" uniqueCount="153">
  <si>
    <t>Активы</t>
  </si>
  <si>
    <t>1. Краткосрочные  активы</t>
  </si>
  <si>
    <t>Итого  краткосрочных  активов</t>
  </si>
  <si>
    <t>II.  Долгосрочные активы</t>
  </si>
  <si>
    <t>Инвестиции,  учитываемые  методом  долевого  участия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</si>
  <si>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</si>
  <si>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</si>
  <si>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</si>
  <si>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</si>
  <si>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</si>
  <si>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</si>
  <si>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</si>
  <si>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</si>
  <si>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</si>
  <si>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</si>
  <si>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</si>
  <si>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</si>
  <si>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</si>
  <si>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</si>
  <si>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</si>
  <si>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</si>
  <si>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</si>
  <si>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</si>
  <si>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</si>
  <si>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</si>
  <si>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</si>
  <si>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Аренда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</si>
  <si>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</si>
  <si>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</si>
  <si>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</si>
  <si>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</si>
  <si>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Расходы на обучение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</si>
  <si>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</si>
  <si>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</si>
  <si>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</si>
  <si>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</si>
  <si>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</si>
  <si>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</si>
  <si>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</si>
  <si>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</si>
  <si>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</si>
  <si>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</si>
  <si>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</si>
  <si>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</si>
  <si>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</si>
  <si>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</si>
  <si>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</si>
  <si>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</si>
  <si>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</si>
  <si>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</si>
  <si>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</si>
  <si>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</si>
  <si>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</si>
  <si>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</si>
  <si>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Фонд переоценки инвестиций, имеющихся в наличии для продажи</t>
  </si>
  <si>
    <t>АКЦИОНЕРНОЕ ОБЩЕСТВО "ИНВЕСТИЦИОННЫЙ ФИНАНСОВЫЙ ДОМ "RESMI"</t>
  </si>
  <si>
    <t>Председатель Правления АО "ИФД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</si>
  <si>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</si>
  <si>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</si>
  <si>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</si>
  <si>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</si>
  <si>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</si>
  <si>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</si>
  <si>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</si>
  <si>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</si>
  <si>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</si>
  <si>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предыдущего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</si>
  <si>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</si>
  <si>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</si>
  <si>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</si>
  <si>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</si>
  <si>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</si>
  <si>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</si>
  <si>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</si>
  <si>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</si>
  <si>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</si>
  <si>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Увеличение+/-уменьшение от выбывших компаний</t>
  </si>
  <si>
    <t xml:space="preserve">  Почтовые услуги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</si>
  <si>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</si>
  <si>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</si>
  <si>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</si>
  <si>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</si>
  <si>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</si>
  <si>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</si>
  <si>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</si>
  <si>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</si>
  <si>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</si>
  <si>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</si>
  <si>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</si>
  <si>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>Доходы в виде вознаграждений и дивиденды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</si>
  <si>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</si>
  <si>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</si>
  <si>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</si>
  <si>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</si>
  <si>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Манаенко А.А.</t>
  </si>
  <si>
    <t>Корпоративный подоходный налог</t>
  </si>
  <si>
    <t xml:space="preserve">  Расходы по обслуживанию компьютерной техники</t>
  </si>
  <si>
    <t xml:space="preserve">  Типографические услуги</t>
  </si>
  <si>
    <t xml:space="preserve">  Представительские расходы</t>
  </si>
  <si>
    <t xml:space="preserve">Нераспределенный  доход, ( непокрыт. убыток) </t>
  </si>
  <si>
    <t>Сальдо на начало отчетного периода 01.01.2013г.</t>
  </si>
  <si>
    <t>Главный  бухгалтер АО "ИФД "RESMI"</t>
  </si>
  <si>
    <t>Татыбаева А.Т.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</si>
  <si>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</si>
  <si>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</si>
  <si>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</si>
  <si>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31.12.2013г.</t>
  </si>
  <si>
    <t>Сальдо на начало отчетного периода 01.01.2014г.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</si>
  <si>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</si>
  <si>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</si>
  <si>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</si>
  <si>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</si>
  <si>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</si>
  <si>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 за отчетный год</t>
  </si>
  <si>
    <t xml:space="preserve"> И ПРОЧЕМ СОВОКУПНОМ ДОХОДЕ</t>
  </si>
  <si>
    <t>приобретение основных средств и НМА</t>
  </si>
  <si>
    <t>Прочий совокупный доход, подлежащий переклассификации в состав прибыли или убытка в последующих периодах:</t>
  </si>
  <si>
    <t xml:space="preserve">Итого совокупный (убыток)/доход за период </t>
  </si>
  <si>
    <t>Прибыль на акцию (тенге)</t>
  </si>
  <si>
    <t>30.06.2014г.</t>
  </si>
  <si>
    <t>на 30.06.2014г.</t>
  </si>
  <si>
    <t>на 30.06.2013г.</t>
  </si>
  <si>
    <t>Сальдо на конец отчетного периода 30.06.2014г.</t>
  </si>
  <si>
    <t>Сальдо на конец отчетного периода 30.06.2013г.</t>
  </si>
  <si>
    <t xml:space="preserve">ЗА ПЕРИОД, ЗАКОНЧИВШИЙСЯ  30 ИЮНЯ  2014 ГОДА </t>
  </si>
  <si>
    <t>прочие поступления</t>
  </si>
  <si>
    <t>прочие выплаты</t>
  </si>
  <si>
    <t>Примечание</t>
  </si>
  <si>
    <t xml:space="preserve">За аналогичный период с начала предыдущего года 
</t>
  </si>
  <si>
    <t xml:space="preserve">ПО СОСТОЯНИЮ НА КОНЕЦ 30 ИЮНЯ 2014 ГОДА </t>
  </si>
  <si>
    <t>Курсовая разница</t>
  </si>
  <si>
    <t>Гудвил</t>
  </si>
  <si>
    <t>ПРОМЕЖУТОЧНЫЙ КОНСОЛИДИРОВАННЫЙ ОТЧЕТ ОБ ИЗМЕНЕНИЯХ В КАПИТАЛЕ</t>
  </si>
  <si>
    <t>Чистая прибыль за год</t>
  </si>
  <si>
    <t>Прочая совокупная прибыль за период</t>
  </si>
  <si>
    <t>ПРОМЕЖУТОЧНЫЙ КОНСОЛИДИРОВАННЫЙ ОТЧЕТ О ФИНАНСОВОМ ПОЛОЖЕНИИ</t>
  </si>
  <si>
    <t xml:space="preserve">ПРОМЕЖУТОЧНЫЙ КОНСОЛИДИРОВАННЫЙ ОТЧЕТ О ПРИБЫЛИ ИЛИ УБЫТКЕ 
 И ПРОЧЕМ СОВОКУПНОМ ДОХОДЕ
</t>
  </si>
  <si>
    <t>ПРОМЕЖУТОЧНЫЙ КОНСОЛИДИРОВАННЫЙ ОТЧЕТ О ДВИЖЕНИИ ДЕНЕЖНЫХ СРЕДСТВ</t>
  </si>
  <si>
    <t>Прочее распределение</t>
  </si>
  <si>
    <t>Прочие взносы</t>
  </si>
  <si>
    <t>Выбытие дочерней компании</t>
  </si>
  <si>
    <t>За отчетный 
период
2 квартал
 2014г.</t>
  </si>
  <si>
    <t>За отчетный 
период
2 квартал
 2013г.</t>
  </si>
  <si>
    <t xml:space="preserve">За период 
с начала текущего года 
</t>
  </si>
  <si>
    <t>Нереализованные убытки по операциям с финансовыми активами, имеющимся в наличии для продажи</t>
  </si>
  <si>
    <t>Реализованные доходы по операциям с финансовыми активами, имеющиеся в наличии для продажи, перенесенные в отчет о  прибыли или  убытке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</si>
  <si>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</si>
  <si>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</si>
  <si>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</si>
  <si>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 xml:space="preserve">Доходы по финансовым активам </t>
  </si>
  <si>
    <t xml:space="preserve">Расходы по финансовым активам </t>
  </si>
  <si>
    <t>Балансовая стоимость простой акции (тенге)</t>
  </si>
  <si>
    <t>Курсовые разницы при пересчете отчетности зарубежной дочерней компании из функциональной валюты в валюту представления отчетности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</si>
</sst>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[Red]\-#,##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.000"/>
    <numFmt numFmtId="179" formatCode="#,##0.0000"/>
    <numFmt numFmtId="180" formatCode="#,##0.0"/>
    <numFmt numFmtId="181" formatCode="#,##0.00;[Red]\-#,##0.00"/>
    <numFmt numFmtId="182" formatCode="* #,##0_);* \(#,##0\);&quot;-&quot;??_);@"/>
    <numFmt numFmtId="183" formatCode="0.00;[Red]\-0.00"/>
    <numFmt numFmtId="184" formatCode="_-* #,##0.0_р_._-;\-* #,##0.0_р_._-;_-* &quot;-&quot;_р_._-;_-@_-"/>
    <numFmt numFmtId="185" formatCode="_-* #,##0.0_р_._-;\-* #,##0.0_р_._-;_-* &quot;-&quot;??_р_._-;_-@_-"/>
    <numFmt numFmtId="186" formatCode="_-* #,##0.00_р_._-;\-* #,##0.00_р_._-;_-* &quot;-&quot;_р_._-;_-@_-"/>
    <numFmt numFmtId="187" formatCode="_-* #,##0.000_р_._-;\-* #,##0.000_р_._-;_-* &quot;-&quot;_р_._-;_-@_-"/>
    <numFmt numFmtId="188" formatCode="#,##0_ ;\-#,##0\ "/>
    <numFmt numFmtId="189" formatCode="#,##0.0;[Red]\-#,##0.0"/>
    <numFmt numFmtId="190" formatCode="* #,##0.0_);* \(#,##0.0\);&quot;-&quot;??_);@"/>
    <numFmt numFmtId="191" formatCode="* #,##0.00_);* \(#,##0.00\);&quot;-&quot;??_);@"/>
    <numFmt numFmtId="192" formatCode="* #,##0.000_);* \(#,##0.000\);&quot;-&quot;??_);@"/>
    <numFmt numFmtId="193" formatCode="0.00000000%"/>
    <numFmt numFmtId="194" formatCode="0.0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#,##0.000;[Red]\-#,##0.000"/>
    <numFmt numFmtId="201" formatCode="_-* #,##0.0000_р_._-;\-* #,##0.0000_р_._-;_-* &quot;-&quot;_р_._-;_-@_-"/>
    <numFmt numFmtId="202" formatCode="000"/>
    <numFmt numFmtId="203" formatCode="0.000;[Red]\-0.000"/>
    <numFmt numFmtId="204" formatCode="#,##0.0000_ ;\-#,##0.0000\ "/>
    <numFmt numFmtId="205" formatCode="#,##0.00_ ;\-#,##0.00\ "/>
    <numFmt numFmtId="206" formatCode="_(* #,##0.00_);_(* \(#,##0.00\);_(* &quot;-&quot;??_);_(@_)"/>
    <numFmt numFmtId="207" formatCode="_(* #,##0_);_(* \(#,##0\);_(* &quot;-&quot;_);_(@_)"/>
    <numFmt numFmtId="208" formatCode="_(* #,##0.00_);_(* \(#,##0.00\);_(* &quot;-&quot;_);_(@_)"/>
    <numFmt numFmtId="209" formatCode="#,##0.00_ ;[Red]\-#,##0.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_ ;[Red]\-#,##0.0\ "/>
    <numFmt numFmtId="213" formatCode="#,##0.000_ ;[Red]\-#,##0.000\ "/>
    <numFmt numFmtId="214" formatCode="#,##0.0000;[Red]\-#,##0.0000"/>
    <numFmt numFmtId="215" formatCode="_ * #,##0.00_ ;_ * \-#,##0.00_ ;_ * &quot;-&quot;??_ ;_ @_ "/>
    <numFmt numFmtId="216" formatCode="#,##0_ ;[Red]\-#,##0\ 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0"/>
      <color rgb="FF000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2" fontId="7" fillId="0" borderId="0" applyFill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2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2" fontId="4" fillId="0" borderId="10" xfId="33" applyFont="1" applyFill="1" applyBorder="1" applyAlignment="1">
      <alignment horizontal="right"/>
    </xf>
    <xf numFmtId="182" fontId="6" fillId="0" borderId="10" xfId="33" applyFont="1" applyFill="1" applyBorder="1" applyAlignment="1">
      <alignment horizontal="right"/>
    </xf>
    <xf numFmtId="0" fontId="6" fillId="0" borderId="0" xfId="0" applyFont="1" applyFill="1" applyAlignment="1">
      <alignment/>
    </xf>
    <xf numFmtId="41" fontId="6" fillId="0" borderId="0" xfId="0" applyNumberFormat="1" applyFont="1" applyAlignment="1">
      <alignment/>
    </xf>
    <xf numFmtId="41" fontId="6" fillId="0" borderId="1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6" applyNumberFormat="1" applyFont="1" applyBorder="1" applyAlignment="1">
      <alignment horizontal="left"/>
      <protection/>
    </xf>
    <xf numFmtId="0" fontId="13" fillId="0" borderId="0" xfId="56" applyNumberFormat="1" applyFont="1" applyBorder="1" applyAlignment="1">
      <alignment horizontal="left" vertical="top" wrapText="1"/>
      <protection/>
    </xf>
    <xf numFmtId="0" fontId="11" fillId="0" borderId="0" xfId="56" applyBorder="1" applyAlignment="1">
      <alignment horizontal="left"/>
      <protection/>
    </xf>
    <xf numFmtId="0" fontId="14" fillId="0" borderId="0" xfId="56" applyNumberFormat="1" applyFont="1" applyBorder="1" applyAlignment="1">
      <alignment horizontal="centerContinuous" wrapText="1"/>
      <protection/>
    </xf>
    <xf numFmtId="0" fontId="13" fillId="0" borderId="0" xfId="56" applyNumberFormat="1" applyFont="1" applyBorder="1" applyAlignment="1">
      <alignment horizontal="centerContinuous" wrapText="1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NumberFormat="1" applyFont="1" applyBorder="1" applyAlignment="1">
      <alignment horizontal="right" vertical="top"/>
      <protection/>
    </xf>
    <xf numFmtId="181" fontId="12" fillId="0" borderId="0" xfId="56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2" fontId="6" fillId="0" borderId="10" xfId="33" applyFont="1" applyFill="1" applyBorder="1" applyAlignment="1">
      <alignment horizontal="center"/>
    </xf>
    <xf numFmtId="182" fontId="4" fillId="0" borderId="10" xfId="33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vertical="top" wrapText="1"/>
    </xf>
    <xf numFmtId="0" fontId="15" fillId="0" borderId="0" xfId="57" applyNumberFormat="1" applyFont="1" applyBorder="1" applyAlignment="1">
      <alignment horizontal="left" vertical="top" wrapText="1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15" fillId="0" borderId="0" xfId="55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182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182" fontId="4" fillId="0" borderId="10" xfId="33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1" fontId="12" fillId="0" borderId="0" xfId="56" applyNumberFormat="1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wrapText="1"/>
    </xf>
    <xf numFmtId="182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wrapText="1"/>
    </xf>
    <xf numFmtId="191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top" wrapText="1"/>
    </xf>
    <xf numFmtId="41" fontId="4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86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1" fontId="4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1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1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41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182" fontId="4" fillId="0" borderId="10" xfId="33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56" applyNumberFormat="1" applyFont="1" applyBorder="1" applyAlignment="1">
      <alignment horizontal="left" wrapText="1"/>
      <protection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1" fillId="0" borderId="10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отч о дох и расх" xfId="55"/>
    <cellStyle name="Обычный_отчет о СК" xfId="56"/>
    <cellStyle name="Обычный_Примечания к ОП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59"/>
  <sheetViews>
    <sheetView view="pageBreakPreview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2" sqref="B52"/>
    </sheetView>
  </sheetViews>
  <sheetFormatPr defaultColWidth="9.00390625" defaultRowHeight="12.75"/>
  <cols>
    <col min="1" max="1" width="67.00390625" style="17" customWidth="1"/>
    <col min="2" max="2" width="18.25390625" style="17" customWidth="1"/>
    <col min="3" max="3" width="17.75390625" style="17" customWidth="1"/>
    <col min="4" max="16384" width="9.125" style="17" customWidth="1"/>
  </cols>
  <sheetData>
    <row r="1" spans="1:3" ht="12.75">
      <c r="A1" s="92" t="s">
        <v>55</v>
      </c>
      <c r="B1" s="92"/>
      <c r="C1" s="92"/>
    </row>
    <row r="2" spans="1:3" ht="15.75" customHeight="1">
      <c r="A2" s="92" t="s">
        <v>135</v>
      </c>
      <c r="B2" s="92"/>
      <c r="C2" s="92"/>
    </row>
    <row r="3" spans="1:3" ht="15.75" customHeight="1">
      <c r="A3" s="92" t="s">
        <v>129</v>
      </c>
      <c r="B3" s="92"/>
      <c r="C3" s="92"/>
    </row>
    <row r="4" spans="1:3" ht="22.5" customHeight="1">
      <c r="A4" s="94" t="s">
        <v>57</v>
      </c>
      <c r="B4" s="94"/>
      <c r="C4" s="94"/>
    </row>
    <row r="5" spans="1:3" ht="18.75" customHeight="1">
      <c r="A5" s="93"/>
      <c r="B5" s="40" t="s">
        <v>63</v>
      </c>
      <c r="C5" s="40" t="s">
        <v>63</v>
      </c>
    </row>
    <row r="6" spans="1:3" ht="14.25" customHeight="1">
      <c r="A6" s="93"/>
      <c r="B6" s="40" t="s">
        <v>65</v>
      </c>
      <c r="C6" s="40" t="s">
        <v>66</v>
      </c>
    </row>
    <row r="7" spans="1:3" ht="13.5" customHeight="1">
      <c r="A7" s="93"/>
      <c r="B7" s="55" t="s">
        <v>119</v>
      </c>
      <c r="C7" s="40" t="s">
        <v>106</v>
      </c>
    </row>
    <row r="8" spans="1:3" ht="12.75">
      <c r="A8" s="22" t="s">
        <v>0</v>
      </c>
      <c r="B8" s="22"/>
      <c r="C8" s="22"/>
    </row>
    <row r="9" spans="1:3" ht="12.75">
      <c r="A9" s="22" t="s">
        <v>1</v>
      </c>
      <c r="B9" s="22"/>
      <c r="C9" s="22"/>
    </row>
    <row r="10" spans="1:3" ht="12.75">
      <c r="A10" s="23" t="s">
        <v>69</v>
      </c>
      <c r="B10" s="19">
        <v>324728</v>
      </c>
      <c r="C10" s="19">
        <v>378310</v>
      </c>
    </row>
    <row r="11" spans="1:3" ht="12.75">
      <c r="A11" s="23" t="s">
        <v>73</v>
      </c>
      <c r="B11" s="19">
        <v>308301</v>
      </c>
      <c r="C11" s="19">
        <v>229668</v>
      </c>
    </row>
    <row r="12" spans="1:3" ht="12.75">
      <c r="A12" s="23" t="s">
        <v>74</v>
      </c>
      <c r="B12" s="19">
        <v>177638</v>
      </c>
      <c r="C12" s="19">
        <v>174079</v>
      </c>
    </row>
    <row r="13" spans="1:3" ht="12.75">
      <c r="A13" s="23" t="s">
        <v>79</v>
      </c>
      <c r="B13" s="19">
        <v>1422</v>
      </c>
      <c r="C13" s="19">
        <v>1766</v>
      </c>
    </row>
    <row r="14" spans="1:3" ht="12.75">
      <c r="A14" s="23" t="s">
        <v>75</v>
      </c>
      <c r="B14" s="19">
        <v>2830</v>
      </c>
      <c r="C14" s="19">
        <v>4279</v>
      </c>
    </row>
    <row r="15" spans="1:3" ht="13.5">
      <c r="A15" s="24" t="s">
        <v>2</v>
      </c>
      <c r="B15" s="20">
        <f>SUM(B10:B14)</f>
        <v>814919</v>
      </c>
      <c r="C15" s="20">
        <f>SUM(C10:C14)</f>
        <v>788102</v>
      </c>
    </row>
    <row r="16" spans="1:3" ht="12.75">
      <c r="A16" s="22" t="s">
        <v>3</v>
      </c>
      <c r="B16" s="22"/>
      <c r="C16" s="22"/>
    </row>
    <row r="17" spans="1:3" ht="12.75">
      <c r="A17" s="23" t="s">
        <v>131</v>
      </c>
      <c r="B17" s="19">
        <v>3306</v>
      </c>
      <c r="C17" s="19">
        <v>3306</v>
      </c>
    </row>
    <row r="18" spans="1:3" ht="12.75" hidden="1">
      <c r="A18" s="23" t="s">
        <v>4</v>
      </c>
      <c r="B18" s="19">
        <v>0</v>
      </c>
      <c r="C18" s="19">
        <v>0</v>
      </c>
    </row>
    <row r="19" spans="1:3" ht="12.75">
      <c r="A19" s="23" t="s">
        <v>5</v>
      </c>
      <c r="B19" s="19">
        <v>6086</v>
      </c>
      <c r="C19" s="19">
        <v>7426</v>
      </c>
    </row>
    <row r="20" spans="1:3" ht="12.75">
      <c r="A20" s="23" t="s">
        <v>6</v>
      </c>
      <c r="B20" s="19">
        <v>6778</v>
      </c>
      <c r="C20" s="19">
        <v>7432</v>
      </c>
    </row>
    <row r="21" spans="1:3" ht="12.75" hidden="1">
      <c r="A21" s="23" t="s">
        <v>7</v>
      </c>
      <c r="B21" s="23"/>
      <c r="C21" s="23"/>
    </row>
    <row r="22" spans="1:3" ht="13.5">
      <c r="A22" s="24" t="s">
        <v>8</v>
      </c>
      <c r="B22" s="20">
        <f>B17+B18+B19+B20</f>
        <v>16170</v>
      </c>
      <c r="C22" s="20">
        <f>C17+C18+C19+C20</f>
        <v>18164</v>
      </c>
    </row>
    <row r="23" spans="1:3" ht="12.75">
      <c r="A23" s="22" t="s">
        <v>9</v>
      </c>
      <c r="B23" s="21">
        <f>B22+B15</f>
        <v>831089</v>
      </c>
      <c r="C23" s="21">
        <f>C22+C15</f>
        <v>806266</v>
      </c>
    </row>
    <row r="24" spans="1:3" ht="12.75">
      <c r="A24" s="22" t="s">
        <v>10</v>
      </c>
      <c r="B24" s="22"/>
      <c r="C24" s="22"/>
    </row>
    <row r="25" spans="1:3" ht="12.75">
      <c r="A25" s="22" t="s">
        <v>11</v>
      </c>
      <c r="B25" s="22"/>
      <c r="C25" s="22"/>
    </row>
    <row r="26" spans="1:3" ht="12.75">
      <c r="A26" s="23" t="s">
        <v>70</v>
      </c>
      <c r="B26" s="19">
        <v>2</v>
      </c>
      <c r="C26" s="19">
        <v>2</v>
      </c>
    </row>
    <row r="27" spans="1:3" ht="16.5" customHeight="1">
      <c r="A27" s="25" t="s">
        <v>45</v>
      </c>
      <c r="B27" s="19">
        <v>22</v>
      </c>
      <c r="C27" s="19">
        <v>1</v>
      </c>
    </row>
    <row r="28" spans="1:3" ht="12.75">
      <c r="A28" s="25" t="s">
        <v>64</v>
      </c>
      <c r="B28" s="19">
        <v>3916</v>
      </c>
      <c r="C28" s="19">
        <v>5642</v>
      </c>
    </row>
    <row r="29" spans="1:3" ht="12.75" hidden="1">
      <c r="A29" s="23" t="s">
        <v>71</v>
      </c>
      <c r="B29" s="19">
        <v>0</v>
      </c>
      <c r="C29" s="19">
        <v>0</v>
      </c>
    </row>
    <row r="30" spans="1:3" ht="12.75">
      <c r="A30" s="23" t="s">
        <v>12</v>
      </c>
      <c r="B30" s="19">
        <v>18770</v>
      </c>
      <c r="C30" s="19">
        <v>15297</v>
      </c>
    </row>
    <row r="31" spans="1:3" ht="12.75">
      <c r="A31" s="23" t="s">
        <v>110</v>
      </c>
      <c r="B31" s="19">
        <v>105269</v>
      </c>
      <c r="C31" s="19">
        <v>116110</v>
      </c>
    </row>
    <row r="32" spans="1:3" ht="12.75">
      <c r="A32" s="23" t="s">
        <v>13</v>
      </c>
      <c r="B32" s="19">
        <v>84346</v>
      </c>
      <c r="C32" s="19">
        <v>88252</v>
      </c>
    </row>
    <row r="33" spans="1:3" ht="13.5">
      <c r="A33" s="24" t="s">
        <v>14</v>
      </c>
      <c r="B33" s="20">
        <f>SUM(B26:B32)</f>
        <v>212325</v>
      </c>
      <c r="C33" s="20">
        <f>SUM(C26:C32)</f>
        <v>225304</v>
      </c>
    </row>
    <row r="34" spans="1:3" ht="12.75" hidden="1">
      <c r="A34" s="22" t="s">
        <v>103</v>
      </c>
      <c r="B34" s="22"/>
      <c r="C34" s="22"/>
    </row>
    <row r="35" spans="1:3" ht="12.75" hidden="1">
      <c r="A35" s="23" t="s">
        <v>104</v>
      </c>
      <c r="B35" s="23"/>
      <c r="C35" s="23"/>
    </row>
    <row r="36" spans="1:3" ht="13.5" hidden="1">
      <c r="A36" s="24" t="s">
        <v>105</v>
      </c>
      <c r="B36" s="24"/>
      <c r="C36" s="24"/>
    </row>
    <row r="37" spans="1:3" ht="12.75">
      <c r="A37" s="23"/>
      <c r="B37" s="23"/>
      <c r="C37" s="23"/>
    </row>
    <row r="38" spans="1:3" ht="12.75">
      <c r="A38" s="22" t="s">
        <v>15</v>
      </c>
      <c r="B38" s="22"/>
      <c r="C38" s="22"/>
    </row>
    <row r="39" spans="1:3" ht="12.75">
      <c r="A39" s="23" t="s">
        <v>58</v>
      </c>
      <c r="B39" s="19">
        <v>890573</v>
      </c>
      <c r="C39" s="19">
        <v>890573</v>
      </c>
    </row>
    <row r="40" spans="1:3" ht="12.75">
      <c r="A40" s="23" t="s">
        <v>72</v>
      </c>
      <c r="B40" s="19">
        <v>865720</v>
      </c>
      <c r="C40" s="19">
        <v>865720</v>
      </c>
    </row>
    <row r="41" spans="1:3" ht="12.75">
      <c r="A41" s="23" t="s">
        <v>54</v>
      </c>
      <c r="B41" s="19">
        <v>23837</v>
      </c>
      <c r="C41" s="19">
        <v>68132</v>
      </c>
    </row>
    <row r="42" spans="1:3" ht="12.75">
      <c r="A42" s="23" t="s">
        <v>99</v>
      </c>
      <c r="B42" s="50">
        <f>B43+B44</f>
        <v>-1162521</v>
      </c>
      <c r="C42" s="50">
        <f>C43+C44</f>
        <v>-1243677</v>
      </c>
    </row>
    <row r="43" spans="1:3" ht="12.75">
      <c r="A43" s="41" t="s">
        <v>90</v>
      </c>
      <c r="B43" s="16">
        <v>-1243677</v>
      </c>
      <c r="C43" s="50">
        <v>-1180991</v>
      </c>
    </row>
    <row r="44" spans="1:3" ht="12.75">
      <c r="A44" s="41" t="s">
        <v>91</v>
      </c>
      <c r="B44" s="16">
        <v>81156</v>
      </c>
      <c r="C44" s="50">
        <v>-62686</v>
      </c>
    </row>
    <row r="45" spans="1:3" ht="12.75">
      <c r="A45" s="23" t="s">
        <v>130</v>
      </c>
      <c r="B45" s="16">
        <v>1155</v>
      </c>
      <c r="C45" s="50">
        <v>214</v>
      </c>
    </row>
    <row r="46" spans="1:3" ht="13.5">
      <c r="A46" s="24" t="s">
        <v>16</v>
      </c>
      <c r="B46" s="21">
        <f>B39+B40+B41+B42+B45</f>
        <v>618764</v>
      </c>
      <c r="C46" s="21">
        <f>SUM(C39:C42)+C45</f>
        <v>580962</v>
      </c>
    </row>
    <row r="47" spans="1:3" ht="12.75">
      <c r="A47" s="22" t="s">
        <v>9</v>
      </c>
      <c r="B47" s="20">
        <f>B33+B46</f>
        <v>831089</v>
      </c>
      <c r="C47" s="20">
        <f>C33+C46</f>
        <v>806266</v>
      </c>
    </row>
    <row r="48" spans="1:3" ht="12.75">
      <c r="A48" s="23" t="s">
        <v>151</v>
      </c>
      <c r="B48" s="77">
        <v>1646.73</v>
      </c>
      <c r="C48" s="77">
        <v>1543.25</v>
      </c>
    </row>
    <row r="49" spans="1:3" ht="12.75">
      <c r="A49" s="26"/>
      <c r="B49" s="76"/>
      <c r="C49" s="76"/>
    </row>
    <row r="50" spans="1:3" ht="12.75">
      <c r="A50" s="26"/>
      <c r="B50" s="26"/>
      <c r="C50" s="26"/>
    </row>
    <row r="51" spans="1:3" ht="12.75">
      <c r="A51" s="26"/>
      <c r="B51" s="26"/>
      <c r="C51" s="26"/>
    </row>
    <row r="52" spans="1:3" ht="13.5">
      <c r="A52" s="27"/>
      <c r="B52" s="27"/>
      <c r="C52" s="27"/>
    </row>
    <row r="53" spans="1:3" ht="12.75">
      <c r="A53" s="26" t="s">
        <v>56</v>
      </c>
      <c r="B53" s="26"/>
      <c r="C53" s="26" t="s">
        <v>94</v>
      </c>
    </row>
    <row r="54" spans="1:3" ht="12.75">
      <c r="A54" s="26"/>
      <c r="B54" s="26"/>
      <c r="C54" s="26"/>
    </row>
    <row r="55" spans="1:3" ht="12.75">
      <c r="A55" s="26"/>
      <c r="B55" s="26"/>
      <c r="C55" s="26"/>
    </row>
    <row r="56" spans="1:3" ht="12.75">
      <c r="A56" s="26" t="s">
        <v>101</v>
      </c>
      <c r="B56" s="26"/>
      <c r="C56" s="26" t="s">
        <v>102</v>
      </c>
    </row>
    <row r="57" spans="2:3" ht="12.75">
      <c r="B57" s="1"/>
      <c r="C57" s="1"/>
    </row>
    <row r="58" spans="1:3" ht="12.75">
      <c r="A58" s="29"/>
      <c r="B58" s="29"/>
      <c r="C58" s="29"/>
    </row>
    <row r="59" spans="1:3" ht="12.75">
      <c r="A59" s="1"/>
      <c r="B59" s="1"/>
      <c r="C59" s="1"/>
    </row>
  </sheetData>
  <sheetProtection/>
  <mergeCells count="5">
    <mergeCell ref="A1:C1"/>
    <mergeCell ref="A2:C2"/>
    <mergeCell ref="A3:C3"/>
    <mergeCell ref="A5:A7"/>
    <mergeCell ref="A4:C4"/>
  </mergeCells>
  <printOptions/>
  <pageMargins left="0.43" right="0.65" top="0.4" bottom="0.24" header="0.21" footer="0.4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0"/>
  <sheetViews>
    <sheetView tabSelected="1" view="pageBreakPreview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4.875" style="44" customWidth="1"/>
    <col min="2" max="2" width="11.75390625" style="44" customWidth="1"/>
    <col min="3" max="3" width="14.625" style="44" customWidth="1"/>
    <col min="4" max="4" width="15.25390625" style="44" customWidth="1"/>
    <col min="5" max="6" width="16.125" style="44" customWidth="1"/>
    <col min="7" max="16384" width="9.125" style="44" customWidth="1"/>
  </cols>
  <sheetData>
    <row r="1" spans="1:6" ht="12.75">
      <c r="A1" s="95" t="s">
        <v>55</v>
      </c>
      <c r="B1" s="95"/>
      <c r="C1" s="95"/>
      <c r="D1" s="95"/>
      <c r="E1" s="95"/>
      <c r="F1" s="95"/>
    </row>
    <row r="2" spans="1:6" ht="12.75" customHeight="1">
      <c r="A2" s="96" t="s">
        <v>136</v>
      </c>
      <c r="B2" s="96"/>
      <c r="C2" s="96"/>
      <c r="D2" s="96"/>
      <c r="E2" s="96"/>
      <c r="F2" s="96"/>
    </row>
    <row r="3" spans="1:6" ht="12.75">
      <c r="A3" s="95" t="s">
        <v>114</v>
      </c>
      <c r="B3" s="95"/>
      <c r="C3" s="95"/>
      <c r="D3" s="95"/>
      <c r="E3" s="95"/>
      <c r="F3" s="95"/>
    </row>
    <row r="4" spans="1:6" ht="12.75">
      <c r="A4" s="95" t="s">
        <v>124</v>
      </c>
      <c r="B4" s="95"/>
      <c r="C4" s="95"/>
      <c r="D4" s="95"/>
      <c r="E4" s="95"/>
      <c r="F4" s="95"/>
    </row>
    <row r="5" spans="1:6" ht="12.75">
      <c r="A5" s="45"/>
      <c r="B5" s="45"/>
      <c r="C5" s="45"/>
      <c r="D5" s="45"/>
      <c r="E5" s="45"/>
      <c r="F5" s="45" t="s">
        <v>57</v>
      </c>
    </row>
    <row r="6" spans="1:6" ht="55.5" customHeight="1">
      <c r="A6" s="46" t="s">
        <v>17</v>
      </c>
      <c r="B6" s="46" t="s">
        <v>127</v>
      </c>
      <c r="C6" s="46" t="s">
        <v>141</v>
      </c>
      <c r="D6" s="46" t="s">
        <v>143</v>
      </c>
      <c r="E6" s="46" t="s">
        <v>142</v>
      </c>
      <c r="F6" s="46" t="s">
        <v>128</v>
      </c>
    </row>
    <row r="7" spans="1:6" ht="15" customHeight="1">
      <c r="A7" s="47" t="s">
        <v>18</v>
      </c>
      <c r="B7" s="47"/>
      <c r="C7" s="68">
        <v>9606</v>
      </c>
      <c r="D7" s="68">
        <v>49749</v>
      </c>
      <c r="E7" s="68">
        <v>133901</v>
      </c>
      <c r="F7" s="68">
        <v>269410</v>
      </c>
    </row>
    <row r="8" spans="1:6" ht="12.75">
      <c r="A8" s="47" t="s">
        <v>149</v>
      </c>
      <c r="B8" s="47"/>
      <c r="C8" s="68">
        <v>83881</v>
      </c>
      <c r="D8" s="68">
        <v>105692</v>
      </c>
      <c r="E8" s="68">
        <v>109570</v>
      </c>
      <c r="F8" s="68">
        <v>116741</v>
      </c>
    </row>
    <row r="9" spans="1:6" ht="12.75">
      <c r="A9" s="47" t="s">
        <v>89</v>
      </c>
      <c r="B9" s="47"/>
      <c r="C9" s="68">
        <v>5705</v>
      </c>
      <c r="D9" s="68">
        <v>16986</v>
      </c>
      <c r="E9" s="68">
        <v>2698</v>
      </c>
      <c r="F9" s="68">
        <v>7213</v>
      </c>
    </row>
    <row r="10" spans="1:6" ht="25.5">
      <c r="A10" s="47" t="s">
        <v>108</v>
      </c>
      <c r="B10" s="47"/>
      <c r="C10" s="68">
        <v>2688</v>
      </c>
      <c r="D10" s="68">
        <v>57449</v>
      </c>
      <c r="E10" s="68">
        <v>470</v>
      </c>
      <c r="F10" s="68">
        <v>407</v>
      </c>
    </row>
    <row r="11" spans="1:6" ht="12.75">
      <c r="A11" s="47" t="s">
        <v>43</v>
      </c>
      <c r="B11" s="47"/>
      <c r="C11" s="68">
        <v>22433</v>
      </c>
      <c r="D11" s="68">
        <v>46271</v>
      </c>
      <c r="E11" s="68">
        <v>10130</v>
      </c>
      <c r="F11" s="68">
        <v>27955</v>
      </c>
    </row>
    <row r="12" spans="1:6" s="43" customFormat="1" ht="12.75">
      <c r="A12" s="48" t="s">
        <v>82</v>
      </c>
      <c r="B12" s="48"/>
      <c r="C12" s="51">
        <f>SUM(C7:C11)</f>
        <v>124313</v>
      </c>
      <c r="D12" s="51">
        <f>SUM(D7:D11)</f>
        <v>276147</v>
      </c>
      <c r="E12" s="51">
        <f>SUM(E7:E11)</f>
        <v>256769</v>
      </c>
      <c r="F12" s="51">
        <f>SUM(F7:F11)</f>
        <v>421726</v>
      </c>
    </row>
    <row r="13" spans="1:6" ht="12.75">
      <c r="A13" s="47" t="s">
        <v>150</v>
      </c>
      <c r="B13" s="47"/>
      <c r="C13" s="68">
        <v>-47298</v>
      </c>
      <c r="D13" s="68">
        <v>-63970</v>
      </c>
      <c r="E13" s="68">
        <v>-83301</v>
      </c>
      <c r="F13" s="68">
        <v>-88657</v>
      </c>
    </row>
    <row r="14" spans="1:6" ht="12.75">
      <c r="A14" s="47" t="s">
        <v>83</v>
      </c>
      <c r="B14" s="47"/>
      <c r="C14" s="68">
        <v>-398</v>
      </c>
      <c r="D14" s="68">
        <v>-443</v>
      </c>
      <c r="E14" s="68">
        <v>-114</v>
      </c>
      <c r="F14" s="68">
        <v>-152</v>
      </c>
    </row>
    <row r="15" spans="1:6" ht="12.75">
      <c r="A15" s="47" t="s">
        <v>84</v>
      </c>
      <c r="B15" s="47"/>
      <c r="C15" s="68">
        <v>-28407</v>
      </c>
      <c r="D15" s="68">
        <v>-47347</v>
      </c>
      <c r="E15" s="68">
        <v>-164427</v>
      </c>
      <c r="F15" s="68">
        <v>-181754</v>
      </c>
    </row>
    <row r="16" spans="1:6" ht="12.75">
      <c r="A16" s="47" t="s">
        <v>80</v>
      </c>
      <c r="B16" s="47"/>
      <c r="C16" s="68">
        <v>-26865</v>
      </c>
      <c r="D16" s="68">
        <v>-49494</v>
      </c>
      <c r="E16" s="68">
        <v>-24431</v>
      </c>
      <c r="F16" s="68">
        <v>-48274</v>
      </c>
    </row>
    <row r="17" spans="1:6" ht="12.75">
      <c r="A17" s="47" t="s">
        <v>85</v>
      </c>
      <c r="B17" s="47"/>
      <c r="C17" s="68">
        <v>-1077</v>
      </c>
      <c r="D17" s="68">
        <v>-2379</v>
      </c>
      <c r="E17" s="68">
        <v>-1449</v>
      </c>
      <c r="F17" s="68">
        <v>-2911</v>
      </c>
    </row>
    <row r="18" spans="1:6" ht="12.75">
      <c r="A18" s="47" t="s">
        <v>44</v>
      </c>
      <c r="B18" s="47"/>
      <c r="C18" s="68">
        <v>-15411</v>
      </c>
      <c r="D18" s="68">
        <v>-30524</v>
      </c>
      <c r="E18" s="68">
        <v>-8975</v>
      </c>
      <c r="F18" s="68">
        <v>-16299</v>
      </c>
    </row>
    <row r="19" spans="1:6" s="43" customFormat="1" ht="12.75">
      <c r="A19" s="48" t="s">
        <v>86</v>
      </c>
      <c r="B19" s="48"/>
      <c r="C19" s="51">
        <f>SUM(C13:C18)</f>
        <v>-119456</v>
      </c>
      <c r="D19" s="51">
        <f>SUM(D13:D18)</f>
        <v>-194157</v>
      </c>
      <c r="E19" s="51">
        <f>SUM(E13:E18)</f>
        <v>-282697</v>
      </c>
      <c r="F19" s="51">
        <f>SUM(F13:F18)</f>
        <v>-338047</v>
      </c>
    </row>
    <row r="20" spans="1:6" s="43" customFormat="1" ht="12.75">
      <c r="A20" s="48" t="s">
        <v>87</v>
      </c>
      <c r="B20" s="48"/>
      <c r="C20" s="51">
        <f>C12+C19</f>
        <v>4857</v>
      </c>
      <c r="D20" s="51">
        <f>D12+D19</f>
        <v>81990</v>
      </c>
      <c r="E20" s="51">
        <f>E12+E19</f>
        <v>-25928</v>
      </c>
      <c r="F20" s="51">
        <f>F12+F19</f>
        <v>83679</v>
      </c>
    </row>
    <row r="21" spans="1:6" ht="25.5">
      <c r="A21" s="47" t="s">
        <v>93</v>
      </c>
      <c r="B21" s="47"/>
      <c r="C21" s="68">
        <v>717</v>
      </c>
      <c r="D21" s="68">
        <v>834</v>
      </c>
      <c r="E21" s="68">
        <v>2774</v>
      </c>
      <c r="F21" s="68">
        <v>-13965</v>
      </c>
    </row>
    <row r="22" spans="1:6" s="43" customFormat="1" ht="12.75">
      <c r="A22" s="48" t="s">
        <v>88</v>
      </c>
      <c r="B22" s="48"/>
      <c r="C22" s="51">
        <f>C20-C21</f>
        <v>4140</v>
      </c>
      <c r="D22" s="51">
        <f>D20-D21</f>
        <v>81156</v>
      </c>
      <c r="E22" s="51">
        <f>E20-E21</f>
        <v>-28702</v>
      </c>
      <c r="F22" s="51">
        <f>F20-F21</f>
        <v>97644</v>
      </c>
    </row>
    <row r="23" spans="1:6" ht="12.75">
      <c r="A23" s="47" t="s">
        <v>95</v>
      </c>
      <c r="B23" s="47"/>
      <c r="C23" s="47"/>
      <c r="D23" s="47"/>
      <c r="E23" s="47"/>
      <c r="F23" s="47"/>
    </row>
    <row r="24" spans="1:6" s="43" customFormat="1" ht="12.75">
      <c r="A24" s="48" t="s">
        <v>92</v>
      </c>
      <c r="B24" s="48"/>
      <c r="C24" s="51">
        <f>C22-C23</f>
        <v>4140</v>
      </c>
      <c r="D24" s="51">
        <f>D22-D23</f>
        <v>81156</v>
      </c>
      <c r="E24" s="51">
        <f>E22-E23</f>
        <v>-28702</v>
      </c>
      <c r="F24" s="51">
        <f>F22-F23</f>
        <v>97644</v>
      </c>
    </row>
    <row r="25" spans="1:6" ht="12.75">
      <c r="A25" s="60" t="s">
        <v>111</v>
      </c>
      <c r="B25" s="60"/>
      <c r="C25" s="60"/>
      <c r="D25" s="60"/>
      <c r="E25" s="60"/>
      <c r="F25" s="60"/>
    </row>
    <row r="26" spans="1:6" s="43" customFormat="1" ht="25.5" customHeight="1">
      <c r="A26" s="47" t="s">
        <v>116</v>
      </c>
      <c r="B26" s="47"/>
      <c r="C26" s="47"/>
      <c r="D26" s="47"/>
      <c r="E26" s="47"/>
      <c r="F26" s="47"/>
    </row>
    <row r="27" spans="1:6" s="43" customFormat="1" ht="40.5" customHeight="1">
      <c r="A27" s="105" t="s">
        <v>152</v>
      </c>
      <c r="B27" s="104"/>
      <c r="C27" s="47"/>
      <c r="D27" s="47">
        <v>941</v>
      </c>
      <c r="E27" s="47"/>
      <c r="F27" s="47"/>
    </row>
    <row r="28" spans="1:6" s="43" customFormat="1" ht="37.5" customHeight="1">
      <c r="A28" s="103" t="s">
        <v>144</v>
      </c>
      <c r="B28" s="47"/>
      <c r="C28" s="69">
        <v>0</v>
      </c>
      <c r="D28" s="50">
        <v>49468</v>
      </c>
      <c r="E28" s="69">
        <v>0</v>
      </c>
      <c r="F28" s="69">
        <v>0</v>
      </c>
    </row>
    <row r="29" spans="1:6" s="43" customFormat="1" ht="42" customHeight="1">
      <c r="A29" s="47" t="s">
        <v>145</v>
      </c>
      <c r="B29" s="47"/>
      <c r="C29" s="69">
        <v>0</v>
      </c>
      <c r="D29" s="50">
        <v>-25631</v>
      </c>
      <c r="E29" s="69">
        <v>0</v>
      </c>
      <c r="F29" s="69">
        <v>0</v>
      </c>
    </row>
    <row r="30" spans="1:6" s="43" customFormat="1" ht="39.75" customHeight="1">
      <c r="A30" s="47" t="s">
        <v>112</v>
      </c>
      <c r="B30" s="47"/>
      <c r="C30" s="69">
        <v>0</v>
      </c>
      <c r="D30" s="50">
        <f>D27+D28+D29</f>
        <v>24778</v>
      </c>
      <c r="E30" s="69">
        <v>0</v>
      </c>
      <c r="F30" s="69">
        <v>0</v>
      </c>
    </row>
    <row r="31" spans="1:7" s="43" customFormat="1" ht="12.75">
      <c r="A31" s="47" t="s">
        <v>113</v>
      </c>
      <c r="B31" s="47"/>
      <c r="C31" s="69">
        <f>C30</f>
        <v>0</v>
      </c>
      <c r="D31" s="62">
        <f>D30</f>
        <v>24778</v>
      </c>
      <c r="E31" s="69">
        <f>E30</f>
        <v>0</v>
      </c>
      <c r="F31" s="69">
        <f>F30</f>
        <v>0</v>
      </c>
      <c r="G31" s="56"/>
    </row>
    <row r="32" spans="1:7" ht="12.75">
      <c r="A32" s="61"/>
      <c r="B32" s="61"/>
      <c r="C32" s="61"/>
      <c r="D32" s="61"/>
      <c r="E32" s="61"/>
      <c r="F32" s="61"/>
      <c r="G32" s="49"/>
    </row>
    <row r="33" spans="1:7" ht="12.75">
      <c r="A33" s="48" t="s">
        <v>117</v>
      </c>
      <c r="B33" s="48"/>
      <c r="C33" s="62">
        <f>C24+C31</f>
        <v>4140</v>
      </c>
      <c r="D33" s="62">
        <f>D24+D31</f>
        <v>105934</v>
      </c>
      <c r="E33" s="62">
        <f>E24+E31</f>
        <v>-28702</v>
      </c>
      <c r="F33" s="62">
        <f>F24+F31</f>
        <v>97644</v>
      </c>
      <c r="G33" s="49"/>
    </row>
    <row r="34" spans="1:7" ht="12.75">
      <c r="A34" s="47" t="s">
        <v>118</v>
      </c>
      <c r="B34" s="47"/>
      <c r="C34" s="70">
        <v>11.139740535791669</v>
      </c>
      <c r="D34" s="70">
        <v>218.3732174382529</v>
      </c>
      <c r="E34" s="71">
        <v>-77.22958499826441</v>
      </c>
      <c r="F34" s="70">
        <v>262.7398587331186</v>
      </c>
      <c r="G34" s="49"/>
    </row>
    <row r="35" spans="1:7" ht="12.75">
      <c r="A35" s="57"/>
      <c r="B35" s="57"/>
      <c r="C35" s="57"/>
      <c r="D35" s="57"/>
      <c r="E35" s="57"/>
      <c r="F35" s="57"/>
      <c r="G35" s="49"/>
    </row>
    <row r="36" spans="1:7" ht="12.75">
      <c r="A36" s="57"/>
      <c r="B36" s="57"/>
      <c r="C36" s="57"/>
      <c r="D36" s="57"/>
      <c r="E36" s="57"/>
      <c r="F36" s="57"/>
      <c r="G36" s="49"/>
    </row>
    <row r="37" spans="1:7" ht="12.75">
      <c r="A37" s="57"/>
      <c r="B37" s="57"/>
      <c r="C37" s="57"/>
      <c r="D37" s="57"/>
      <c r="E37" s="57"/>
      <c r="F37" s="57"/>
      <c r="G37" s="49"/>
    </row>
    <row r="38" spans="1:7" ht="12.75">
      <c r="A38" s="57"/>
      <c r="B38" s="57"/>
      <c r="C38" s="57"/>
      <c r="D38" s="57"/>
      <c r="E38" s="57"/>
      <c r="F38" s="57"/>
      <c r="G38" s="49"/>
    </row>
    <row r="39" spans="1:7" ht="12.75">
      <c r="A39" s="57"/>
      <c r="B39" s="57"/>
      <c r="C39" s="57"/>
      <c r="D39" s="57"/>
      <c r="E39" s="57"/>
      <c r="F39" s="57"/>
      <c r="G39" s="49"/>
    </row>
    <row r="40" spans="1:7" ht="12.75">
      <c r="A40" s="57"/>
      <c r="B40" s="57"/>
      <c r="C40" s="57"/>
      <c r="D40" s="57"/>
      <c r="E40" s="57"/>
      <c r="F40" s="57"/>
      <c r="G40" s="49"/>
    </row>
    <row r="41" spans="1:7" ht="12.75">
      <c r="A41" s="57"/>
      <c r="B41" s="57"/>
      <c r="C41" s="57"/>
      <c r="D41" s="57"/>
      <c r="E41" s="57"/>
      <c r="F41" s="57"/>
      <c r="G41" s="49"/>
    </row>
    <row r="42" spans="1:7" ht="12.75">
      <c r="A42" s="57"/>
      <c r="B42" s="57"/>
      <c r="C42" s="57"/>
      <c r="D42" s="57"/>
      <c r="E42" s="57"/>
      <c r="F42" s="57"/>
      <c r="G42" s="49"/>
    </row>
    <row r="43" spans="1:7" ht="12.75">
      <c r="A43" s="57"/>
      <c r="B43" s="57"/>
      <c r="C43" s="57"/>
      <c r="D43" s="57"/>
      <c r="E43" s="57"/>
      <c r="F43" s="57"/>
      <c r="G43" s="49"/>
    </row>
    <row r="44" spans="1:7" ht="12.75">
      <c r="A44" s="57"/>
      <c r="B44" s="57"/>
      <c r="C44" s="57"/>
      <c r="D44" s="57"/>
      <c r="E44" s="57"/>
      <c r="F44" s="57"/>
      <c r="G44" s="49"/>
    </row>
    <row r="45" spans="1:7" ht="12.75">
      <c r="A45" s="57"/>
      <c r="B45" s="57"/>
      <c r="C45" s="57"/>
      <c r="D45" s="57"/>
      <c r="E45" s="57"/>
      <c r="F45" s="57"/>
      <c r="G45" s="49"/>
    </row>
    <row r="46" spans="1:7" ht="12.75">
      <c r="A46" s="57"/>
      <c r="B46" s="57"/>
      <c r="C46" s="57"/>
      <c r="D46" s="57"/>
      <c r="E46" s="57"/>
      <c r="F46" s="57"/>
      <c r="G46" s="49"/>
    </row>
    <row r="47" spans="1:7" ht="12.75">
      <c r="A47" s="57"/>
      <c r="B47" s="57"/>
      <c r="C47" s="57"/>
      <c r="D47" s="57"/>
      <c r="E47" s="57"/>
      <c r="F47" s="57"/>
      <c r="G47" s="49"/>
    </row>
    <row r="48" spans="1:7" ht="12.75">
      <c r="A48" s="57"/>
      <c r="B48" s="57"/>
      <c r="C48" s="57"/>
      <c r="D48" s="57"/>
      <c r="E48" s="57"/>
      <c r="F48" s="57"/>
      <c r="G48" s="49"/>
    </row>
    <row r="49" spans="1:7" ht="12.75">
      <c r="A49" s="57"/>
      <c r="B49" s="57"/>
      <c r="C49" s="57"/>
      <c r="D49" s="57"/>
      <c r="E49" s="57"/>
      <c r="F49" s="57"/>
      <c r="G49" s="49"/>
    </row>
    <row r="50" spans="1:7" ht="12.75">
      <c r="A50" s="57"/>
      <c r="B50" s="57"/>
      <c r="C50" s="57"/>
      <c r="D50" s="57"/>
      <c r="E50" s="57"/>
      <c r="F50" s="57"/>
      <c r="G50" s="49"/>
    </row>
    <row r="51" spans="1:7" ht="12.75">
      <c r="A51" s="57"/>
      <c r="B51" s="57"/>
      <c r="C51" s="57"/>
      <c r="D51" s="57"/>
      <c r="E51" s="57"/>
      <c r="F51" s="57"/>
      <c r="G51" s="49"/>
    </row>
    <row r="52" spans="1:7" ht="12.75">
      <c r="A52" s="57"/>
      <c r="B52" s="57"/>
      <c r="C52" s="57"/>
      <c r="D52" s="57"/>
      <c r="E52" s="57"/>
      <c r="F52" s="57"/>
      <c r="G52" s="49"/>
    </row>
    <row r="53" spans="1:7" ht="12.75">
      <c r="A53" s="57"/>
      <c r="B53" s="57"/>
      <c r="C53" s="57"/>
      <c r="D53" s="57"/>
      <c r="E53" s="57"/>
      <c r="F53" s="57"/>
      <c r="G53" s="49"/>
    </row>
    <row r="54" spans="1:7" ht="12.75">
      <c r="A54" s="58"/>
      <c r="B54" s="58"/>
      <c r="C54" s="58"/>
      <c r="D54" s="58"/>
      <c r="E54" s="58"/>
      <c r="F54" s="58"/>
      <c r="G54" s="49"/>
    </row>
    <row r="55" spans="1:7" ht="12.75">
      <c r="A55" s="58"/>
      <c r="B55" s="58"/>
      <c r="C55" s="58"/>
      <c r="D55" s="58"/>
      <c r="E55" s="58"/>
      <c r="F55" s="58"/>
      <c r="G55" s="49"/>
    </row>
    <row r="56" spans="1:7" ht="12.75">
      <c r="A56" s="54"/>
      <c r="B56" s="54"/>
      <c r="C56" s="54"/>
      <c r="D56" s="54"/>
      <c r="E56" s="54"/>
      <c r="F56" s="54"/>
      <c r="G56" s="49"/>
    </row>
    <row r="57" spans="1:7" ht="12.75">
      <c r="A57" s="59"/>
      <c r="B57" s="59"/>
      <c r="C57" s="59"/>
      <c r="D57" s="59"/>
      <c r="E57" s="59"/>
      <c r="F57" s="59"/>
      <c r="G57" s="49"/>
    </row>
    <row r="58" spans="1:7" ht="12.75">
      <c r="A58" s="59"/>
      <c r="B58" s="59"/>
      <c r="C58" s="59"/>
      <c r="D58" s="59"/>
      <c r="E58" s="59"/>
      <c r="F58" s="59"/>
      <c r="G58" s="49"/>
    </row>
    <row r="59" spans="1:7" ht="12.75">
      <c r="A59" s="59"/>
      <c r="B59" s="59"/>
      <c r="C59" s="59"/>
      <c r="D59" s="59"/>
      <c r="E59" s="59"/>
      <c r="F59" s="59"/>
      <c r="G59" s="49"/>
    </row>
    <row r="60" spans="1:7" ht="12.75">
      <c r="A60" s="59"/>
      <c r="B60" s="59"/>
      <c r="C60" s="59"/>
      <c r="D60" s="59"/>
      <c r="E60" s="59"/>
      <c r="F60" s="59"/>
      <c r="G60" s="49"/>
    </row>
    <row r="61" spans="1:7" ht="12.75">
      <c r="A61" s="49"/>
      <c r="B61" s="49"/>
      <c r="C61" s="49"/>
      <c r="D61" s="49"/>
      <c r="E61" s="49"/>
      <c r="F61" s="49"/>
      <c r="G61" s="49"/>
    </row>
    <row r="62" spans="1:7" ht="12.75">
      <c r="A62" s="49"/>
      <c r="B62" s="49"/>
      <c r="C62" s="49"/>
      <c r="D62" s="49"/>
      <c r="E62" s="49"/>
      <c r="F62" s="49"/>
      <c r="G62" s="49"/>
    </row>
    <row r="63" spans="1:7" ht="12.75">
      <c r="A63" s="59"/>
      <c r="B63" s="59"/>
      <c r="C63" s="59"/>
      <c r="D63" s="59"/>
      <c r="E63" s="59"/>
      <c r="F63" s="59"/>
      <c r="G63" s="49"/>
    </row>
    <row r="64" spans="1:7" ht="12.75">
      <c r="A64" s="59"/>
      <c r="B64" s="59"/>
      <c r="C64" s="59"/>
      <c r="D64" s="59"/>
      <c r="E64" s="59"/>
      <c r="F64" s="59"/>
      <c r="G64" s="49"/>
    </row>
    <row r="65" spans="1:7" ht="12.75">
      <c r="A65" s="59"/>
      <c r="B65" s="59"/>
      <c r="C65" s="59"/>
      <c r="D65" s="59"/>
      <c r="E65" s="59"/>
      <c r="F65" s="59"/>
      <c r="G65" s="49"/>
    </row>
    <row r="66" spans="1:7" ht="12.75">
      <c r="A66" s="59"/>
      <c r="B66" s="59"/>
      <c r="C66" s="59"/>
      <c r="D66" s="59"/>
      <c r="E66" s="59"/>
      <c r="F66" s="59"/>
      <c r="G66" s="49"/>
    </row>
    <row r="67" spans="1:7" ht="12.75">
      <c r="A67" s="59"/>
      <c r="B67" s="59"/>
      <c r="C67" s="59"/>
      <c r="D67" s="59"/>
      <c r="E67" s="59"/>
      <c r="F67" s="59"/>
      <c r="G67" s="49"/>
    </row>
    <row r="68" spans="1:7" ht="12.75">
      <c r="A68" s="49"/>
      <c r="B68" s="49"/>
      <c r="C68" s="49"/>
      <c r="D68" s="49"/>
      <c r="E68" s="49"/>
      <c r="F68" s="49"/>
      <c r="G68" s="49"/>
    </row>
    <row r="69" spans="1:7" ht="12.75">
      <c r="A69" s="49"/>
      <c r="B69" s="49"/>
      <c r="C69" s="49"/>
      <c r="D69" s="49"/>
      <c r="E69" s="49"/>
      <c r="F69" s="49"/>
      <c r="G69" s="49"/>
    </row>
    <row r="70" spans="1:7" ht="12.75">
      <c r="A70" s="49"/>
      <c r="B70" s="49"/>
      <c r="C70" s="49"/>
      <c r="D70" s="49"/>
      <c r="E70" s="49"/>
      <c r="F70" s="49"/>
      <c r="G70" s="49"/>
    </row>
    <row r="71" spans="1:7" ht="12.75">
      <c r="A71" s="49"/>
      <c r="B71" s="49"/>
      <c r="C71" s="49"/>
      <c r="D71" s="49"/>
      <c r="E71" s="49"/>
      <c r="F71" s="49"/>
      <c r="G71" s="49"/>
    </row>
    <row r="72" spans="1:7" ht="12.75">
      <c r="A72" s="49"/>
      <c r="B72" s="49"/>
      <c r="C72" s="49"/>
      <c r="D72" s="49"/>
      <c r="E72" s="49"/>
      <c r="F72" s="49"/>
      <c r="G72" s="4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</sheetData>
  <sheetProtection/>
  <mergeCells count="4">
    <mergeCell ref="A1:F1"/>
    <mergeCell ref="A2:F2"/>
    <mergeCell ref="A3:F3"/>
    <mergeCell ref="A4:F4"/>
  </mergeCells>
  <printOptions/>
  <pageMargins left="0.29" right="0.1968503937007874" top="0.17" bottom="0" header="0.29" footer="0.2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72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1" sqref="A21"/>
    </sheetView>
  </sheetViews>
  <sheetFormatPr defaultColWidth="9.00390625" defaultRowHeight="12.75"/>
  <cols>
    <col min="1" max="1" width="49.875" style="2" customWidth="1"/>
    <col min="2" max="3" width="16.375" style="2" customWidth="1"/>
    <col min="4" max="16384" width="9.125" style="2" customWidth="1"/>
  </cols>
  <sheetData>
    <row r="1" spans="1:3" ht="12.75">
      <c r="A1" s="95" t="s">
        <v>55</v>
      </c>
      <c r="B1" s="95"/>
      <c r="C1" s="95"/>
    </row>
    <row r="2" spans="1:3" ht="12.75">
      <c r="A2" s="95" t="s">
        <v>137</v>
      </c>
      <c r="B2" s="95"/>
      <c r="C2" s="95"/>
    </row>
    <row r="3" spans="1:3" ht="12.75">
      <c r="A3" s="95" t="str">
        <f>'Отчет ОПУ'!A4</f>
        <v>ЗА ПЕРИОД, ЗАКОНЧИВШИЙСЯ  30 ИЮНЯ  2014 ГОДА </v>
      </c>
      <c r="B3" s="95"/>
      <c r="C3" s="95"/>
    </row>
    <row r="4" spans="1:3" ht="12.75">
      <c r="A4" s="98" t="s">
        <v>57</v>
      </c>
      <c r="B4" s="98"/>
      <c r="C4" s="98"/>
    </row>
    <row r="5" spans="1:3" ht="12.75">
      <c r="A5" s="48"/>
      <c r="B5" s="48"/>
      <c r="C5" s="48"/>
    </row>
    <row r="6" spans="1:3" ht="12.75">
      <c r="A6" s="67" t="s">
        <v>19</v>
      </c>
      <c r="B6" s="67" t="s">
        <v>67</v>
      </c>
      <c r="C6" s="67" t="s">
        <v>67</v>
      </c>
    </row>
    <row r="7" spans="1:3" ht="27">
      <c r="A7" s="81" t="s">
        <v>20</v>
      </c>
      <c r="B7" s="73" t="s">
        <v>120</v>
      </c>
      <c r="C7" s="73" t="s">
        <v>121</v>
      </c>
    </row>
    <row r="8" spans="1:3" ht="13.5">
      <c r="A8" s="81"/>
      <c r="B8" s="81"/>
      <c r="C8" s="81"/>
    </row>
    <row r="9" spans="1:3" ht="12.75">
      <c r="A9" s="82" t="s">
        <v>21</v>
      </c>
      <c r="B9" s="83">
        <f>B11+B12+B14+B15</f>
        <v>148716</v>
      </c>
      <c r="C9" s="83">
        <f>C11+C12+C14+C15</f>
        <v>713318</v>
      </c>
    </row>
    <row r="10" spans="1:3" ht="12.75">
      <c r="A10" s="84" t="s">
        <v>22</v>
      </c>
      <c r="B10" s="83"/>
      <c r="C10" s="83"/>
    </row>
    <row r="11" spans="1:3" ht="12.75">
      <c r="A11" s="84" t="s">
        <v>61</v>
      </c>
      <c r="B11" s="85">
        <v>83685</v>
      </c>
      <c r="C11" s="85">
        <v>258995</v>
      </c>
    </row>
    <row r="12" spans="1:3" ht="13.5" customHeight="1">
      <c r="A12" s="86" t="s">
        <v>53</v>
      </c>
      <c r="B12" s="85">
        <v>15306</v>
      </c>
      <c r="C12" s="85">
        <v>1909</v>
      </c>
    </row>
    <row r="13" spans="1:3" ht="12.75" hidden="1">
      <c r="A13" s="86" t="s">
        <v>78</v>
      </c>
      <c r="B13" s="85">
        <v>0</v>
      </c>
      <c r="C13" s="85">
        <v>0</v>
      </c>
    </row>
    <row r="14" spans="1:3" ht="12.75">
      <c r="A14" s="86" t="s">
        <v>109</v>
      </c>
      <c r="B14" s="85">
        <v>38454</v>
      </c>
      <c r="C14" s="85">
        <v>0</v>
      </c>
    </row>
    <row r="15" spans="1:3" ht="12.75">
      <c r="A15" s="84" t="s">
        <v>62</v>
      </c>
      <c r="B15" s="85">
        <v>11271</v>
      </c>
      <c r="C15" s="85">
        <v>452414</v>
      </c>
    </row>
    <row r="16" spans="1:3" ht="12.75">
      <c r="A16" s="82" t="s">
        <v>23</v>
      </c>
      <c r="B16" s="83">
        <f>B18+B35+B36+B37+B38+B39+B40+B41+B42</f>
        <v>141318</v>
      </c>
      <c r="C16" s="83">
        <f>C18+C35+C36+C37+C38+C39+C40+C41+C42</f>
        <v>640546</v>
      </c>
    </row>
    <row r="17" spans="1:3" ht="12.75">
      <c r="A17" s="84" t="s">
        <v>22</v>
      </c>
      <c r="B17" s="84"/>
      <c r="C17" s="84"/>
    </row>
    <row r="18" spans="1:3" s="17" customFormat="1" ht="12.75">
      <c r="A18" s="84" t="s">
        <v>24</v>
      </c>
      <c r="B18" s="87">
        <f>SUM(B19:B34)</f>
        <v>58539</v>
      </c>
      <c r="C18" s="87">
        <f>SUM(C19:C34)</f>
        <v>50593</v>
      </c>
    </row>
    <row r="19" spans="1:3" ht="12.75">
      <c r="A19" s="88" t="s">
        <v>50</v>
      </c>
      <c r="B19" s="85">
        <v>25165</v>
      </c>
      <c r="C19" s="85">
        <v>15047</v>
      </c>
    </row>
    <row r="20" spans="1:3" ht="12.75">
      <c r="A20" s="88" t="s">
        <v>30</v>
      </c>
      <c r="B20" s="85">
        <v>13393</v>
      </c>
      <c r="C20" s="85">
        <v>15926</v>
      </c>
    </row>
    <row r="21" spans="1:3" ht="12.75">
      <c r="A21" s="88" t="s">
        <v>25</v>
      </c>
      <c r="B21" s="85">
        <v>6660</v>
      </c>
      <c r="C21" s="85">
        <v>5631</v>
      </c>
    </row>
    <row r="22" spans="1:3" ht="12.75">
      <c r="A22" s="88" t="s">
        <v>32</v>
      </c>
      <c r="B22" s="85">
        <v>4110</v>
      </c>
      <c r="C22" s="85">
        <v>1582</v>
      </c>
    </row>
    <row r="23" spans="1:3" ht="15" customHeight="1">
      <c r="A23" s="88" t="s">
        <v>68</v>
      </c>
      <c r="B23" s="85">
        <v>2251</v>
      </c>
      <c r="C23" s="85">
        <v>2762</v>
      </c>
    </row>
    <row r="24" spans="1:3" ht="12.75">
      <c r="A24" s="88" t="s">
        <v>49</v>
      </c>
      <c r="B24" s="85">
        <v>2615</v>
      </c>
      <c r="C24" s="85">
        <v>1681</v>
      </c>
    </row>
    <row r="25" spans="1:3" ht="12.75">
      <c r="A25" s="88" t="s">
        <v>27</v>
      </c>
      <c r="B25" s="85">
        <v>1476</v>
      </c>
      <c r="C25" s="85">
        <v>1427</v>
      </c>
    </row>
    <row r="26" spans="1:3" ht="12.75">
      <c r="A26" s="88" t="s">
        <v>98</v>
      </c>
      <c r="B26" s="85">
        <v>652</v>
      </c>
      <c r="C26" s="85">
        <v>1470</v>
      </c>
    </row>
    <row r="27" spans="1:3" ht="12.75">
      <c r="A27" s="88" t="s">
        <v>29</v>
      </c>
      <c r="B27" s="85">
        <v>435</v>
      </c>
      <c r="C27" s="85">
        <v>292</v>
      </c>
    </row>
    <row r="28" spans="1:3" ht="12.75">
      <c r="A28" s="88" t="s">
        <v>31</v>
      </c>
      <c r="B28" s="85">
        <v>220</v>
      </c>
      <c r="C28" s="85">
        <v>634</v>
      </c>
    </row>
    <row r="29" spans="1:3" ht="12.75">
      <c r="A29" s="89" t="s">
        <v>28</v>
      </c>
      <c r="B29" s="85">
        <v>697</v>
      </c>
      <c r="C29" s="85">
        <v>1264</v>
      </c>
    </row>
    <row r="30" spans="1:3" ht="12.75" customHeight="1">
      <c r="A30" s="88" t="s">
        <v>96</v>
      </c>
      <c r="B30" s="85">
        <v>59</v>
      </c>
      <c r="C30" s="85">
        <v>829</v>
      </c>
    </row>
    <row r="31" spans="1:3" ht="12.75">
      <c r="A31" s="88" t="s">
        <v>26</v>
      </c>
      <c r="B31" s="85">
        <v>151</v>
      </c>
      <c r="C31" s="85">
        <v>1174</v>
      </c>
    </row>
    <row r="32" spans="1:3" ht="12.75">
      <c r="A32" s="88" t="s">
        <v>77</v>
      </c>
      <c r="B32" s="85">
        <v>68</v>
      </c>
      <c r="C32" s="85">
        <v>83</v>
      </c>
    </row>
    <row r="33" spans="1:3" ht="12.75" hidden="1">
      <c r="A33" s="88" t="s">
        <v>97</v>
      </c>
      <c r="B33" s="85">
        <v>0</v>
      </c>
      <c r="C33" s="85">
        <v>0</v>
      </c>
    </row>
    <row r="34" spans="1:3" ht="12.75">
      <c r="A34" s="88" t="s">
        <v>33</v>
      </c>
      <c r="B34" s="85">
        <v>587</v>
      </c>
      <c r="C34" s="85">
        <v>791</v>
      </c>
    </row>
    <row r="35" spans="1:3" ht="12.75">
      <c r="A35" s="84" t="s">
        <v>34</v>
      </c>
      <c r="B35" s="85">
        <v>37679</v>
      </c>
      <c r="C35" s="85">
        <v>37511</v>
      </c>
    </row>
    <row r="36" spans="1:3" ht="12.75">
      <c r="A36" s="84" t="s">
        <v>46</v>
      </c>
      <c r="B36" s="85">
        <v>8309</v>
      </c>
      <c r="C36" s="85">
        <v>8177</v>
      </c>
    </row>
    <row r="37" spans="1:3" ht="12.75">
      <c r="A37" s="84" t="s">
        <v>47</v>
      </c>
      <c r="B37" s="85">
        <v>4523</v>
      </c>
      <c r="C37" s="85">
        <v>4392</v>
      </c>
    </row>
    <row r="38" spans="1:3" ht="12.75">
      <c r="A38" s="84" t="s">
        <v>48</v>
      </c>
      <c r="B38" s="85">
        <v>243</v>
      </c>
      <c r="C38" s="85">
        <v>435</v>
      </c>
    </row>
    <row r="39" spans="1:3" ht="12.75">
      <c r="A39" s="84" t="s">
        <v>51</v>
      </c>
      <c r="B39" s="85">
        <v>2345</v>
      </c>
      <c r="C39" s="85">
        <v>1691</v>
      </c>
    </row>
    <row r="40" spans="1:3" ht="12.75">
      <c r="A40" s="84" t="s">
        <v>78</v>
      </c>
      <c r="B40" s="85">
        <v>7408</v>
      </c>
      <c r="C40" s="85">
        <v>150186</v>
      </c>
    </row>
    <row r="41" spans="1:3" ht="12.75">
      <c r="A41" s="84" t="s">
        <v>81</v>
      </c>
      <c r="B41" s="85">
        <v>10841</v>
      </c>
      <c r="C41" s="85">
        <v>579</v>
      </c>
    </row>
    <row r="42" spans="1:3" ht="12.75">
      <c r="A42" s="84" t="s">
        <v>52</v>
      </c>
      <c r="B42" s="85">
        <v>11431</v>
      </c>
      <c r="C42" s="85">
        <v>386982</v>
      </c>
    </row>
    <row r="43" spans="1:3" s="17" customFormat="1" ht="25.5">
      <c r="A43" s="82" t="s">
        <v>147</v>
      </c>
      <c r="B43" s="64">
        <f>B9-B16</f>
        <v>7398</v>
      </c>
      <c r="C43" s="64">
        <f>C9-C16</f>
        <v>72772</v>
      </c>
    </row>
    <row r="44" spans="1:3" ht="13.5" customHeight="1">
      <c r="A44" s="97" t="s">
        <v>35</v>
      </c>
      <c r="B44" s="97"/>
      <c r="C44" s="97"/>
    </row>
    <row r="45" spans="1:3" ht="12.75">
      <c r="A45" s="82" t="s">
        <v>21</v>
      </c>
      <c r="B45" s="74">
        <f>SUM(B46:B47)</f>
        <v>678132</v>
      </c>
      <c r="C45" s="74">
        <f>SUM(C46:C48)</f>
        <v>1475518</v>
      </c>
    </row>
    <row r="46" spans="1:3" ht="12.75">
      <c r="A46" s="84" t="s">
        <v>22</v>
      </c>
      <c r="B46" s="90"/>
      <c r="C46" s="90"/>
    </row>
    <row r="47" spans="1:3" ht="12.75">
      <c r="A47" s="84" t="s">
        <v>36</v>
      </c>
      <c r="B47" s="91">
        <v>678132</v>
      </c>
      <c r="C47" s="91">
        <v>355959</v>
      </c>
    </row>
    <row r="48" spans="1:3" ht="12.75">
      <c r="A48" s="84" t="s">
        <v>146</v>
      </c>
      <c r="B48" s="91"/>
      <c r="C48" s="91">
        <v>1119559</v>
      </c>
    </row>
    <row r="49" spans="1:3" ht="12.75">
      <c r="A49" s="82" t="s">
        <v>23</v>
      </c>
      <c r="B49" s="74">
        <f>SUM(B50:B52)</f>
        <v>740865</v>
      </c>
      <c r="C49" s="74">
        <f>SUM(C50:C52)</f>
        <v>358611</v>
      </c>
    </row>
    <row r="50" spans="1:3" ht="12.75">
      <c r="A50" s="84" t="s">
        <v>22</v>
      </c>
      <c r="B50" s="90"/>
      <c r="C50" s="90"/>
    </row>
    <row r="51" spans="1:3" ht="12.75">
      <c r="A51" s="84" t="s">
        <v>115</v>
      </c>
      <c r="B51" s="91">
        <v>99</v>
      </c>
      <c r="C51" s="91">
        <v>58</v>
      </c>
    </row>
    <row r="52" spans="1:3" ht="12.75">
      <c r="A52" s="84" t="s">
        <v>37</v>
      </c>
      <c r="B52" s="91">
        <v>740766</v>
      </c>
      <c r="C52" s="91">
        <v>358553</v>
      </c>
    </row>
    <row r="53" spans="1:3" s="17" customFormat="1" ht="25.5">
      <c r="A53" s="82" t="s">
        <v>38</v>
      </c>
      <c r="B53" s="15">
        <f>B45-B49</f>
        <v>-62733</v>
      </c>
      <c r="C53" s="15">
        <f>C45-C49</f>
        <v>1116907</v>
      </c>
    </row>
    <row r="54" spans="1:3" ht="13.5" customHeight="1">
      <c r="A54" s="97" t="s">
        <v>39</v>
      </c>
      <c r="B54" s="97"/>
      <c r="C54" s="97"/>
    </row>
    <row r="55" spans="1:3" ht="13.5" customHeight="1">
      <c r="A55" s="82" t="s">
        <v>21</v>
      </c>
      <c r="B55" s="73">
        <f>B56</f>
        <v>1753</v>
      </c>
      <c r="C55" s="73">
        <f>C56</f>
        <v>200140</v>
      </c>
    </row>
    <row r="56" spans="1:3" ht="13.5" customHeight="1">
      <c r="A56" s="84" t="s">
        <v>125</v>
      </c>
      <c r="B56" s="91">
        <v>1753</v>
      </c>
      <c r="C56" s="91">
        <v>200140</v>
      </c>
    </row>
    <row r="57" spans="1:3" ht="12.75">
      <c r="A57" s="82" t="s">
        <v>23</v>
      </c>
      <c r="B57" s="75">
        <f>B58</f>
        <v>0</v>
      </c>
      <c r="C57" s="73">
        <f>C58</f>
        <v>1319559</v>
      </c>
    </row>
    <row r="58" spans="1:3" ht="12.75">
      <c r="A58" s="84" t="s">
        <v>126</v>
      </c>
      <c r="B58" s="85">
        <v>0</v>
      </c>
      <c r="C58" s="91">
        <v>1319559</v>
      </c>
    </row>
    <row r="59" spans="1:3" s="17" customFormat="1" ht="25.5">
      <c r="A59" s="82" t="s">
        <v>148</v>
      </c>
      <c r="B59" s="51">
        <f>B55-B57</f>
        <v>1753</v>
      </c>
      <c r="C59" s="51">
        <f>C55-C57</f>
        <v>-1119419</v>
      </c>
    </row>
    <row r="60" spans="1:3" ht="12.75">
      <c r="A60" s="82" t="s">
        <v>76</v>
      </c>
      <c r="B60" s="85">
        <v>0</v>
      </c>
      <c r="C60" s="51">
        <v>-56842</v>
      </c>
    </row>
    <row r="61" spans="1:3" ht="12.75">
      <c r="A61" s="97" t="s">
        <v>40</v>
      </c>
      <c r="B61" s="99">
        <f>B43+B53+B59+B60</f>
        <v>-53582</v>
      </c>
      <c r="C61" s="99">
        <f>C43+C53+C59+C60</f>
        <v>13418</v>
      </c>
    </row>
    <row r="62" spans="1:3" ht="4.5" customHeight="1">
      <c r="A62" s="97"/>
      <c r="B62" s="99"/>
      <c r="C62" s="99"/>
    </row>
    <row r="63" spans="1:3" ht="18" customHeight="1">
      <c r="A63" s="84" t="s">
        <v>41</v>
      </c>
      <c r="B63" s="75">
        <v>378310</v>
      </c>
      <c r="C63" s="75">
        <v>247754</v>
      </c>
    </row>
    <row r="64" spans="1:3" ht="18" customHeight="1">
      <c r="A64" s="84" t="s">
        <v>42</v>
      </c>
      <c r="B64" s="75">
        <f>B61+B63</f>
        <v>324728</v>
      </c>
      <c r="C64" s="75">
        <f>C61+C63</f>
        <v>261172</v>
      </c>
    </row>
    <row r="65" spans="1:3" ht="12.75">
      <c r="A65" s="17"/>
      <c r="B65" s="17"/>
      <c r="C65" s="17"/>
    </row>
    <row r="66" spans="1:3" ht="12.75">
      <c r="A66" s="17"/>
      <c r="B66" s="17"/>
      <c r="C66" s="17"/>
    </row>
    <row r="67" spans="1:3" ht="12.75">
      <c r="A67" s="26" t="s">
        <v>56</v>
      </c>
      <c r="B67" s="26"/>
      <c r="C67" s="28" t="s">
        <v>94</v>
      </c>
    </row>
    <row r="68" spans="1:3" ht="12.75">
      <c r="A68" s="26"/>
      <c r="B68" s="26"/>
      <c r="C68" s="28"/>
    </row>
    <row r="69" spans="1:3" ht="12.75">
      <c r="A69" s="26"/>
      <c r="B69" s="26"/>
      <c r="C69" s="28"/>
    </row>
    <row r="70" spans="1:3" ht="12.75">
      <c r="A70" s="26" t="s">
        <v>101</v>
      </c>
      <c r="B70" s="26"/>
      <c r="C70" s="28" t="s">
        <v>102</v>
      </c>
    </row>
    <row r="72" spans="2:3" ht="12.75">
      <c r="B72" s="18"/>
      <c r="C72" s="18"/>
    </row>
  </sheetData>
  <sheetProtection/>
  <mergeCells count="9">
    <mergeCell ref="A61:A62"/>
    <mergeCell ref="A4:C4"/>
    <mergeCell ref="A44:C44"/>
    <mergeCell ref="A54:C54"/>
    <mergeCell ref="A1:C1"/>
    <mergeCell ref="A2:C2"/>
    <mergeCell ref="A3:C3"/>
    <mergeCell ref="B61:B62"/>
    <mergeCell ref="C61:C62"/>
  </mergeCells>
  <printOptions/>
  <pageMargins left="0.2755905511811024" right="0.31496062992125984" top="0" bottom="0" header="0.15748031496062992" footer="0.1968503937007874"/>
  <pageSetup fitToHeight="2" fitToWidth="1" horizontalDpi="600" verticalDpi="600" orientation="portrait" paperSize="9" r:id="rId1"/>
  <rowBreaks count="1" manualBreakCount="1">
    <brk id="64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6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6" sqref="F6"/>
    </sheetView>
  </sheetViews>
  <sheetFormatPr defaultColWidth="9.00390625" defaultRowHeight="12.75"/>
  <cols>
    <col min="1" max="1" width="27.375" style="2" customWidth="1"/>
    <col min="2" max="2" width="11.75390625" style="2" customWidth="1"/>
    <col min="3" max="3" width="13.875" style="2" customWidth="1"/>
    <col min="4" max="6" width="11.75390625" style="2" customWidth="1"/>
    <col min="7" max="7" width="14.75390625" style="2" customWidth="1"/>
    <col min="8" max="8" width="12.75390625" style="2" customWidth="1"/>
    <col min="9" max="16384" width="9.125" style="2" customWidth="1"/>
  </cols>
  <sheetData>
    <row r="1" spans="1:7" ht="12.75">
      <c r="A1" s="92" t="s">
        <v>55</v>
      </c>
      <c r="B1" s="92"/>
      <c r="C1" s="92"/>
      <c r="D1" s="92"/>
      <c r="E1" s="92"/>
      <c r="F1" s="92"/>
      <c r="G1" s="92"/>
    </row>
    <row r="2" spans="1:7" ht="12.75">
      <c r="A2" s="92" t="s">
        <v>132</v>
      </c>
      <c r="B2" s="92"/>
      <c r="C2" s="92"/>
      <c r="D2" s="92"/>
      <c r="E2" s="92"/>
      <c r="F2" s="92"/>
      <c r="G2" s="92"/>
    </row>
    <row r="3" spans="1:7" ht="12.75">
      <c r="A3" s="92" t="str">
        <f>баланс!A3</f>
        <v>ПО СОСТОЯНИЮ НА КОНЕЦ 30 ИЮНЯ 2014 ГОДА </v>
      </c>
      <c r="B3" s="92"/>
      <c r="C3" s="92"/>
      <c r="D3" s="92"/>
      <c r="E3" s="92"/>
      <c r="F3" s="92"/>
      <c r="G3" s="92"/>
    </row>
    <row r="4" spans="1:7" ht="12.75">
      <c r="A4" s="101" t="s">
        <v>57</v>
      </c>
      <c r="B4" s="101"/>
      <c r="C4" s="101"/>
      <c r="D4" s="101"/>
      <c r="E4" s="101"/>
      <c r="F4" s="101"/>
      <c r="G4" s="101"/>
    </row>
    <row r="6" spans="1:7" ht="76.5">
      <c r="A6" s="78"/>
      <c r="B6" s="79" t="s">
        <v>58</v>
      </c>
      <c r="C6" s="79" t="s">
        <v>72</v>
      </c>
      <c r="D6" s="79" t="s">
        <v>54</v>
      </c>
      <c r="E6" s="79" t="s">
        <v>59</v>
      </c>
      <c r="F6" s="79" t="s">
        <v>130</v>
      </c>
      <c r="G6" s="79" t="s">
        <v>60</v>
      </c>
    </row>
    <row r="7" spans="1:7" ht="25.5">
      <c r="A7" s="53" t="s">
        <v>100</v>
      </c>
      <c r="B7" s="63">
        <v>890573</v>
      </c>
      <c r="C7" s="63">
        <v>1104269</v>
      </c>
      <c r="D7" s="63">
        <v>68132</v>
      </c>
      <c r="E7" s="15">
        <v>-1180991</v>
      </c>
      <c r="F7" s="15">
        <v>0</v>
      </c>
      <c r="G7" s="63">
        <f aca="true" t="shared" si="0" ref="G7:G12">SUM(B7:E7)</f>
        <v>881983</v>
      </c>
    </row>
    <row r="8" spans="1:8" ht="14.25" customHeight="1">
      <c r="A8" s="42" t="s">
        <v>138</v>
      </c>
      <c r="B8" s="16">
        <v>0</v>
      </c>
      <c r="C8" s="16">
        <v>714705</v>
      </c>
      <c r="D8" s="16">
        <v>0</v>
      </c>
      <c r="E8" s="16">
        <v>0</v>
      </c>
      <c r="F8" s="16">
        <v>0</v>
      </c>
      <c r="G8" s="16">
        <f t="shared" si="0"/>
        <v>714705</v>
      </c>
      <c r="H8" s="18"/>
    </row>
    <row r="9" spans="1:8" ht="14.25" customHeight="1">
      <c r="A9" s="42" t="s">
        <v>139</v>
      </c>
      <c r="B9" s="16">
        <v>0</v>
      </c>
      <c r="C9" s="16">
        <v>-1009798</v>
      </c>
      <c r="D9" s="16">
        <v>0</v>
      </c>
      <c r="E9" s="50">
        <v>0</v>
      </c>
      <c r="F9" s="16">
        <v>0</v>
      </c>
      <c r="G9" s="16">
        <f t="shared" si="0"/>
        <v>-1009798</v>
      </c>
      <c r="H9" s="18"/>
    </row>
    <row r="10" spans="1:8" ht="12.75">
      <c r="A10" s="42" t="s">
        <v>140</v>
      </c>
      <c r="B10" s="16">
        <v>0</v>
      </c>
      <c r="C10" s="16">
        <v>56544</v>
      </c>
      <c r="D10" s="16">
        <v>0</v>
      </c>
      <c r="E10" s="50">
        <v>1675</v>
      </c>
      <c r="F10" s="16">
        <v>0</v>
      </c>
      <c r="G10" s="16">
        <f t="shared" si="0"/>
        <v>58219</v>
      </c>
      <c r="H10" s="18"/>
    </row>
    <row r="11" spans="1:8" ht="12.75">
      <c r="A11" s="42" t="s">
        <v>133</v>
      </c>
      <c r="B11" s="16">
        <v>0</v>
      </c>
      <c r="C11" s="16">
        <v>0</v>
      </c>
      <c r="D11" s="16">
        <v>0</v>
      </c>
      <c r="E11" s="50">
        <v>97644</v>
      </c>
      <c r="F11" s="16">
        <v>0</v>
      </c>
      <c r="G11" s="16">
        <f t="shared" si="0"/>
        <v>97644</v>
      </c>
      <c r="H11" s="18"/>
    </row>
    <row r="12" spans="1:8" ht="25.5">
      <c r="A12" s="42" t="s">
        <v>123</v>
      </c>
      <c r="B12" s="4">
        <f>SUM(B7:B11)</f>
        <v>890573</v>
      </c>
      <c r="C12" s="4">
        <f>SUM(C7:C11)</f>
        <v>865720</v>
      </c>
      <c r="D12" s="4">
        <f>SUM(D7:D11)</f>
        <v>68132</v>
      </c>
      <c r="E12" s="15">
        <f>SUM(E7:E11)</f>
        <v>-1081672</v>
      </c>
      <c r="F12" s="15">
        <f>SUM(F7:F11)</f>
        <v>0</v>
      </c>
      <c r="G12" s="63">
        <f t="shared" si="0"/>
        <v>742753</v>
      </c>
      <c r="H12" s="18"/>
    </row>
    <row r="13" spans="1:8" ht="25.5">
      <c r="A13" s="42" t="s">
        <v>107</v>
      </c>
      <c r="B13" s="4">
        <v>890573</v>
      </c>
      <c r="C13" s="4">
        <v>865720</v>
      </c>
      <c r="D13" s="4">
        <v>68132</v>
      </c>
      <c r="E13" s="15">
        <v>-1243677</v>
      </c>
      <c r="F13" s="4">
        <v>214</v>
      </c>
      <c r="G13" s="63">
        <f>SUM(B13:F13)</f>
        <v>580962</v>
      </c>
      <c r="H13" s="18"/>
    </row>
    <row r="14" spans="1:7" ht="12.75">
      <c r="A14" s="53" t="s">
        <v>133</v>
      </c>
      <c r="B14" s="16">
        <v>0</v>
      </c>
      <c r="C14" s="16">
        <v>0</v>
      </c>
      <c r="D14" s="16">
        <v>0</v>
      </c>
      <c r="E14" s="52">
        <v>81156</v>
      </c>
      <c r="F14" s="16">
        <v>0</v>
      </c>
      <c r="G14" s="80">
        <f>SUM(B14:F14)</f>
        <v>81156</v>
      </c>
    </row>
    <row r="15" spans="1:7" ht="25.5">
      <c r="A15" s="53" t="s">
        <v>134</v>
      </c>
      <c r="B15" s="16">
        <v>0</v>
      </c>
      <c r="C15" s="16">
        <v>0</v>
      </c>
      <c r="D15" s="16">
        <v>-44295</v>
      </c>
      <c r="E15" s="16">
        <v>0</v>
      </c>
      <c r="F15" s="16">
        <v>941</v>
      </c>
      <c r="G15" s="16">
        <f>SUM(B15:F15)</f>
        <v>-43354</v>
      </c>
    </row>
    <row r="16" spans="1:8" ht="25.5">
      <c r="A16" s="53" t="s">
        <v>122</v>
      </c>
      <c r="B16" s="65">
        <f>SUM(B13:B15)</f>
        <v>890573</v>
      </c>
      <c r="C16" s="65">
        <f>SUM(C13:C15)</f>
        <v>865720</v>
      </c>
      <c r="D16" s="65">
        <f>SUM(D13:D15)</f>
        <v>23837</v>
      </c>
      <c r="E16" s="15">
        <f>SUM(E13:E15)</f>
        <v>-1162521</v>
      </c>
      <c r="F16" s="65">
        <f>SUM(F13:F15)</f>
        <v>1155</v>
      </c>
      <c r="G16" s="63">
        <f>SUM(B16:F16)</f>
        <v>618764</v>
      </c>
      <c r="H16" s="18"/>
    </row>
    <row r="17" spans="1:7" ht="12.75">
      <c r="A17" s="5"/>
      <c r="B17" s="6"/>
      <c r="C17" s="6"/>
      <c r="D17" s="7"/>
      <c r="E17" s="6"/>
      <c r="F17" s="6"/>
      <c r="G17" s="6"/>
    </row>
    <row r="18" spans="1:7" ht="12.75">
      <c r="A18" s="8"/>
      <c r="B18" s="6"/>
      <c r="C18" s="6"/>
      <c r="D18" s="7"/>
      <c r="E18" s="6"/>
      <c r="F18" s="6"/>
      <c r="G18" s="6"/>
    </row>
    <row r="19" spans="1:7" ht="12.75">
      <c r="A19" s="8"/>
      <c r="B19" s="6"/>
      <c r="C19" s="6"/>
      <c r="D19" s="7"/>
      <c r="E19" s="6"/>
      <c r="F19" s="6"/>
      <c r="G19" s="6"/>
    </row>
    <row r="23" spans="1:7" ht="12.75">
      <c r="A23" s="3" t="s">
        <v>56</v>
      </c>
      <c r="B23" s="10"/>
      <c r="C23" s="10"/>
      <c r="E23" s="11"/>
      <c r="F23" s="11"/>
      <c r="G23" s="26" t="s">
        <v>94</v>
      </c>
    </row>
    <row r="24" spans="1:7" ht="12.75">
      <c r="A24" s="9"/>
      <c r="B24" s="10"/>
      <c r="C24" s="10"/>
      <c r="E24" s="11"/>
      <c r="F24" s="11"/>
      <c r="G24" s="9"/>
    </row>
    <row r="25" spans="1:7" ht="12.75">
      <c r="A25" s="26" t="s">
        <v>101</v>
      </c>
      <c r="B25" s="10"/>
      <c r="C25" s="10"/>
      <c r="E25" s="11"/>
      <c r="F25" s="11"/>
      <c r="G25" s="26" t="s">
        <v>102</v>
      </c>
    </row>
    <row r="26" spans="5:6" ht="12.75">
      <c r="E26" s="11"/>
      <c r="F26" s="18"/>
    </row>
    <row r="27" spans="2:7" ht="12.75">
      <c r="B27" s="18"/>
      <c r="C27" s="18"/>
      <c r="D27" s="18"/>
      <c r="E27" s="18"/>
      <c r="F27" s="18"/>
      <c r="G27" s="18"/>
    </row>
    <row r="28" ht="12.75">
      <c r="G28" s="11"/>
    </row>
    <row r="29" spans="4:13" ht="12.75"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4:13" ht="12.75"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11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4:13" ht="12.75">
      <c r="D32" s="30"/>
      <c r="E32" s="31"/>
      <c r="F32" s="31"/>
      <c r="G32" s="33"/>
      <c r="H32" s="30"/>
      <c r="I32" s="30"/>
      <c r="J32" s="30"/>
      <c r="K32" s="30"/>
      <c r="L32" s="30"/>
      <c r="M32" s="30"/>
    </row>
    <row r="33" spans="4:13" ht="15">
      <c r="D33" s="30"/>
      <c r="E33" s="34"/>
      <c r="F33" s="34"/>
      <c r="G33" s="32"/>
      <c r="H33" s="30"/>
      <c r="I33" s="30"/>
      <c r="J33" s="30"/>
      <c r="K33" s="30"/>
      <c r="L33" s="30"/>
      <c r="M33" s="30"/>
    </row>
    <row r="34" spans="4:13" ht="12.75">
      <c r="D34" s="30"/>
      <c r="E34" s="35"/>
      <c r="F34" s="35"/>
      <c r="G34" s="32"/>
      <c r="H34" s="30"/>
      <c r="I34" s="30"/>
      <c r="J34" s="30"/>
      <c r="K34" s="30"/>
      <c r="L34" s="30"/>
      <c r="M34" s="30"/>
    </row>
    <row r="35" spans="1:13" ht="12.75">
      <c r="A35" s="11"/>
      <c r="D35" s="30"/>
      <c r="E35" s="102"/>
      <c r="F35" s="102"/>
      <c r="G35" s="102"/>
      <c r="H35" s="30"/>
      <c r="I35" s="30"/>
      <c r="J35" s="30"/>
      <c r="K35" s="30"/>
      <c r="L35" s="30"/>
      <c r="M35" s="30"/>
    </row>
    <row r="36" spans="4:13" ht="12.75">
      <c r="D36" s="30"/>
      <c r="E36" s="102"/>
      <c r="F36" s="102"/>
      <c r="G36" s="102"/>
      <c r="H36" s="30"/>
      <c r="I36" s="30"/>
      <c r="J36" s="30"/>
      <c r="K36" s="30"/>
      <c r="L36" s="30"/>
      <c r="M36" s="30"/>
    </row>
    <row r="37" spans="4:13" ht="12.75">
      <c r="D37" s="30"/>
      <c r="E37" s="32"/>
      <c r="F37" s="32"/>
      <c r="G37" s="32"/>
      <c r="H37" s="30"/>
      <c r="I37" s="30"/>
      <c r="J37" s="30"/>
      <c r="K37" s="30"/>
      <c r="L37" s="30"/>
      <c r="M37" s="30"/>
    </row>
    <row r="38" spans="4:13" ht="12.75">
      <c r="D38" s="30"/>
      <c r="E38" s="36"/>
      <c r="F38" s="36"/>
      <c r="G38" s="36"/>
      <c r="H38" s="30"/>
      <c r="I38" s="30"/>
      <c r="J38" s="30"/>
      <c r="K38" s="30"/>
      <c r="L38" s="30"/>
      <c r="M38" s="30"/>
    </row>
    <row r="39" spans="4:13" ht="12.75">
      <c r="D39" s="30"/>
      <c r="E39" s="36"/>
      <c r="F39" s="36"/>
      <c r="G39" s="36"/>
      <c r="H39" s="30"/>
      <c r="I39" s="30"/>
      <c r="J39" s="30"/>
      <c r="K39" s="30"/>
      <c r="L39" s="30"/>
      <c r="M39" s="30"/>
    </row>
    <row r="40" spans="4:13" ht="12.75">
      <c r="D40" s="30"/>
      <c r="E40" s="32"/>
      <c r="F40" s="32"/>
      <c r="G40" s="37"/>
      <c r="H40" s="30"/>
      <c r="I40" s="30"/>
      <c r="J40" s="30"/>
      <c r="K40" s="30"/>
      <c r="L40" s="30"/>
      <c r="M40" s="30"/>
    </row>
    <row r="41" spans="1:13" ht="12.75">
      <c r="A41" s="12"/>
      <c r="D41" s="30"/>
      <c r="E41" s="66"/>
      <c r="F41" s="66"/>
      <c r="G41" s="38"/>
      <c r="H41" s="30"/>
      <c r="I41" s="30"/>
      <c r="J41" s="30"/>
      <c r="K41" s="30"/>
      <c r="L41" s="30"/>
      <c r="M41" s="30"/>
    </row>
    <row r="42" spans="4:13" ht="12.75">
      <c r="D42" s="30"/>
      <c r="E42" s="66"/>
      <c r="F42" s="66"/>
      <c r="G42" s="38"/>
      <c r="H42" s="30"/>
      <c r="I42" s="30"/>
      <c r="J42" s="30"/>
      <c r="K42" s="30"/>
      <c r="L42" s="30"/>
      <c r="M42" s="30"/>
    </row>
    <row r="43" spans="4:13" ht="12.75">
      <c r="D43" s="30"/>
      <c r="E43" s="66"/>
      <c r="F43" s="66"/>
      <c r="G43" s="38"/>
      <c r="H43" s="30"/>
      <c r="I43" s="30"/>
      <c r="J43" s="30"/>
      <c r="K43" s="30"/>
      <c r="L43" s="30"/>
      <c r="M43" s="30"/>
    </row>
    <row r="44" spans="4:13" ht="12.75">
      <c r="D44" s="30"/>
      <c r="E44" s="66"/>
      <c r="F44" s="66"/>
      <c r="G44" s="38"/>
      <c r="H44" s="30"/>
      <c r="I44" s="30"/>
      <c r="J44" s="30"/>
      <c r="K44" s="30"/>
      <c r="L44" s="30"/>
      <c r="M44" s="30"/>
    </row>
    <row r="45" spans="4:13" ht="12.75">
      <c r="D45" s="30"/>
      <c r="E45" s="66"/>
      <c r="F45" s="66"/>
      <c r="G45" s="37"/>
      <c r="H45" s="30"/>
      <c r="I45" s="30"/>
      <c r="J45" s="30"/>
      <c r="K45" s="30"/>
      <c r="L45" s="30"/>
      <c r="M45" s="30"/>
    </row>
    <row r="46" spans="4:13" ht="12.75">
      <c r="D46" s="30"/>
      <c r="E46" s="66"/>
      <c r="F46" s="66"/>
      <c r="G46" s="38"/>
      <c r="H46" s="30"/>
      <c r="I46" s="30"/>
      <c r="J46" s="30"/>
      <c r="K46" s="30"/>
      <c r="L46" s="30"/>
      <c r="M46" s="30"/>
    </row>
    <row r="47" spans="4:13" ht="12.75">
      <c r="D47" s="30"/>
      <c r="E47" s="66"/>
      <c r="F47" s="66"/>
      <c r="G47" s="38"/>
      <c r="H47" s="30"/>
      <c r="I47" s="30"/>
      <c r="J47" s="30"/>
      <c r="K47" s="30"/>
      <c r="L47" s="30"/>
      <c r="M47" s="30"/>
    </row>
    <row r="48" spans="4:13" ht="12.75">
      <c r="D48" s="30"/>
      <c r="E48" s="66"/>
      <c r="F48" s="66"/>
      <c r="G48" s="38"/>
      <c r="H48" s="30"/>
      <c r="I48" s="30"/>
      <c r="J48" s="30"/>
      <c r="K48" s="30"/>
      <c r="L48" s="30"/>
      <c r="M48" s="30"/>
    </row>
    <row r="49" spans="4:13" ht="12.75">
      <c r="D49" s="30"/>
      <c r="E49" s="66"/>
      <c r="F49" s="66"/>
      <c r="G49" s="38"/>
      <c r="H49" s="30"/>
      <c r="I49" s="30"/>
      <c r="J49" s="30"/>
      <c r="K49" s="30"/>
      <c r="L49" s="30"/>
      <c r="M49" s="30"/>
    </row>
    <row r="50" spans="4:13" ht="12.75">
      <c r="D50" s="30"/>
      <c r="E50" s="66"/>
      <c r="F50" s="66"/>
      <c r="G50" s="38"/>
      <c r="H50" s="30"/>
      <c r="I50" s="30"/>
      <c r="J50" s="30"/>
      <c r="K50" s="30"/>
      <c r="L50" s="30"/>
      <c r="M50" s="30"/>
    </row>
    <row r="51" spans="4:13" ht="12.75">
      <c r="D51" s="30"/>
      <c r="E51" s="32"/>
      <c r="F51" s="32"/>
      <c r="G51" s="38"/>
      <c r="H51" s="30"/>
      <c r="I51" s="30"/>
      <c r="J51" s="30"/>
      <c r="K51" s="30"/>
      <c r="L51" s="30"/>
      <c r="M51" s="30"/>
    </row>
    <row r="52" spans="4:13" ht="12.75">
      <c r="D52" s="30"/>
      <c r="E52" s="32"/>
      <c r="F52" s="32"/>
      <c r="G52" s="38"/>
      <c r="H52" s="30"/>
      <c r="I52" s="30"/>
      <c r="J52" s="30"/>
      <c r="K52" s="30"/>
      <c r="L52" s="30"/>
      <c r="M52" s="30"/>
    </row>
    <row r="53" spans="4:13" ht="12.75">
      <c r="D53" s="30"/>
      <c r="E53" s="32"/>
      <c r="F53" s="32"/>
      <c r="G53" s="32"/>
      <c r="H53" s="30"/>
      <c r="I53" s="30"/>
      <c r="J53" s="30"/>
      <c r="K53" s="30"/>
      <c r="L53" s="30"/>
      <c r="M53" s="30"/>
    </row>
    <row r="54" spans="4:13" ht="12.75"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2.75">
      <c r="A55" s="12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4:13" ht="12.75"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4:13" ht="12.75"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4:13" ht="12.75"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4:13" ht="12.75"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4:13" ht="12.75"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4:13" ht="12.75"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2.75">
      <c r="A62" s="13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4:13" ht="12.75"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4:13" ht="12.75"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4:13" ht="12.75"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4:13" ht="12.75"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4:13" ht="12.75"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4:13" ht="12.75"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4:13" ht="12.75"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4:13" ht="12.75"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4:13" ht="12.75"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4:13" ht="12.75"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4:13" ht="12.75"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4:13" ht="12.75"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4:13" ht="12.75"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4:13" ht="12.75"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4:13" ht="12.75"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4:13" ht="12.75"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4:13" ht="12.75"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4:13" ht="12.75"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4:13" ht="12.75"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4:13" ht="12.75"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4:13" ht="12.75"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4:13" ht="12.75"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4:13" ht="12.75"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4:13" ht="12.75"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4:13" ht="12.75"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2.75">
      <c r="A88" s="100"/>
      <c r="B88" s="100"/>
      <c r="C88" s="72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4:13" ht="12.75"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4:13" ht="12.75">
      <c r="D90" s="39"/>
      <c r="E90" s="30"/>
      <c r="F90" s="30"/>
      <c r="G90" s="30"/>
      <c r="H90" s="30"/>
      <c r="I90" s="30"/>
      <c r="J90" s="30"/>
      <c r="K90" s="30"/>
      <c r="L90" s="30"/>
      <c r="M90" s="30"/>
    </row>
    <row r="91" spans="4:13" ht="12.75"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4:13" ht="12.75"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ht="12.75">
      <c r="B93" s="11"/>
      <c r="C93" s="11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2.75">
      <c r="A94" s="13"/>
      <c r="B94" s="14"/>
      <c r="C94" s="14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ht="12.75">
      <c r="B95" s="11"/>
      <c r="C95" s="11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ht="12.75">
      <c r="B96" s="11"/>
      <c r="C96" s="11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ht="12.75">
      <c r="B97" s="11"/>
      <c r="C97" s="11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ht="12.75">
      <c r="B98" s="11"/>
      <c r="C98" s="11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ht="12.75">
      <c r="B99" s="11"/>
      <c r="C99" s="11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 ht="12.75">
      <c r="B100" s="11"/>
      <c r="C100" s="11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 ht="12.75">
      <c r="B101" s="11"/>
      <c r="C101" s="11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2:13" ht="12.75">
      <c r="B102" s="11"/>
      <c r="C102" s="11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2:13" ht="12.75">
      <c r="B103" s="11"/>
      <c r="C103" s="11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4:13" ht="12.75"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4:13" ht="12.75"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4:13" ht="12.75"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4:13" ht="12.75"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4:13" ht="12.75"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4:13" ht="12.75"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4:13" ht="12.75"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4:13" ht="12.75"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4:13" ht="12.75"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4:13" ht="12.75"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4:13" ht="12.75"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4:13" ht="12.75"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4:13" ht="12.75"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4:13" ht="12.75"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4:13" ht="12.75"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4:13" ht="12.75"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4:13" ht="12.75"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4:13" ht="12.75"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4:13" ht="12.75"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ht="12.75">
      <c r="A123" s="100"/>
      <c r="B123" s="100"/>
      <c r="C123" s="72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4:13" ht="12.75"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4:13" ht="12.75"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4:13" ht="12.75"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ht="12.75">
      <c r="A127" s="13"/>
      <c r="B127" s="11"/>
      <c r="C127" s="11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12.75">
      <c r="A128" s="13"/>
      <c r="B128" s="11"/>
      <c r="C128" s="11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2.75">
      <c r="A129" s="13"/>
      <c r="B129" s="11"/>
      <c r="C129" s="11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2.75">
      <c r="A130" s="13"/>
      <c r="B130" s="11"/>
      <c r="C130" s="11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2.75">
      <c r="A131" s="13"/>
      <c r="B131" s="11"/>
      <c r="C131" s="11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2.75">
      <c r="A132" s="13"/>
      <c r="B132" s="11"/>
      <c r="C132" s="11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ht="12.75">
      <c r="A133" s="13"/>
      <c r="B133" s="11"/>
      <c r="C133" s="11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3" ht="12.75">
      <c r="B134" s="11"/>
      <c r="C134" s="11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2:13" ht="12.75">
      <c r="B135" s="11"/>
      <c r="C135" s="11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4:13" ht="12.75"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4:13" ht="12.75"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4:13" ht="12.75"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4:13" ht="12.75"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4:13" ht="12.75"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2:13" ht="12.75">
      <c r="B141" s="11"/>
      <c r="C141" s="11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12.75">
      <c r="A142" s="13"/>
      <c r="B142" s="11"/>
      <c r="C142" s="11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ht="12.75">
      <c r="A143" s="13"/>
      <c r="B143" s="11"/>
      <c r="C143" s="11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ht="12.75">
      <c r="A144" s="13"/>
      <c r="B144" s="11"/>
      <c r="C144" s="11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ht="12.75">
      <c r="A145" s="13"/>
      <c r="B145" s="11"/>
      <c r="C145" s="11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ht="12.75">
      <c r="A146" s="13"/>
      <c r="B146" s="11"/>
      <c r="C146" s="11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2:13" ht="12.75">
      <c r="B147" s="11"/>
      <c r="C147" s="11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2:13" ht="12.75">
      <c r="B148" s="11"/>
      <c r="C148" s="11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2:13" ht="12.75">
      <c r="B149" s="11"/>
      <c r="C149" s="11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4:13" ht="12.75"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4:13" ht="12.75"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4:13" ht="12.75"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4:13" ht="12.75"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4:13" ht="12.75"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4:13" ht="12.75"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4:13" ht="12.75"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4:13" ht="12.75"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4:13" ht="12.75"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4:13" ht="12.75"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4:13" ht="12.75"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4:13" ht="12.75"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4:13" ht="12.75"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4:13" ht="12.75"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4:13" ht="12.75"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4:13" ht="12.75"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</sheetData>
  <sheetProtection/>
  <mergeCells count="8">
    <mergeCell ref="A88:B88"/>
    <mergeCell ref="A123:B123"/>
    <mergeCell ref="A1:G1"/>
    <mergeCell ref="A2:G2"/>
    <mergeCell ref="A3:G3"/>
    <mergeCell ref="A4:G4"/>
    <mergeCell ref="E35:G35"/>
    <mergeCell ref="E36:G36"/>
  </mergeCells>
  <printOptions/>
  <pageMargins left="0.29" right="0.34" top="0.49" bottom="0.39" header="0.29" footer="0.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Aigul.Tatibaeva</cp:lastModifiedBy>
  <cp:lastPrinted>2014-08-08T10:04:42Z</cp:lastPrinted>
  <dcterms:created xsi:type="dcterms:W3CDTF">2007-01-06T07:18:16Z</dcterms:created>
  <dcterms:modified xsi:type="dcterms:W3CDTF">2014-08-08T11:53:24Z</dcterms:modified>
  <cp:category/>
  <cp:version/>
  <cp:contentType/>
  <cp:contentStatus/>
</cp:coreProperties>
</file>