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E12" i="11" l="1"/>
  <c r="G11" i="11"/>
  <c r="G10" i="11"/>
  <c r="G9" i="11"/>
  <c r="B12" i="11"/>
  <c r="G6" i="11"/>
  <c r="B38" i="10"/>
  <c r="G12" i="11" l="1"/>
  <c r="C11" i="8" l="1"/>
  <c r="C8" i="8"/>
  <c r="C15" i="8" s="1"/>
  <c r="C18" i="8" s="1"/>
  <c r="C20" i="8" s="1"/>
  <c r="C22" i="8" s="1"/>
  <c r="E11" i="8" l="1"/>
  <c r="E8" i="8"/>
  <c r="E15" i="8" l="1"/>
  <c r="E18" i="8" s="1"/>
  <c r="E20" i="8" s="1"/>
  <c r="E22" i="8" s="1"/>
  <c r="E7" i="11" l="1"/>
  <c r="B7" i="11"/>
  <c r="G5" i="11"/>
  <c r="G4" i="11"/>
  <c r="G7" i="11" s="1"/>
  <c r="D38" i="10"/>
  <c r="D33" i="10"/>
  <c r="D25" i="10"/>
  <c r="D27" i="10" s="1"/>
  <c r="B20" i="9"/>
  <c r="D20" i="9"/>
  <c r="D7" i="9"/>
  <c r="D40" i="10" l="1"/>
  <c r="D43" i="10" s="1"/>
  <c r="D24" i="9"/>
  <c r="B24" i="9"/>
  <c r="D25" i="9" l="1"/>
  <c r="B25" i="9"/>
  <c r="D10" i="9"/>
  <c r="B10" i="9" l="1"/>
  <c r="B33" i="10" l="1"/>
  <c r="B25" i="10" l="1"/>
  <c r="B27" i="10" l="1"/>
  <c r="B40" i="10" l="1"/>
  <c r="B43" i="10" s="1"/>
</calcChain>
</file>

<file path=xl/sharedStrings.xml><?xml version="1.0" encoding="utf-8"?>
<sst xmlns="http://schemas.openxmlformats.org/spreadsheetml/2006/main" count="110" uniqueCount="83">
  <si>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</si>
  <si>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</si>
  <si>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</si>
  <si>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</si>
  <si>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</si>
  <si>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</si>
  <si>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</si>
  <si>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</si>
  <si>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</si>
  <si>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</si>
  <si>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</si>
  <si>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</si>
  <si>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</si>
  <si>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</si>
  <si>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</si>
  <si>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</si>
  <si>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 xml:space="preserve">Кредиты, выданные клиентам 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</si>
  <si>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</si>
  <si>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</si>
  <si>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</si>
  <si>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</si>
  <si>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</si>
  <si>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</si>
  <si>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</si>
  <si>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</si>
  <si>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</si>
  <si>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</si>
  <si>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</si>
  <si>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</si>
  <si>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</si>
  <si>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</si>
  <si>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</si>
  <si>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</si>
  <si>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</si>
  <si>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</si>
  <si>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</si>
  <si>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</si>
  <si>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</si>
  <si>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</si>
  <si>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</si>
  <si>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</si>
  <si>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</si>
  <si>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Акционерный</t>
  </si>
  <si>
    <t>капитал</t>
  </si>
  <si>
    <t>Нераспре- деленная прибыль</t>
  </si>
  <si>
    <t>Всего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</si>
  <si>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</si>
  <si>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Выплата дивидендов (не аудировано)</t>
  </si>
  <si>
    <t xml:space="preserve">Чистое поступление денежных средств от операционной деятельности до уплаты подоходного налога </t>
  </si>
  <si>
    <t xml:space="preserve">Поступление денежных средств в операционной деятельности </t>
  </si>
  <si>
    <t>Выплата дивидендов</t>
  </si>
  <si>
    <t>Поступление от продажи основных средств</t>
  </si>
  <si>
    <t>Остаток на 1 января 2016 года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</si>
  <si>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</si>
  <si>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прочий операционный доход</t>
  </si>
  <si>
    <t xml:space="preserve"> 31 декабря 2016 г.</t>
  </si>
  <si>
    <t>Финансовые активы, удерживаемые до погашения</t>
  </si>
  <si>
    <t xml:space="preserve"> - Текущие счета и депозиты корпоративных клиентов</t>
  </si>
  <si>
    <t xml:space="preserve"> - Текущие счета и депозиты розничных клиентов</t>
  </si>
  <si>
    <t>Депозитные сертификаты</t>
  </si>
  <si>
    <t>Приобретение финансовых активов, удерживаемых до погашения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</si>
  <si>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</si>
  <si>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Чистые поступления по прочим доходам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</si>
  <si>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11)</t>
    </r>
  </si>
  <si>
    <t>Остаток на 1 января 2017 года</t>
  </si>
  <si>
    <t>30 июня 2017 г.</t>
  </si>
  <si>
    <t>30 июня 2016 г.</t>
  </si>
  <si>
    <t>30 июня 2017 г. </t>
  </si>
  <si>
    <t>Остаток на 30 июня 2016 года (не аудировано)</t>
  </si>
  <si>
    <t>Остаток на 30 июня 2017 года (не аудировано)</t>
  </si>
  <si>
    <t>Прибыль и общий совокупный доход за шестимесячный период (не аудировано)</t>
  </si>
  <si>
    <t>Выпуск долговых ценных бумаг</t>
  </si>
  <si>
    <t>Поступление (использование) денежных средств в финансовой деятельности</t>
  </si>
  <si>
    <t>Чистые (выплаты) поступления от операций с иностранной валютой</t>
  </si>
  <si>
    <t xml:space="preserve">Чистое (уменьшение) увеличение денежных средств и их эквивалентов </t>
  </si>
  <si>
    <t>Шесть месяцев,</t>
  </si>
  <si>
    <t>закончившихся</t>
  </si>
  <si>
    <t>Шесть месяцев, закончившихся</t>
  </si>
  <si>
    <t>Кредиты и авансы, выданные банкам</t>
  </si>
  <si>
    <t>Прибыль (убыток) от операций с иностранной валютой</t>
  </si>
  <si>
    <t>Восстановление убытка от обесценения (убыток от обесценения)</t>
  </si>
  <si>
    <t>(Увеличение) уменьшение операционных активов</t>
  </si>
  <si>
    <t>Увеличение (уменьшение) операционных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</si>
</sst>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_ * #,##0.00_ ;_ * \-#,##0.00_ ;_ * &quot;-&quot;??_ ;_ @_ "/>
    <numFmt numFmtId="258" formatCode="#,##0_);\(#,##0\);0_)"/>
    <numFmt numFmtId="259" formatCode="_-&quot;$&quot;* #,##0_-;\-&quot;$&quot;* #,##0_-;_-&quot;$&quot;* &quot;-&quot;_-;_-@_-"/>
    <numFmt numFmtId="260" formatCode="&quot;$&quot;#,##0.00;[Red]\-&quot;$&quot;#,##0.00"/>
    <numFmt numFmtId="261" formatCode="&quot;£&quot;#,\);\(&quot;£&quot;#,##0\)"/>
    <numFmt numFmtId="262" formatCode="_-* #,##0.00\ [$€-1]_-;\-* #,##0.00\ [$€-1]_-;_-* &quot;-&quot;??\ [$€-1]_-"/>
    <numFmt numFmtId="263" formatCode="_-* #,##0.00[$€-1]_-;\-* #,##0.00[$€-1]_-;_-* &quot;-&quot;??[$€-1]_-"/>
    <numFmt numFmtId="264" formatCode="#,##0.00\ &quot;$&quot;;\-#,##0.00\ &quot;$&quot;"/>
    <numFmt numFmtId="265" formatCode="_-* #,##0\ &quot;$&quot;_-;\-* #,##0\ &quot;$&quot;_-;_-* &quot;-&quot;\ &quot;$&quot;_-;_-@_-"/>
    <numFmt numFmtId="266" formatCode="#,##0\ &quot;$&quot;;[Red]\-#,##0\ &quot;$&quot;"/>
    <numFmt numFmtId="267" formatCode="#,##0.00\ &quot;$&quot;;[Red]\-#,##0.00\ &quot;$&quot;"/>
    <numFmt numFmtId="268" formatCode="0.00_)"/>
    <numFmt numFmtId="269" formatCode="&quot;£&quot;#,\);\(&quot;£&quot;#,\)"/>
    <numFmt numFmtId="270" formatCode="&quot;£&quot;#,;\(&quot;£&quot;#,\)"/>
    <numFmt numFmtId="271" formatCode="_-* #,##0.00\ _K_č_-;\-* #,##0.00\ _K_č_-;_-* &quot;-&quot;??\ _K_č_-;_-@_-"/>
    <numFmt numFmtId="272" formatCode="_-[$€]* #,##0.00_-;\-[$€]* #,##0.00_-;_-[$€]* &quot;-&quot;??_-;_-@_-"/>
    <numFmt numFmtId="273" formatCode="#,##0.00&quot; &quot;[$руб.-419];[Red]&quot;-&quot;#,##0.00&quot; &quot;[$руб.-419]"/>
    <numFmt numFmtId="274" formatCode="_(* #,##0_);_(* \(#,##0\);_(* &quot;-&quot;??_);_(@_)"/>
    <numFmt numFmtId="275" formatCode="_-* #,##0_р_._-;\-* #,##0_р_._-;_-* &quot;-&quot;??_р_._-;_-@_-"/>
    <numFmt numFmtId="276" formatCode="_-* #,##0.000\ _₽_-;\-* #,##0.000\ _₽_-;_-* &quot;-&quot;??\ _₽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7" fontId="36" fillId="0" borderId="11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83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4" fontId="46" fillId="0" borderId="0" applyFill="0" applyBorder="0" applyProtection="0"/>
    <xf numFmtId="184" fontId="46" fillId="0" borderId="11" applyFill="0" applyProtection="0"/>
    <xf numFmtId="184" fontId="46" fillId="0" borderId="13" applyFill="0" applyProtection="0"/>
    <xf numFmtId="177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5" fontId="46" fillId="0" borderId="0" applyFill="0" applyBorder="0" applyProtection="0"/>
    <xf numFmtId="185" fontId="46" fillId="0" borderId="11" applyFill="0" applyProtection="0"/>
    <xf numFmtId="185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0" fillId="0" borderId="0" applyNumberFormat="0" applyAlignment="0">
      <alignment horizontal="left"/>
    </xf>
    <xf numFmtId="186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7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8" fontId="67" fillId="0" borderId="0" applyFont="0" applyFill="0" applyBorder="0" applyAlignment="0" applyProtection="0"/>
    <xf numFmtId="189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90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91" fontId="43" fillId="0" borderId="0" applyFont="0" applyFill="0" applyBorder="0" applyAlignment="0" applyProtection="0"/>
    <xf numFmtId="169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4" fontId="28" fillId="0" borderId="0" applyFont="0" applyFill="0" applyBorder="0" applyAlignment="0" applyProtection="0"/>
    <xf numFmtId="18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196" fontId="83" fillId="0" borderId="0" applyNumberFormat="0" applyFill="0" applyBorder="0" applyAlignment="0" applyProtection="0">
      <alignment horizontal="left"/>
    </xf>
    <xf numFmtId="197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202" fontId="91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6" fontId="77" fillId="0" borderId="0" applyFont="0" applyFill="0" applyBorder="0" applyAlignment="0" applyProtection="0"/>
    <xf numFmtId="169" fontId="9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4" fontId="99" fillId="1" borderId="33" applyFont="0" applyFill="0" applyBorder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0" fillId="0" borderId="0"/>
    <xf numFmtId="205" fontId="100" fillId="0" borderId="34">
      <protection locked="0"/>
    </xf>
    <xf numFmtId="205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7" fontId="100" fillId="0" borderId="0">
      <protection locked="0"/>
    </xf>
    <xf numFmtId="207" fontId="100" fillId="0" borderId="0">
      <protection locked="0"/>
    </xf>
    <xf numFmtId="205" fontId="100" fillId="0" borderId="34">
      <protection locked="0"/>
    </xf>
    <xf numFmtId="205" fontId="100" fillId="0" borderId="34">
      <protection locked="0"/>
    </xf>
    <xf numFmtId="205" fontId="103" fillId="0" borderId="0">
      <protection locked="0"/>
    </xf>
    <xf numFmtId="205" fontId="103" fillId="0" borderId="0">
      <protection locked="0"/>
    </xf>
    <xf numFmtId="205" fontId="100" fillId="0" borderId="34">
      <protection locked="0"/>
    </xf>
    <xf numFmtId="9" fontId="98" fillId="1" borderId="18">
      <alignment vertical="center"/>
    </xf>
    <xf numFmtId="172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8" fontId="104" fillId="0" borderId="0" applyFont="0" applyFill="0" applyBorder="0" applyAlignment="0" applyProtection="0"/>
    <xf numFmtId="209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10" fontId="23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215" fontId="112" fillId="0" borderId="0" applyFont="0" applyFill="0" applyBorder="0" applyAlignment="0" applyProtection="0"/>
    <xf numFmtId="216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7" fontId="115" fillId="0" borderId="0" applyFill="0" applyBorder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8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4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43" fillId="0" borderId="0"/>
    <xf numFmtId="244" fontId="43" fillId="0" borderId="0"/>
    <xf numFmtId="245" fontId="110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112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10" fontId="120" fillId="0" borderId="0"/>
    <xf numFmtId="252" fontId="112" fillId="0" borderId="0" applyFont="0" applyFill="0" applyBorder="0" applyAlignment="0" applyProtection="0"/>
    <xf numFmtId="253" fontId="54" fillId="0" borderId="0" applyFont="0" applyFill="0" applyBorder="0" applyAlignment="0" applyProtection="0"/>
    <xf numFmtId="0" fontId="22" fillId="63" borderId="37" applyNumberFormat="0" applyFont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4" fontId="20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5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5" fontId="103" fillId="0" borderId="0">
      <protection locked="0"/>
    </xf>
    <xf numFmtId="205" fontId="103" fillId="0" borderId="0">
      <protection locked="0"/>
    </xf>
    <xf numFmtId="0" fontId="137" fillId="35" borderId="0" applyNumberFormat="0" applyBorder="0" applyAlignment="0" applyProtection="0"/>
    <xf numFmtId="256" fontId="100" fillId="0" borderId="0">
      <protection locked="0"/>
    </xf>
    <xf numFmtId="256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7" fontId="20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8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9" fontId="23" fillId="0" borderId="0" applyFont="0" applyFill="0" applyBorder="0" applyAlignment="0" applyProtection="0"/>
    <xf numFmtId="260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9" fontId="144" fillId="65" borderId="39">
      <alignment horizontal="left" vertical="center"/>
    </xf>
    <xf numFmtId="181" fontId="38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9" fontId="145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145" fillId="0" borderId="0" applyFill="0" applyBorder="0" applyAlignment="0"/>
    <xf numFmtId="179" fontId="145" fillId="0" borderId="0" applyFill="0" applyBorder="0" applyAlignment="0"/>
    <xf numFmtId="180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145" fillId="0" borderId="0" applyFill="0" applyBorder="0" applyAlignment="0"/>
    <xf numFmtId="180" fontId="145" fillId="0" borderId="0" applyFill="0" applyBorder="0" applyAlignment="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5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0" fontId="39" fillId="0" borderId="0" applyNumberFormat="0" applyAlignment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262" fontId="23" fillId="0" borderId="0" applyFont="0" applyFill="0" applyBorder="0" applyAlignment="0" applyProtection="0"/>
    <xf numFmtId="186" fontId="7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7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23" fillId="66" borderId="0"/>
    <xf numFmtId="0" fontId="23" fillId="0" borderId="12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8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138" fillId="0" borderId="0"/>
    <xf numFmtId="266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154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80" fontId="145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45" fillId="0" borderId="0" applyFont="0" applyFill="0" applyBorder="0" applyAlignment="0" applyProtection="0"/>
    <xf numFmtId="180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7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9" fontId="145" fillId="0" borderId="0" applyFill="0" applyBorder="0" applyAlignment="0"/>
    <xf numFmtId="198" fontId="39" fillId="0" borderId="0" applyFill="0" applyBorder="0" applyAlignment="0"/>
    <xf numFmtId="198" fontId="39" fillId="0" borderId="0" applyFill="0" applyBorder="0" applyAlignment="0"/>
    <xf numFmtId="269" fontId="145" fillId="0" borderId="0" applyFill="0" applyBorder="0" applyAlignment="0"/>
    <xf numFmtId="269" fontId="145" fillId="0" borderId="0" applyFill="0" applyBorder="0" applyAlignment="0"/>
    <xf numFmtId="270" fontId="145" fillId="0" borderId="0" applyFill="0" applyBorder="0" applyAlignment="0"/>
    <xf numFmtId="199" fontId="39" fillId="0" borderId="0" applyFill="0" applyBorder="0" applyAlignment="0"/>
    <xf numFmtId="199" fontId="39" fillId="0" borderId="0" applyFill="0" applyBorder="0" applyAlignment="0"/>
    <xf numFmtId="270" fontId="145" fillId="0" borderId="0" applyFill="0" applyBorder="0" applyAlignment="0"/>
    <xf numFmtId="270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5" fontId="20" fillId="0" borderId="38">
      <protection hidden="1"/>
    </xf>
    <xf numFmtId="170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7" fontId="36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6" fillId="0" borderId="11" applyFill="0" applyProtection="0"/>
    <xf numFmtId="185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165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2" fontId="86" fillId="0" borderId="0"/>
    <xf numFmtId="0" fontId="97" fillId="0" borderId="0"/>
    <xf numFmtId="273" fontId="1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273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5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 wrapText="1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4" fontId="20" fillId="64" borderId="0" xfId="0" applyNumberFormat="1" applyFont="1" applyFill="1" applyAlignment="1">
      <alignment wrapText="1"/>
    </xf>
    <xf numFmtId="274" fontId="20" fillId="64" borderId="0" xfId="0" applyNumberFormat="1" applyFont="1" applyFill="1" applyBorder="1" applyAlignment="1">
      <alignment wrapText="1"/>
    </xf>
    <xf numFmtId="274" fontId="26" fillId="64" borderId="24" xfId="0" applyNumberFormat="1" applyFont="1" applyFill="1" applyBorder="1" applyAlignment="1">
      <alignment horizontal="right" vertical="center"/>
    </xf>
    <xf numFmtId="274" fontId="26" fillId="64" borderId="15" xfId="0" applyNumberFormat="1" applyFont="1" applyFill="1" applyBorder="1" applyAlignment="1">
      <alignment horizontal="right" vertical="center"/>
    </xf>
    <xf numFmtId="275" fontId="25" fillId="64" borderId="0" xfId="1692" applyNumberFormat="1" applyFont="1" applyFill="1" applyAlignment="1">
      <alignment horizontal="right" vertical="center"/>
    </xf>
    <xf numFmtId="275" fontId="26" fillId="64" borderId="32" xfId="1692" applyNumberFormat="1" applyFont="1" applyFill="1" applyBorder="1" applyAlignment="1">
      <alignment horizontal="right" vertical="center"/>
    </xf>
    <xf numFmtId="275" fontId="25" fillId="64" borderId="12" xfId="1692" applyNumberFormat="1" applyFont="1" applyFill="1" applyBorder="1" applyAlignment="1">
      <alignment horizontal="right" vertical="center"/>
    </xf>
    <xf numFmtId="275" fontId="26" fillId="64" borderId="12" xfId="1692" applyNumberFormat="1" applyFont="1" applyFill="1" applyBorder="1" applyAlignment="1">
      <alignment horizontal="right" vertical="center"/>
    </xf>
    <xf numFmtId="275" fontId="26" fillId="64" borderId="16" xfId="0" applyNumberFormat="1" applyFont="1" applyFill="1" applyBorder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275" fontId="0" fillId="64" borderId="0" xfId="1692" applyNumberFormat="1" applyFont="1" applyFill="1" applyAlignment="1">
      <alignment horizontal="right"/>
    </xf>
    <xf numFmtId="275" fontId="185" fillId="64" borderId="0" xfId="1692" applyNumberFormat="1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2" xfId="1692" applyNumberFormat="1" applyFont="1" applyFill="1" applyBorder="1" applyAlignment="1">
      <alignment horizontal="right" vertical="center" wrapText="1"/>
    </xf>
    <xf numFmtId="275" fontId="21" fillId="64" borderId="0" xfId="1692" applyNumberFormat="1" applyFont="1" applyFill="1" applyAlignment="1">
      <alignment horizontal="right" vertical="center"/>
    </xf>
    <xf numFmtId="275" fontId="25" fillId="64" borderId="0" xfId="1692" applyNumberFormat="1" applyFont="1" applyFill="1" applyBorder="1" applyAlignment="1">
      <alignment horizontal="right" vertical="center"/>
    </xf>
    <xf numFmtId="274" fontId="186" fillId="64" borderId="24" xfId="0" applyNumberFormat="1" applyFont="1" applyFill="1" applyBorder="1" applyAlignment="1">
      <alignment wrapText="1"/>
    </xf>
    <xf numFmtId="275" fontId="25" fillId="64" borderId="0" xfId="1692" applyNumberFormat="1" applyFont="1" applyFill="1" applyAlignment="1">
      <alignment horizontal="right" vertical="center" wrapText="1"/>
    </xf>
    <xf numFmtId="274" fontId="186" fillId="64" borderId="0" xfId="0" applyNumberFormat="1" applyFont="1" applyFill="1" applyAlignment="1">
      <alignment wrapText="1"/>
    </xf>
    <xf numFmtId="0" fontId="20" fillId="64" borderId="0" xfId="0" applyFont="1" applyFill="1" applyAlignment="1">
      <alignment vertical="center" wrapText="1"/>
    </xf>
    <xf numFmtId="0" fontId="20" fillId="64" borderId="0" xfId="0" applyFont="1" applyFill="1" applyAlignment="1">
      <alignment vertical="center"/>
    </xf>
    <xf numFmtId="0" fontId="187" fillId="64" borderId="0" xfId="0" applyFont="1" applyFill="1"/>
    <xf numFmtId="0" fontId="186" fillId="64" borderId="0" xfId="0" applyFont="1" applyFill="1" applyAlignment="1">
      <alignment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4" fontId="24" fillId="64" borderId="0" xfId="0" applyNumberFormat="1" applyFont="1" applyFill="1" applyAlignment="1">
      <alignment horizontal="right"/>
    </xf>
    <xf numFmtId="274" fontId="20" fillId="64" borderId="12" xfId="0" applyNumberFormat="1" applyFont="1" applyFill="1" applyBorder="1" applyAlignment="1">
      <alignment horizontal="right" wrapText="1"/>
    </xf>
    <xf numFmtId="274" fontId="25" fillId="64" borderId="0" xfId="0" applyNumberFormat="1" applyFont="1" applyFill="1" applyBorder="1" applyAlignment="1">
      <alignment wrapText="1"/>
    </xf>
    <xf numFmtId="274" fontId="25" fillId="64" borderId="12" xfId="0" applyNumberFormat="1" applyFont="1" applyFill="1" applyBorder="1" applyAlignment="1">
      <alignment wrapText="1"/>
    </xf>
    <xf numFmtId="0" fontId="26" fillId="64" borderId="12" xfId="0" applyFont="1" applyFill="1" applyBorder="1" applyAlignment="1">
      <alignment horizontal="center" vertical="center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275" fontId="26" fillId="64" borderId="16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3" fontId="186" fillId="77" borderId="12" xfId="0" applyNumberFormat="1" applyFont="1" applyFill="1" applyBorder="1" applyAlignment="1">
      <alignment horizontal="right" vertical="center"/>
    </xf>
    <xf numFmtId="0" fontId="20" fillId="77" borderId="0" xfId="0" applyFont="1" applyFill="1" applyAlignment="1">
      <alignment vertical="center" wrapText="1"/>
    </xf>
    <xf numFmtId="275" fontId="25" fillId="77" borderId="12" xfId="1692" applyNumberFormat="1" applyFont="1" applyFill="1" applyBorder="1" applyAlignment="1">
      <alignment horizontal="right" vertical="center"/>
    </xf>
    <xf numFmtId="275" fontId="186" fillId="77" borderId="0" xfId="1692" applyNumberFormat="1" applyFont="1" applyFill="1" applyAlignment="1">
      <alignment horizontal="right" vertical="center"/>
    </xf>
    <xf numFmtId="275" fontId="20" fillId="77" borderId="12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5" fontId="26" fillId="64" borderId="0" xfId="1692" applyNumberFormat="1" applyFont="1" applyFill="1" applyAlignment="1">
      <alignment horizontal="right" vertical="center"/>
    </xf>
    <xf numFmtId="276" fontId="0" fillId="64" borderId="0" xfId="0" applyNumberFormat="1" applyFill="1" applyAlignment="1">
      <alignment horizontal="right"/>
    </xf>
    <xf numFmtId="275" fontId="26" fillId="64" borderId="0" xfId="1692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274" fontId="20" fillId="0" borderId="0" xfId="0" quotePrefix="1" applyNumberFormat="1" applyFont="1" applyFill="1" applyAlignment="1">
      <alignment horizontal="right" wrapText="1"/>
    </xf>
    <xf numFmtId="275" fontId="26" fillId="0" borderId="0" xfId="1692" applyNumberFormat="1" applyFont="1" applyFill="1" applyAlignment="1">
      <alignment horizontal="right" vertical="center"/>
    </xf>
    <xf numFmtId="275" fontId="26" fillId="0" borderId="0" xfId="1692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5" fontId="26" fillId="0" borderId="0" xfId="1692" applyNumberFormat="1" applyFont="1" applyFill="1" applyAlignment="1">
      <alignment horizontal="right" vertical="center" wrapText="1"/>
    </xf>
    <xf numFmtId="275" fontId="26" fillId="64" borderId="15" xfId="1692" applyNumberFormat="1" applyFont="1" applyFill="1" applyBorder="1" applyAlignment="1">
      <alignment vertical="center"/>
    </xf>
    <xf numFmtId="275" fontId="26" fillId="64" borderId="16" xfId="1692" applyNumberFormat="1" applyFont="1" applyFill="1" applyBorder="1" applyAlignment="1">
      <alignment vertical="center"/>
    </xf>
    <xf numFmtId="275" fontId="26" fillId="64" borderId="0" xfId="1692" applyNumberFormat="1" applyFont="1" applyFill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  <xf numFmtId="275" fontId="20" fillId="64" borderId="0" xfId="0" applyNumberFormat="1" applyFont="1" applyFill="1" applyAlignment="1">
      <alignment wrapText="1"/>
    </xf>
    <xf numFmtId="275" fontId="20" fillId="64" borderId="0" xfId="0" applyNumberFormat="1" applyFont="1" applyFill="1" applyBorder="1" applyAlignment="1">
      <alignment wrapText="1"/>
    </xf>
    <xf numFmtId="275" fontId="0" fillId="64" borderId="0" xfId="0" applyNumberFormat="1" applyFill="1"/>
    <xf numFmtId="275" fontId="20" fillId="0" borderId="0" xfId="0" quotePrefix="1" applyNumberFormat="1" applyFont="1" applyFill="1" applyAlignment="1">
      <alignment horizontal="right" wrapText="1"/>
    </xf>
    <xf numFmtId="275" fontId="25" fillId="64" borderId="12" xfId="0" applyNumberFormat="1" applyFont="1" applyFill="1" applyBorder="1" applyAlignment="1">
      <alignment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23" sqref="H23"/>
    </sheetView>
  </sheetViews>
  <sheetFormatPr defaultRowHeight="15"/>
  <cols>
    <col min="1" max="1" width="48.28515625" style="2" customWidth="1"/>
    <col min="2" max="2" width="8.7109375" style="2" customWidth="1"/>
    <col min="3" max="3" width="20.42578125" style="7" bestFit="1" customWidth="1"/>
    <col min="4" max="4" width="1.42578125" style="2" customWidth="1"/>
    <col min="5" max="5" width="20.42578125" style="7" bestFit="1" customWidth="1"/>
    <col min="6" max="6" width="1.5703125" style="4" customWidth="1"/>
    <col min="7" max="16384" width="9.140625" style="4"/>
  </cols>
  <sheetData>
    <row r="1" spans="1:6">
      <c r="A1" s="69"/>
      <c r="B1" s="44"/>
      <c r="C1" s="45" t="s">
        <v>11</v>
      </c>
      <c r="D1" s="44"/>
      <c r="E1" s="45" t="s">
        <v>11</v>
      </c>
      <c r="F1" s="70"/>
    </row>
    <row r="2" spans="1:6" ht="15" customHeight="1">
      <c r="A2" s="69"/>
      <c r="B2" s="44"/>
      <c r="C2" s="65" t="s">
        <v>75</v>
      </c>
      <c r="D2" s="66"/>
      <c r="E2" s="65" t="s">
        <v>75</v>
      </c>
      <c r="F2" s="70"/>
    </row>
    <row r="3" spans="1:6">
      <c r="A3" s="69"/>
      <c r="B3" s="44"/>
      <c r="C3" s="67" t="s">
        <v>76</v>
      </c>
      <c r="D3" s="66"/>
      <c r="E3" s="67" t="s">
        <v>76</v>
      </c>
      <c r="F3" s="70"/>
    </row>
    <row r="4" spans="1:6">
      <c r="A4" s="69"/>
      <c r="B4" s="44"/>
      <c r="C4" s="45" t="s">
        <v>65</v>
      </c>
      <c r="D4" s="44"/>
      <c r="E4" s="54" t="s">
        <v>66</v>
      </c>
      <c r="F4" s="70"/>
    </row>
    <row r="5" spans="1:6" ht="15.75" thickBot="1">
      <c r="A5" s="69"/>
      <c r="B5" s="44"/>
      <c r="C5" s="12" t="s">
        <v>0</v>
      </c>
      <c r="D5" s="44"/>
      <c r="E5" s="12" t="s">
        <v>0</v>
      </c>
      <c r="F5" s="70"/>
    </row>
    <row r="6" spans="1:6">
      <c r="A6" s="1" t="s">
        <v>1</v>
      </c>
      <c r="B6" s="1"/>
      <c r="C6" s="14">
        <v>22668302</v>
      </c>
      <c r="D6" s="1"/>
      <c r="E6" s="14">
        <v>17303035</v>
      </c>
      <c r="F6" s="3"/>
    </row>
    <row r="7" spans="1:6" ht="15.75" thickBot="1">
      <c r="A7" s="1" t="s">
        <v>2</v>
      </c>
      <c r="B7" s="1"/>
      <c r="C7" s="15">
        <v>-6954617</v>
      </c>
      <c r="D7" s="1"/>
      <c r="E7" s="15">
        <v>-4831314</v>
      </c>
      <c r="F7" s="3"/>
    </row>
    <row r="8" spans="1:6" ht="15.75" thickBot="1">
      <c r="A8" s="48" t="s">
        <v>3</v>
      </c>
      <c r="B8" s="48"/>
      <c r="C8" s="16">
        <f>SUM(C6:C7)</f>
        <v>15713685</v>
      </c>
      <c r="D8" s="48"/>
      <c r="E8" s="16">
        <f>SUM(E6:E7)</f>
        <v>12471721</v>
      </c>
      <c r="F8" s="5"/>
    </row>
    <row r="9" spans="1:6">
      <c r="A9" s="1" t="s">
        <v>4</v>
      </c>
      <c r="B9" s="1"/>
      <c r="C9" s="14">
        <v>8873793</v>
      </c>
      <c r="D9" s="1"/>
      <c r="E9" s="14">
        <v>8126776</v>
      </c>
      <c r="F9" s="3"/>
    </row>
    <row r="10" spans="1:6" ht="15.75" thickBot="1">
      <c r="A10" s="1" t="s">
        <v>5</v>
      </c>
      <c r="B10" s="1"/>
      <c r="C10" s="15">
        <v>-766796</v>
      </c>
      <c r="D10" s="1"/>
      <c r="E10" s="15">
        <v>-561153</v>
      </c>
      <c r="F10" s="3"/>
    </row>
    <row r="11" spans="1:6" ht="15.75" thickBot="1">
      <c r="A11" s="48" t="s">
        <v>6</v>
      </c>
      <c r="B11" s="48"/>
      <c r="C11" s="16">
        <f>SUM(C9:C10)</f>
        <v>8106997</v>
      </c>
      <c r="D11" s="48"/>
      <c r="E11" s="16">
        <f>SUM(E9:E10)</f>
        <v>7565623</v>
      </c>
      <c r="F11" s="5"/>
    </row>
    <row r="12" spans="1:6" ht="51">
      <c r="A12" s="1" t="s">
        <v>53</v>
      </c>
      <c r="B12" s="1"/>
      <c r="C12" s="14">
        <v>-778117</v>
      </c>
      <c r="D12" s="1"/>
      <c r="E12" s="14">
        <v>-559791</v>
      </c>
      <c r="F12" s="3"/>
    </row>
    <row r="13" spans="1:6">
      <c r="A13" s="68" t="s">
        <v>79</v>
      </c>
      <c r="B13" s="1"/>
      <c r="C13" s="14">
        <v>213220</v>
      </c>
      <c r="D13" s="1"/>
      <c r="E13" s="14">
        <v>-5744</v>
      </c>
      <c r="F13" s="3"/>
    </row>
    <row r="14" spans="1:6" ht="15.75" thickBot="1">
      <c r="A14" s="1" t="s">
        <v>54</v>
      </c>
      <c r="B14" s="1"/>
      <c r="C14" s="14">
        <v>174313</v>
      </c>
      <c r="D14" s="1"/>
      <c r="E14" s="14">
        <v>106946</v>
      </c>
      <c r="F14" s="3"/>
    </row>
    <row r="15" spans="1:6">
      <c r="A15" s="48" t="s">
        <v>7</v>
      </c>
      <c r="B15" s="48"/>
      <c r="C15" s="17">
        <f>C8+C11+C12+C13+C14</f>
        <v>23430098</v>
      </c>
      <c r="D15" s="48"/>
      <c r="E15" s="17">
        <f>E8+E11+E12+E13+E14</f>
        <v>19578755</v>
      </c>
      <c r="F15" s="5"/>
    </row>
    <row r="16" spans="1:6" ht="25.5">
      <c r="A16" s="1" t="s">
        <v>80</v>
      </c>
      <c r="B16" s="1"/>
      <c r="C16" s="14">
        <v>987971</v>
      </c>
      <c r="D16" s="1"/>
      <c r="E16" s="14">
        <v>-1947345</v>
      </c>
      <c r="F16" s="3"/>
    </row>
    <row r="17" spans="1:6" ht="15.75" thickBot="1">
      <c r="A17" s="1" t="s">
        <v>8</v>
      </c>
      <c r="B17" s="1"/>
      <c r="C17" s="14">
        <v>-10555438</v>
      </c>
      <c r="D17" s="1"/>
      <c r="E17" s="14">
        <v>-9381476</v>
      </c>
      <c r="F17" s="3"/>
    </row>
    <row r="18" spans="1:6">
      <c r="A18" s="48" t="s">
        <v>9</v>
      </c>
      <c r="B18" s="48"/>
      <c r="C18" s="17">
        <f>C15+C16+C17</f>
        <v>13862631</v>
      </c>
      <c r="D18" s="48"/>
      <c r="E18" s="17">
        <f>E15+E16+E17</f>
        <v>8249934</v>
      </c>
      <c r="F18" s="5"/>
    </row>
    <row r="19" spans="1:6" ht="15.75" thickBot="1">
      <c r="A19" s="1" t="s">
        <v>10</v>
      </c>
      <c r="B19" s="1"/>
      <c r="C19" s="14">
        <v>-2931735</v>
      </c>
      <c r="D19" s="1"/>
      <c r="E19" s="14">
        <v>-1790706</v>
      </c>
      <c r="F19" s="3"/>
    </row>
    <row r="20" spans="1:6" ht="15.75" thickBot="1">
      <c r="A20" s="48" t="s">
        <v>12</v>
      </c>
      <c r="B20" s="48"/>
      <c r="C20" s="16">
        <f>C18+C19</f>
        <v>10930896</v>
      </c>
      <c r="D20" s="48"/>
      <c r="E20" s="16">
        <f>E18+E19</f>
        <v>6459228</v>
      </c>
      <c r="F20" s="5"/>
    </row>
    <row r="21" spans="1:6">
      <c r="A21" s="48"/>
      <c r="B21" s="48"/>
      <c r="C21" s="9"/>
      <c r="D21" s="48"/>
      <c r="E21" s="9"/>
      <c r="F21" s="5"/>
    </row>
    <row r="22" spans="1:6" s="35" customFormat="1" ht="15.75" thickBot="1">
      <c r="A22" s="33" t="s">
        <v>13</v>
      </c>
      <c r="B22" s="33"/>
      <c r="C22" s="49">
        <f>C20/34890*1000</f>
        <v>313295.9587274291</v>
      </c>
      <c r="D22" s="50"/>
      <c r="E22" s="49">
        <f>E20/34890*1000</f>
        <v>185131.2123817713</v>
      </c>
      <c r="F22" s="34"/>
    </row>
    <row r="24" spans="1:6">
      <c r="C24" s="59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8" workbookViewId="0">
      <selection activeCell="F30" sqref="F30"/>
    </sheetView>
  </sheetViews>
  <sheetFormatPr defaultRowHeight="15"/>
  <cols>
    <col min="1" max="1" width="44.7109375" style="4" customWidth="1"/>
    <col min="2" max="2" width="17.5703125" style="7" bestFit="1" customWidth="1"/>
    <col min="3" max="3" width="1.7109375" style="7" customWidth="1"/>
    <col min="4" max="4" width="17.5703125" style="24" customWidth="1"/>
    <col min="5" max="16384" width="9.140625" style="4"/>
  </cols>
  <sheetData>
    <row r="1" spans="1:4">
      <c r="A1" s="71"/>
      <c r="B1" s="45" t="s">
        <v>11</v>
      </c>
      <c r="C1" s="70"/>
    </row>
    <row r="2" spans="1:4">
      <c r="A2" s="71"/>
      <c r="B2" s="45" t="s">
        <v>67</v>
      </c>
      <c r="C2" s="70"/>
      <c r="D2" s="46" t="s">
        <v>55</v>
      </c>
    </row>
    <row r="3" spans="1:4" ht="15.75" thickBot="1">
      <c r="A3" s="71"/>
      <c r="B3" s="12" t="s">
        <v>0</v>
      </c>
      <c r="C3" s="70"/>
      <c r="D3" s="21" t="s">
        <v>0</v>
      </c>
    </row>
    <row r="4" spans="1:4">
      <c r="A4" s="5" t="s">
        <v>14</v>
      </c>
      <c r="B4" s="45"/>
      <c r="C4" s="10"/>
      <c r="D4" s="18"/>
    </row>
    <row r="5" spans="1:4">
      <c r="A5" s="3" t="s">
        <v>15</v>
      </c>
      <c r="B5" s="25">
        <v>15948224</v>
      </c>
      <c r="C5" s="10"/>
      <c r="D5" s="25">
        <v>16428817</v>
      </c>
    </row>
    <row r="6" spans="1:4">
      <c r="A6" s="3" t="s">
        <v>16</v>
      </c>
      <c r="B6" s="18">
        <v>133118660</v>
      </c>
      <c r="C6" s="10"/>
      <c r="D6" s="18">
        <v>117697312</v>
      </c>
    </row>
    <row r="7" spans="1:4" hidden="1">
      <c r="A7" s="3" t="s">
        <v>56</v>
      </c>
      <c r="B7" s="18">
        <v>0</v>
      </c>
      <c r="C7" s="10"/>
      <c r="D7" s="18">
        <f>0</f>
        <v>0</v>
      </c>
    </row>
    <row r="8" spans="1:4">
      <c r="A8" s="3" t="s">
        <v>17</v>
      </c>
      <c r="B8" s="18">
        <v>7549886</v>
      </c>
      <c r="C8" s="10"/>
      <c r="D8" s="18">
        <v>6822854</v>
      </c>
    </row>
    <row r="9" spans="1:4" ht="15.75" thickBot="1">
      <c r="A9" s="3" t="s">
        <v>18</v>
      </c>
      <c r="B9" s="18">
        <v>3258470</v>
      </c>
      <c r="C9" s="10"/>
      <c r="D9" s="18">
        <v>2420361</v>
      </c>
    </row>
    <row r="10" spans="1:4" ht="15.75" thickBot="1">
      <c r="A10" s="5" t="s">
        <v>19</v>
      </c>
      <c r="B10" s="19">
        <f>SUM(B5:B9)</f>
        <v>159875240</v>
      </c>
      <c r="C10" s="45"/>
      <c r="D10" s="19">
        <f>SUM(D5:D9)</f>
        <v>143369344</v>
      </c>
    </row>
    <row r="11" spans="1:4" ht="15.75" thickTop="1">
      <c r="A11" s="5" t="s">
        <v>20</v>
      </c>
      <c r="B11" s="10"/>
      <c r="C11" s="10"/>
      <c r="D11" s="18"/>
    </row>
    <row r="12" spans="1:4" ht="38.25">
      <c r="A12" s="1" t="s">
        <v>46</v>
      </c>
      <c r="B12" s="18">
        <v>1048168</v>
      </c>
      <c r="C12" s="10"/>
      <c r="D12" s="18">
        <v>212431</v>
      </c>
    </row>
    <row r="13" spans="1:4">
      <c r="A13" s="3" t="s">
        <v>21</v>
      </c>
      <c r="B13" s="18">
        <v>14284488</v>
      </c>
      <c r="C13" s="10"/>
      <c r="D13" s="18">
        <v>20276333</v>
      </c>
    </row>
    <row r="14" spans="1:4">
      <c r="A14" s="3" t="s">
        <v>22</v>
      </c>
      <c r="B14" s="18"/>
      <c r="C14" s="10"/>
      <c r="D14" s="18"/>
    </row>
    <row r="15" spans="1:4">
      <c r="A15" s="3" t="s">
        <v>57</v>
      </c>
      <c r="B15" s="18">
        <v>33493984</v>
      </c>
      <c r="C15" s="10"/>
      <c r="D15" s="18">
        <v>34129269</v>
      </c>
    </row>
    <row r="16" spans="1:4">
      <c r="A16" s="3" t="s">
        <v>58</v>
      </c>
      <c r="B16" s="18">
        <v>50908461</v>
      </c>
      <c r="C16" s="10"/>
      <c r="D16" s="18">
        <v>39389258</v>
      </c>
    </row>
    <row r="17" spans="1:4">
      <c r="A17" s="3" t="s">
        <v>23</v>
      </c>
      <c r="B17" s="18">
        <v>17058179</v>
      </c>
      <c r="C17" s="10"/>
      <c r="D17" s="18">
        <v>6920282</v>
      </c>
    </row>
    <row r="18" spans="1:4">
      <c r="A18" s="3" t="s">
        <v>59</v>
      </c>
      <c r="B18" s="18">
        <v>550983</v>
      </c>
      <c r="C18" s="10"/>
      <c r="D18" s="18">
        <v>318616</v>
      </c>
    </row>
    <row r="19" spans="1:4" ht="15.75" thickBot="1">
      <c r="A19" s="3" t="s">
        <v>24</v>
      </c>
      <c r="B19" s="20">
        <v>4414286</v>
      </c>
      <c r="C19" s="10"/>
      <c r="D19" s="20">
        <v>5937345</v>
      </c>
    </row>
    <row r="20" spans="1:4" ht="15.75" thickBot="1">
      <c r="A20" s="5" t="s">
        <v>25</v>
      </c>
      <c r="B20" s="21">
        <f>SUM(B12:B19)</f>
        <v>121758549</v>
      </c>
      <c r="C20" s="45"/>
      <c r="D20" s="21">
        <f>SUM(D12:D19)</f>
        <v>107183534</v>
      </c>
    </row>
    <row r="21" spans="1:4">
      <c r="A21" s="5" t="s">
        <v>26</v>
      </c>
      <c r="B21" s="10"/>
      <c r="C21" s="10"/>
      <c r="D21" s="18"/>
    </row>
    <row r="22" spans="1:4">
      <c r="A22" s="3" t="s">
        <v>27</v>
      </c>
      <c r="B22" s="18">
        <v>5199503</v>
      </c>
      <c r="C22" s="10"/>
      <c r="D22" s="18">
        <v>5199503</v>
      </c>
    </row>
    <row r="23" spans="1:4" ht="15.75" thickBot="1">
      <c r="A23" s="3" t="s">
        <v>28</v>
      </c>
      <c r="B23" s="20">
        <v>32917188</v>
      </c>
      <c r="C23" s="10"/>
      <c r="D23" s="20">
        <v>30986307</v>
      </c>
    </row>
    <row r="24" spans="1:4" ht="15.75" thickBot="1">
      <c r="A24" s="5" t="s">
        <v>29</v>
      </c>
      <c r="B24" s="21">
        <f>SUM(B22:B23)</f>
        <v>38116691</v>
      </c>
      <c r="C24" s="45"/>
      <c r="D24" s="21">
        <f>SUM(D22:D23)</f>
        <v>36185810</v>
      </c>
    </row>
    <row r="25" spans="1:4" ht="15.75" thickBot="1">
      <c r="A25" s="5" t="s">
        <v>30</v>
      </c>
      <c r="B25" s="22">
        <f>B20+B24</f>
        <v>159875240</v>
      </c>
      <c r="C25" s="45"/>
      <c r="D25" s="47">
        <f>D20+D24</f>
        <v>143369344</v>
      </c>
    </row>
    <row r="26" spans="1:4" ht="15.75" thickTop="1">
      <c r="A26" s="5"/>
      <c r="B26" s="45"/>
      <c r="C26" s="45"/>
      <c r="D26" s="46"/>
    </row>
    <row r="27" spans="1:4" s="35" customFormat="1" ht="15.75" thickBot="1">
      <c r="A27" s="36" t="s">
        <v>31</v>
      </c>
      <c r="B27" s="51">
        <v>967352.2785898539</v>
      </c>
      <c r="C27" s="52"/>
      <c r="D27" s="53">
        <v>916989.39524218976</v>
      </c>
    </row>
    <row r="28" spans="1:4">
      <c r="A28" s="3"/>
      <c r="B28" s="10"/>
      <c r="C28" s="10"/>
      <c r="D28" s="18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I41" sqref="I41"/>
    </sheetView>
  </sheetViews>
  <sheetFormatPr defaultRowHeight="15"/>
  <cols>
    <col min="1" max="1" width="51" style="2" customWidth="1"/>
    <col min="2" max="2" width="17.5703125" style="24" bestFit="1" customWidth="1"/>
    <col min="3" max="3" width="2.140625" style="24" customWidth="1"/>
    <col min="4" max="4" width="17.5703125" style="24" bestFit="1" customWidth="1"/>
    <col min="5" max="16384" width="9.140625" style="4"/>
  </cols>
  <sheetData>
    <row r="1" spans="1:4">
      <c r="A1" s="69"/>
      <c r="B1" s="64" t="s">
        <v>11</v>
      </c>
      <c r="C1" s="72"/>
      <c r="D1" s="64" t="s">
        <v>11</v>
      </c>
    </row>
    <row r="2" spans="1:4" ht="25.5">
      <c r="A2" s="69"/>
      <c r="B2" s="64" t="s">
        <v>77</v>
      </c>
      <c r="C2" s="72"/>
      <c r="D2" s="64" t="s">
        <v>77</v>
      </c>
    </row>
    <row r="3" spans="1:4">
      <c r="A3" s="69"/>
      <c r="B3" s="64" t="s">
        <v>65</v>
      </c>
      <c r="C3" s="72"/>
      <c r="D3" s="64" t="s">
        <v>66</v>
      </c>
    </row>
    <row r="4" spans="1:4" ht="15.75" thickBot="1">
      <c r="A4" s="69"/>
      <c r="B4" s="27" t="s">
        <v>0</v>
      </c>
      <c r="C4" s="26"/>
      <c r="D4" s="27" t="s">
        <v>0</v>
      </c>
    </row>
    <row r="5" spans="1:4" ht="25.5">
      <c r="A5" s="6" t="s">
        <v>32</v>
      </c>
      <c r="B5" s="60"/>
      <c r="C5" s="23"/>
      <c r="D5" s="23"/>
    </row>
    <row r="6" spans="1:4">
      <c r="A6" s="1" t="s">
        <v>1</v>
      </c>
      <c r="B6" s="80">
        <v>23139760</v>
      </c>
      <c r="C6" s="18"/>
      <c r="D6" s="14">
        <v>16803945</v>
      </c>
    </row>
    <row r="7" spans="1:4">
      <c r="A7" s="1" t="s">
        <v>33</v>
      </c>
      <c r="B7" s="14">
        <v>-6157473</v>
      </c>
      <c r="C7" s="18"/>
      <c r="D7" s="15">
        <v>-3623590</v>
      </c>
    </row>
    <row r="8" spans="1:4">
      <c r="A8" s="1" t="s">
        <v>4</v>
      </c>
      <c r="B8" s="80">
        <v>8186135</v>
      </c>
      <c r="C8" s="18"/>
      <c r="D8" s="14">
        <v>8367024</v>
      </c>
    </row>
    <row r="9" spans="1:4">
      <c r="A9" s="1" t="s">
        <v>5</v>
      </c>
      <c r="B9" s="14">
        <v>-755772</v>
      </c>
      <c r="C9" s="18"/>
      <c r="D9" s="15">
        <v>-535030</v>
      </c>
    </row>
    <row r="10" spans="1:4" ht="45" customHeight="1">
      <c r="A10" s="1" t="s">
        <v>61</v>
      </c>
      <c r="B10" s="80">
        <v>57621</v>
      </c>
      <c r="C10" s="18"/>
      <c r="D10" s="14">
        <v>-559791</v>
      </c>
    </row>
    <row r="11" spans="1:4" ht="25.5">
      <c r="A11" s="1" t="s">
        <v>73</v>
      </c>
      <c r="B11" s="14">
        <v>-273639</v>
      </c>
      <c r="C11" s="18"/>
      <c r="D11" s="15">
        <v>441444</v>
      </c>
    </row>
    <row r="12" spans="1:4">
      <c r="A12" s="1" t="s">
        <v>62</v>
      </c>
      <c r="B12" s="80">
        <v>174313</v>
      </c>
      <c r="C12" s="18"/>
      <c r="D12" s="14">
        <v>106946</v>
      </c>
    </row>
    <row r="13" spans="1:4">
      <c r="A13" s="1" t="s">
        <v>8</v>
      </c>
      <c r="B13" s="14">
        <v>-9588775</v>
      </c>
      <c r="C13" s="18"/>
      <c r="D13" s="14">
        <v>-8586070</v>
      </c>
    </row>
    <row r="14" spans="1:4">
      <c r="A14" s="1"/>
      <c r="B14" s="81"/>
      <c r="C14" s="23"/>
      <c r="D14" s="15"/>
    </row>
    <row r="15" spans="1:4">
      <c r="A15" s="6" t="s">
        <v>81</v>
      </c>
      <c r="B15" s="82"/>
      <c r="C15" s="4"/>
      <c r="D15" s="4"/>
    </row>
    <row r="16" spans="1:4">
      <c r="A16" s="61" t="s">
        <v>78</v>
      </c>
      <c r="B16" s="83">
        <v>61</v>
      </c>
      <c r="C16" s="63"/>
      <c r="D16" s="62">
        <v>176</v>
      </c>
    </row>
    <row r="17" spans="1:4">
      <c r="A17" s="1" t="s">
        <v>16</v>
      </c>
      <c r="B17" s="14">
        <v>-16511226</v>
      </c>
      <c r="C17" s="18"/>
      <c r="D17" s="41">
        <v>2975283</v>
      </c>
    </row>
    <row r="18" spans="1:4">
      <c r="A18" s="1" t="s">
        <v>18</v>
      </c>
      <c r="B18" s="14">
        <v>-96909</v>
      </c>
      <c r="C18" s="18"/>
      <c r="D18" s="14">
        <v>25513</v>
      </c>
    </row>
    <row r="19" spans="1:4">
      <c r="A19" s="4"/>
      <c r="B19" s="80"/>
      <c r="C19" s="18"/>
      <c r="D19" s="14"/>
    </row>
    <row r="20" spans="1:4">
      <c r="A20" s="6" t="s">
        <v>82</v>
      </c>
      <c r="B20" s="81"/>
      <c r="C20" s="23"/>
      <c r="D20" s="15"/>
    </row>
    <row r="21" spans="1:4">
      <c r="A21" s="1" t="s">
        <v>21</v>
      </c>
      <c r="B21" s="14">
        <v>-6442308</v>
      </c>
      <c r="C21" s="18"/>
      <c r="D21" s="14">
        <v>-6499031</v>
      </c>
    </row>
    <row r="22" spans="1:4">
      <c r="A22" s="1" t="s">
        <v>22</v>
      </c>
      <c r="B22" s="80">
        <v>11219004</v>
      </c>
      <c r="C22" s="18"/>
      <c r="D22" s="14">
        <v>5872657</v>
      </c>
    </row>
    <row r="23" spans="1:4">
      <c r="A23" s="1" t="s">
        <v>59</v>
      </c>
      <c r="B23" s="80">
        <v>196100</v>
      </c>
      <c r="C23" s="18"/>
      <c r="D23" s="14">
        <v>0</v>
      </c>
    </row>
    <row r="24" spans="1:4" ht="15.75" thickBot="1">
      <c r="A24" s="1" t="s">
        <v>24</v>
      </c>
      <c r="B24" s="84">
        <v>175499</v>
      </c>
      <c r="C24" s="18"/>
      <c r="D24" s="42">
        <v>5200</v>
      </c>
    </row>
    <row r="25" spans="1:4" ht="26.25" thickBot="1">
      <c r="A25" s="6" t="s">
        <v>48</v>
      </c>
      <c r="B25" s="30">
        <f>SUM(B6:B24)</f>
        <v>3322391</v>
      </c>
      <c r="C25" s="23"/>
      <c r="D25" s="30">
        <f>SUM(D6:D24)</f>
        <v>14794676</v>
      </c>
    </row>
    <row r="26" spans="1:4" ht="15.75" thickBot="1">
      <c r="A26" s="1" t="s">
        <v>34</v>
      </c>
      <c r="B26" s="40">
        <v>-3019019</v>
      </c>
      <c r="C26" s="18"/>
      <c r="D26" s="40">
        <v>-1304486</v>
      </c>
    </row>
    <row r="27" spans="1:4" ht="26.25" thickBot="1">
      <c r="A27" s="6" t="s">
        <v>49</v>
      </c>
      <c r="B27" s="30">
        <f>SUM(B25:B26)</f>
        <v>303372</v>
      </c>
      <c r="C27" s="23"/>
      <c r="D27" s="30">
        <f>SUM(D25:D26)</f>
        <v>13490190</v>
      </c>
    </row>
    <row r="28" spans="1:4">
      <c r="A28" s="1"/>
      <c r="B28" s="18"/>
      <c r="C28" s="18"/>
      <c r="D28" s="18"/>
    </row>
    <row r="29" spans="1:4" ht="25.5">
      <c r="A29" s="6" t="s">
        <v>35</v>
      </c>
      <c r="B29" s="29"/>
      <c r="C29" s="29"/>
      <c r="D29" s="29"/>
    </row>
    <row r="30" spans="1:4">
      <c r="A30" s="1" t="s">
        <v>36</v>
      </c>
      <c r="B30" s="14">
        <v>-1771282</v>
      </c>
      <c r="C30" s="18"/>
      <c r="D30" s="14">
        <v>-1787439</v>
      </c>
    </row>
    <row r="31" spans="1:4" ht="15.75" thickBot="1">
      <c r="A31" s="1" t="s">
        <v>51</v>
      </c>
      <c r="B31" s="14">
        <v>8169</v>
      </c>
      <c r="C31" s="18"/>
      <c r="D31" s="14">
        <v>9025</v>
      </c>
    </row>
    <row r="32" spans="1:4" ht="26.25" hidden="1" thickBot="1">
      <c r="A32" s="1" t="s">
        <v>60</v>
      </c>
      <c r="B32" s="14">
        <v>0</v>
      </c>
      <c r="C32" s="18"/>
      <c r="D32" s="14">
        <v>0</v>
      </c>
    </row>
    <row r="33" spans="1:4" ht="26.25" thickBot="1">
      <c r="A33" s="6" t="s">
        <v>37</v>
      </c>
      <c r="B33" s="30">
        <f>SUM(B30:B32)</f>
        <v>-1763113</v>
      </c>
      <c r="C33" s="23"/>
      <c r="D33" s="30">
        <f>SUM(D30:D32)</f>
        <v>-1778414</v>
      </c>
    </row>
    <row r="34" spans="1:4">
      <c r="A34" s="1"/>
      <c r="B34" s="18"/>
      <c r="C34" s="18"/>
      <c r="D34" s="18"/>
    </row>
    <row r="35" spans="1:4" ht="25.5">
      <c r="A35" s="6" t="s">
        <v>38</v>
      </c>
      <c r="B35" s="18"/>
      <c r="C35" s="23"/>
      <c r="D35" s="18"/>
    </row>
    <row r="36" spans="1:4">
      <c r="A36" s="1" t="s">
        <v>71</v>
      </c>
      <c r="B36" s="14">
        <v>10000000</v>
      </c>
      <c r="C36" s="58"/>
      <c r="D36" s="18">
        <v>0</v>
      </c>
    </row>
    <row r="37" spans="1:4" ht="15.75" thickBot="1">
      <c r="A37" s="1" t="s">
        <v>50</v>
      </c>
      <c r="B37" s="14">
        <v>-9000015</v>
      </c>
      <c r="C37" s="28"/>
      <c r="D37" s="14">
        <v>-9000050</v>
      </c>
    </row>
    <row r="38" spans="1:4" ht="26.25" thickBot="1">
      <c r="A38" s="6" t="s">
        <v>72</v>
      </c>
      <c r="B38" s="30">
        <f>SUM(B36:B37)</f>
        <v>999985</v>
      </c>
      <c r="C38" s="23"/>
      <c r="D38" s="30">
        <f>SUM(D37:D37)</f>
        <v>-9000050</v>
      </c>
    </row>
    <row r="39" spans="1:4">
      <c r="A39" s="6"/>
      <c r="B39" s="23"/>
      <c r="C39" s="23"/>
      <c r="D39" s="56"/>
    </row>
    <row r="40" spans="1:4" ht="25.5">
      <c r="A40" s="6" t="s">
        <v>74</v>
      </c>
      <c r="B40" s="32">
        <f>B27+B33+B38</f>
        <v>-459756</v>
      </c>
      <c r="C40" s="23"/>
      <c r="D40" s="32">
        <f>D27+D33+D38</f>
        <v>2711726</v>
      </c>
    </row>
    <row r="41" spans="1:4" ht="25.5">
      <c r="A41" s="1" t="s">
        <v>39</v>
      </c>
      <c r="B41" s="14">
        <v>-20837</v>
      </c>
      <c r="C41" s="18"/>
      <c r="D41" s="14">
        <v>-125568</v>
      </c>
    </row>
    <row r="42" spans="1:4" ht="26.25" thickBot="1">
      <c r="A42" s="1" t="s">
        <v>40</v>
      </c>
      <c r="B42" s="14">
        <v>16428817</v>
      </c>
      <c r="C42" s="18"/>
      <c r="D42" s="14">
        <v>13190286</v>
      </c>
    </row>
    <row r="43" spans="1:4">
      <c r="A43" s="6" t="s">
        <v>41</v>
      </c>
      <c r="B43" s="73">
        <f t="shared" ref="B43" si="0">SUM(B40:B42)</f>
        <v>15948224</v>
      </c>
      <c r="C43" s="75"/>
      <c r="D43" s="73">
        <f t="shared" ref="D43" si="1">SUM(D40:D42)</f>
        <v>15776444</v>
      </c>
    </row>
    <row r="44" spans="1:4" ht="15.75" thickBot="1">
      <c r="A44" s="6" t="s">
        <v>63</v>
      </c>
      <c r="B44" s="74"/>
      <c r="C44" s="75"/>
      <c r="D44" s="74"/>
    </row>
    <row r="45" spans="1:4" ht="15.75" thickTop="1"/>
  </sheetData>
  <mergeCells count="5">
    <mergeCell ref="A1:A4"/>
    <mergeCell ref="C1:C3"/>
    <mergeCell ref="B43:B44"/>
    <mergeCell ref="C43:C44"/>
    <mergeCell ref="D43:D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L16" sqref="L16"/>
    </sheetView>
  </sheetViews>
  <sheetFormatPr defaultRowHeight="15"/>
  <cols>
    <col min="1" max="1" width="35.5703125" style="2" customWidth="1"/>
    <col min="2" max="2" width="12.5703125" style="7" bestFit="1" customWidth="1"/>
    <col min="3" max="3" width="1.28515625" style="7" customWidth="1"/>
    <col min="4" max="4" width="0.5703125" style="7" customWidth="1"/>
    <col min="5" max="5" width="13.28515625" style="7" customWidth="1"/>
    <col min="6" max="6" width="1" style="7" customWidth="1"/>
    <col min="7" max="7" width="12.140625" style="7" customWidth="1"/>
    <col min="8" max="16384" width="9.140625" style="4"/>
  </cols>
  <sheetData>
    <row r="1" spans="1:7" ht="15" customHeight="1">
      <c r="A1" s="77" t="s">
        <v>0</v>
      </c>
      <c r="B1" s="11" t="s">
        <v>42</v>
      </c>
      <c r="C1" s="70"/>
      <c r="D1" s="78"/>
      <c r="E1" s="78" t="s">
        <v>44</v>
      </c>
      <c r="F1" s="70"/>
      <c r="G1" s="71" t="s">
        <v>45</v>
      </c>
    </row>
    <row r="2" spans="1:7" ht="23.25" customHeight="1" thickBot="1">
      <c r="A2" s="77"/>
      <c r="B2" s="43" t="s">
        <v>43</v>
      </c>
      <c r="C2" s="70"/>
      <c r="D2" s="78"/>
      <c r="E2" s="79"/>
      <c r="F2" s="70"/>
      <c r="G2" s="76"/>
    </row>
    <row r="3" spans="1:7">
      <c r="A3" s="1"/>
      <c r="B3" s="18"/>
      <c r="C3" s="18"/>
      <c r="D3" s="31"/>
      <c r="E3" s="18"/>
      <c r="F3" s="18"/>
      <c r="G3" s="18"/>
    </row>
    <row r="4" spans="1:7">
      <c r="A4" s="1" t="s">
        <v>52</v>
      </c>
      <c r="B4" s="39">
        <v>5199503</v>
      </c>
      <c r="C4" s="39"/>
      <c r="D4" s="39"/>
      <c r="E4" s="39">
        <v>26666940</v>
      </c>
      <c r="F4" s="39"/>
      <c r="G4" s="39">
        <f>SUM(B4:E4)</f>
        <v>31866443</v>
      </c>
    </row>
    <row r="5" spans="1:7" ht="25.5">
      <c r="A5" s="1" t="s">
        <v>70</v>
      </c>
      <c r="B5" s="39">
        <v>0</v>
      </c>
      <c r="C5" s="39">
        <v>0</v>
      </c>
      <c r="D5" s="39">
        <v>0</v>
      </c>
      <c r="E5" s="39">
        <v>6459228</v>
      </c>
      <c r="F5" s="39"/>
      <c r="G5" s="39">
        <f>SUM(B5:E5)</f>
        <v>6459228</v>
      </c>
    </row>
    <row r="6" spans="1:7" ht="15.75" thickBot="1">
      <c r="A6" s="1" t="s">
        <v>47</v>
      </c>
      <c r="B6" s="39">
        <v>0</v>
      </c>
      <c r="C6" s="39">
        <v>0</v>
      </c>
      <c r="D6" s="39">
        <v>0</v>
      </c>
      <c r="E6" s="39">
        <v>-9000050</v>
      </c>
      <c r="F6" s="39">
        <v>0</v>
      </c>
      <c r="G6" s="39">
        <f>SUM(B6:E6)</f>
        <v>-9000050</v>
      </c>
    </row>
    <row r="7" spans="1:7" ht="26.25" thickBot="1">
      <c r="A7" s="57" t="s">
        <v>68</v>
      </c>
      <c r="B7" s="19">
        <f>SUM(B4:B6)</f>
        <v>5199503</v>
      </c>
      <c r="C7" s="56"/>
      <c r="D7" s="55"/>
      <c r="E7" s="19">
        <f>SUM(E4:E6)</f>
        <v>24126118</v>
      </c>
      <c r="F7" s="56"/>
      <c r="G7" s="19">
        <f>SUM(G4:G6)</f>
        <v>29325621</v>
      </c>
    </row>
    <row r="8" spans="1:7" ht="15.75" thickTop="1">
      <c r="A8" s="13"/>
      <c r="B8" s="10"/>
      <c r="C8" s="10"/>
      <c r="D8" s="8"/>
      <c r="E8" s="10"/>
      <c r="F8" s="10"/>
      <c r="G8" s="10"/>
    </row>
    <row r="9" spans="1:7">
      <c r="A9" s="1" t="s">
        <v>64</v>
      </c>
      <c r="B9" s="39">
        <v>5199503</v>
      </c>
      <c r="C9" s="39"/>
      <c r="D9" s="39"/>
      <c r="E9" s="39">
        <v>30986307</v>
      </c>
      <c r="F9" s="39"/>
      <c r="G9" s="39">
        <f>SUM(B9:E9)</f>
        <v>36185810</v>
      </c>
    </row>
    <row r="10" spans="1:7" ht="25.5">
      <c r="A10" s="1" t="s">
        <v>70</v>
      </c>
      <c r="B10" s="39">
        <v>0</v>
      </c>
      <c r="C10" s="39">
        <v>0</v>
      </c>
      <c r="D10" s="39">
        <v>0</v>
      </c>
      <c r="E10" s="39">
        <v>10930896</v>
      </c>
      <c r="F10" s="39"/>
      <c r="G10" s="39">
        <f>SUM(B10:E10)</f>
        <v>10930896</v>
      </c>
    </row>
    <row r="11" spans="1:7" ht="15.75" thickBot="1">
      <c r="A11" s="1" t="s">
        <v>47</v>
      </c>
      <c r="B11" s="39">
        <v>0</v>
      </c>
      <c r="C11" s="39">
        <v>0</v>
      </c>
      <c r="D11" s="39">
        <v>0</v>
      </c>
      <c r="E11" s="39">
        <v>-9000015</v>
      </c>
      <c r="F11" s="39">
        <v>0</v>
      </c>
      <c r="G11" s="39">
        <f>SUM(B11:E11)</f>
        <v>-9000015</v>
      </c>
    </row>
    <row r="12" spans="1:7" ht="26.25" thickBot="1">
      <c r="A12" s="13" t="s">
        <v>69</v>
      </c>
      <c r="B12" s="19">
        <f>SUM(B9:B10)</f>
        <v>5199503</v>
      </c>
      <c r="C12" s="38"/>
      <c r="D12" s="37"/>
      <c r="E12" s="19">
        <f>SUM(E9:E11)</f>
        <v>32917188</v>
      </c>
      <c r="F12" s="38"/>
      <c r="G12" s="19">
        <f>SUM(G9:G11)</f>
        <v>38116691</v>
      </c>
    </row>
    <row r="13" spans="1:7" ht="15.75" thickTop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ignoredErrors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ABLYAZOVA Lutfiye</cp:lastModifiedBy>
  <dcterms:created xsi:type="dcterms:W3CDTF">2014-08-15T08:50:47Z</dcterms:created>
  <dcterms:modified xsi:type="dcterms:W3CDTF">2017-08-14T11:27:16Z</dcterms:modified>
</cp:coreProperties>
</file>