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235" activeTab="0"/>
  </bookViews>
  <sheets>
    <sheet name="Ф1" sheetId="1" r:id="rId1"/>
    <sheet name="Ф2" sheetId="2" r:id="rId2"/>
    <sheet name="Ф3" sheetId="3" r:id="rId3"/>
    <sheet name="Ф4" sheetId="4" r:id="rId4"/>
  </sheets>
  <definedNames/>
  <calcPr fullCalcOnLoad="1"/>
</workbook>
</file>

<file path=xl/sharedStrings.xml><?xml version="1.0" encoding="utf-8"?>
<sst xmlns="http://schemas.openxmlformats.org/spreadsheetml/2006/main" count="136" uniqueCount="115">
  <si>
    <r>
      <t xml:space="preserve">Примечания </t>
    </r>
    <r>
      <rPr>
        <b/>
        <vertAlign val="superscript"/>
        <sz val="10"/>
        <color indexed="8"/>
        <rFont val="Times New Roman"/>
        <family val="1"/>
      </rPr>
      <t>1)</t>
    </r>
  </si>
  <si>
    <t>АКТИВЫ</t>
  </si>
  <si>
    <t>Долгосрочные активы</t>
  </si>
  <si>
    <t>Основные средства</t>
  </si>
  <si>
    <t>Нематериальные активы</t>
  </si>
  <si>
    <t>Долгосрочная торговая и прочая дебиторская задолженность</t>
  </si>
  <si>
    <t>Авансы под долгосрочные активы</t>
  </si>
  <si>
    <t>Займы выданные</t>
  </si>
  <si>
    <t>Итого долгосрочные активы</t>
  </si>
  <si>
    <t>Текущие активы</t>
  </si>
  <si>
    <t>Торговая дебиторская задолженность</t>
  </si>
  <si>
    <t>Финансовые активы, оцениваемые по справедливой стоимости через прибыль или убыток</t>
  </si>
  <si>
    <t>Предоплата по подоходному налогу</t>
  </si>
  <si>
    <t>Прочие текущие активы</t>
  </si>
  <si>
    <t>Денежные средства и их эквиваленты</t>
  </si>
  <si>
    <t>Итого текущие активы</t>
  </si>
  <si>
    <t>Итого активы</t>
  </si>
  <si>
    <t>КАПИТАЛ И ОБЯЗАТЕЛЬСТВА</t>
  </si>
  <si>
    <t>Капитал</t>
  </si>
  <si>
    <t>Уставный капитал</t>
  </si>
  <si>
    <t>Собственные выкупленные акции</t>
  </si>
  <si>
    <t>Нераспределенная прибыль</t>
  </si>
  <si>
    <t>Итого капитал</t>
  </si>
  <si>
    <t>Текущие обязательства</t>
  </si>
  <si>
    <t>Торговая кредиторская задолженность</t>
  </si>
  <si>
    <t>Обязательства по подоходному налогу</t>
  </si>
  <si>
    <t>Обязательства по налогам и платежам</t>
  </si>
  <si>
    <t>Прочие текущие обязательства</t>
  </si>
  <si>
    <t>Итого текущие  обязательства</t>
  </si>
  <si>
    <t>Итого капитал и обязательства</t>
  </si>
  <si>
    <t>Операции "Обратное РЕПО"</t>
  </si>
  <si>
    <t>Долгосрочные обязательства</t>
  </si>
  <si>
    <t>Облигации выпущенные</t>
  </si>
  <si>
    <t>Итого долгосрочные  обязательства</t>
  </si>
  <si>
    <t>тыс.тенге</t>
  </si>
  <si>
    <t>Председатель Правления          _____________________________   Лавров А.П.</t>
  </si>
  <si>
    <t xml:space="preserve">                      </t>
  </si>
  <si>
    <t xml:space="preserve">                                                  </t>
  </si>
  <si>
    <t>Главный бухгалтер                    _____________________________    Мирзаян Е.А.</t>
  </si>
  <si>
    <r>
      <t xml:space="preserve">Примечание </t>
    </r>
    <r>
      <rPr>
        <b/>
        <vertAlign val="superscript"/>
        <sz val="10"/>
        <color indexed="8"/>
        <rFont val="Times New Roman"/>
        <family val="1"/>
      </rPr>
      <t>1)</t>
    </r>
  </si>
  <si>
    <t>Доходы в виде вознаграждения</t>
  </si>
  <si>
    <t>Доходы (убытки) от сделок с ценными бумагами, (нетто)</t>
  </si>
  <si>
    <t>Доходы (убытки) от изменения стоимости ценных бумаг, оцениваемых по справедливой стоимости через прибыль и убыток, (нетто)</t>
  </si>
  <si>
    <t>Доходы (убытки) от переоценки сделок FOREX, (нетто)</t>
  </si>
  <si>
    <t>Доходы по операциям «обратное РЕПО»</t>
  </si>
  <si>
    <t>Доходы (убытки) от курсовых разниц, (нетто)</t>
  </si>
  <si>
    <t>Доходы (убытки) от деятельности на товарной бирже, (нетто)</t>
  </si>
  <si>
    <t>Прочие прибыли (убытки), (нетто)</t>
  </si>
  <si>
    <t>Комиссионные расходы</t>
  </si>
  <si>
    <t>Расходы по займам</t>
  </si>
  <si>
    <t>Административные расходы</t>
  </si>
  <si>
    <t>Прибыль до налогообложения</t>
  </si>
  <si>
    <t>Расходы  по корпоративному подоходному налогу</t>
  </si>
  <si>
    <t>Прочий совокупный доход (убыток)</t>
  </si>
  <si>
    <t>Прибыль за период</t>
  </si>
  <si>
    <t>Совокупный доход за период</t>
  </si>
  <si>
    <t>Совокупный доход, относимый на:</t>
  </si>
  <si>
    <t>собственников материнской организации</t>
  </si>
  <si>
    <t>доля неконтролирующих собственников</t>
  </si>
  <si>
    <t>Базовая и разводненная прибыль на одну простую акцию</t>
  </si>
  <si>
    <t>Денежные поступления и платежи, связанные с операционной деятельностью</t>
  </si>
  <si>
    <t>Корректировки:</t>
  </si>
  <si>
    <t>в том числе:</t>
  </si>
  <si>
    <t>амортизация основных средств и нематериальных активов</t>
  </si>
  <si>
    <t>резерв по отпускам</t>
  </si>
  <si>
    <t>нереализованные доходы и расходы от изменения справедливой стоимости финансовых активов, учитываемых через прибыли и убытки</t>
  </si>
  <si>
    <t>доход от списания основных средств и нематериальных активов</t>
  </si>
  <si>
    <t>начисленные дивиденды</t>
  </si>
  <si>
    <t>резерв на обесценение дебиторской задолженности</t>
  </si>
  <si>
    <t>резерв по начисленным обязательствам по аудиту</t>
  </si>
  <si>
    <t>Операционный доход (убыток) до изменения в операционных активах и обязательствах</t>
  </si>
  <si>
    <t>(Увеличение) уменьшение в операционных активах:</t>
  </si>
  <si>
    <t>(увеличение) уменьшение краткосрочной дебиторской задолженности</t>
  </si>
  <si>
    <t>(увеличение) уменьшение ценных бумаг,  оцениваемых по справедливой стоимости через прибыль и убыток</t>
  </si>
  <si>
    <t>(увеличение) уменьшение операции «обратное РЕПО»</t>
  </si>
  <si>
    <t>(увеличение) уменьшение прочих активов</t>
  </si>
  <si>
    <t>Увеличение (уменьшение) в операционных обязательствах:</t>
  </si>
  <si>
    <t>увеличение (уменьшение) краткосрочной кредиторской задолженности</t>
  </si>
  <si>
    <t>увеличение (уменьшение) прочих обязательств</t>
  </si>
  <si>
    <t xml:space="preserve">Увеличение (уменьшение) денежных средств от операционной деятельности до выплаты подоходного налога </t>
  </si>
  <si>
    <t xml:space="preserve">Полученные дивиденды  </t>
  </si>
  <si>
    <t xml:space="preserve">Итого увеличение (уменьшение) денежных средств от операционной деятельности после налогообложения </t>
  </si>
  <si>
    <t>Денежные поступления и платежи, связанные с инвестиционной деятельностью</t>
  </si>
  <si>
    <t>Продажа основных средств</t>
  </si>
  <si>
    <t>Покупка основных средств и нематериальных активов</t>
  </si>
  <si>
    <t xml:space="preserve">Итого увеличение (уменьшение) денежных средств от инвестиционной деятельности </t>
  </si>
  <si>
    <t>Денежные поступления и платежи, связанные с финансовой деятельностью</t>
  </si>
  <si>
    <t xml:space="preserve">Итого увеличение (уменьшение) денежных средств от финансовой деятельности                                                </t>
  </si>
  <si>
    <t>Итого чистое увеличение (уменьшение) денежных средств</t>
  </si>
  <si>
    <t>Влияние изменений обменного курса на сальдо денежных средств в иностранной валюте</t>
  </si>
  <si>
    <t>Остаток денежных средств на начало периода</t>
  </si>
  <si>
    <t>Остаток денежных средств на конец периода</t>
  </si>
  <si>
    <t>Подоходный налог уплаченный</t>
  </si>
  <si>
    <t>Выпуск облигаций</t>
  </si>
  <si>
    <t xml:space="preserve"> Итого </t>
  </si>
  <si>
    <t>Прибыль и совокупный доход за период</t>
  </si>
  <si>
    <t>Прибыль и совокупный доход за год</t>
  </si>
  <si>
    <t xml:space="preserve"> Уставный капитал</t>
  </si>
  <si>
    <t xml:space="preserve">Дивиденды </t>
  </si>
  <si>
    <t>На 01 января 2020 г.</t>
  </si>
  <si>
    <t xml:space="preserve">Прочие финансовые обязательства </t>
  </si>
  <si>
    <t>амортизация премии и дисконта</t>
  </si>
  <si>
    <t>На 31.12.2020 г. (аудировано)</t>
  </si>
  <si>
    <t>На 01 января 2021 г.</t>
  </si>
  <si>
    <t>Прочие долгосрочные активы</t>
  </si>
  <si>
    <t>На 30.09.2021 г. (не аудировано)</t>
  </si>
  <si>
    <t>СОКРАЩЕННЫЙ КОНСОЛИДИРОВАННЫЙ ПРОМЕЖУТОЧНЫЙ ОТЧЕТ 
О ФИНАНСОВОМ ПОЛОЖЕНИИ 
по состоянию на 30 сентября 2021 г.</t>
  </si>
  <si>
    <t>9 месяцев 2021 г.
(не аудировано)</t>
  </si>
  <si>
    <t>9 месяцев 2020 г.
(не аудировано)</t>
  </si>
  <si>
    <t>СОКРАЩЕННЫЙ КОНСОЛИДИРОВАННЫЙ ПРОМЕЖУТОЧНЫЙ ОТЧЕТ 
О ПРИБЫЛЯХ И УБЫТКАХ И ПРОЧЕМ СОВОКУПНОМ ДОХОДЕ
за период, закончившийся 30 сентября 2021 г.
(не аудировано)</t>
  </si>
  <si>
    <t>СОКРАЩЕННЫЙ КОНСОЛИДИРОВАННЫЙ ПРОМЕЖУТОЧНЫЙ ОТЧЕТ 
О ДВИЖЕНИИ ДЕНЕЖНЫХ СРЕДСТВ
за период, закончившийся 30 сентября 2021 г.
(не аудировано)</t>
  </si>
  <si>
    <t>Погашение облигаций</t>
  </si>
  <si>
    <t>СОКРАЩЕННЫЙ КОНСОЛИДИРОВАННЫЙ ПРОМЕЖУТОЧНЫЙ ОТЧЕТ 
ОБ ИЗМЕНЕНИЯХ В КАПИТАЛЕ
за период, закончившийся 30 сентября 2021 г.
(не аудировано)</t>
  </si>
  <si>
    <t>На 30 сентября 2021 г.</t>
  </si>
  <si>
    <t>На 30 сентября 2020 г.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</si>
</sst>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* #,##0_);_(* \(#,##0\);_(* &quot;-&quot;_);_(@_)"/>
    <numFmt numFmtId="177" formatCode="_(* #,##0.0_);_(* \(#,##0.0\);_(* &quot;-&quot;_);_(@_)"/>
    <numFmt numFmtId="178" formatCode="_(* #,##0.00_);_(* \(#,##0.00\);_(* &quot;-&quot;_);_(@_)"/>
    <numFmt numFmtId="179" formatCode="_(* #,##0.000_);_(* \(#,##0.000\);_(* &quot;-&quot;_);_(@_)"/>
    <numFmt numFmtId="180" formatCode="_(* #,##0.0000_);_(* \(#,##0.0000\);_(* &quot;-&quot;_);_(@_)"/>
    <numFmt numFmtId="181" formatCode="_(* #,##0.00000_);_(* \(#,##0.00000\);_(* &quot;-&quot;_);_(@_)"/>
    <numFmt numFmtId="182" formatCode="_(* #,##0.000000_);_(* \(#,##0.000000\);_(* &quot;-&quot;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right" vertical="center" wrapText="1"/>
    </xf>
    <xf numFmtId="0" fontId="47" fillId="0" borderId="10" xfId="0" applyFont="1" applyBorder="1" applyAlignment="1">
      <alignment horizontal="right"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49" fillId="0" borderId="10" xfId="0" applyNumberFormat="1" applyFont="1" applyBorder="1" applyAlignment="1">
      <alignment horizontal="right" vertical="center" wrapText="1"/>
    </xf>
    <xf numFmtId="3" fontId="47" fillId="0" borderId="10" xfId="0" applyNumberFormat="1" applyFont="1" applyBorder="1" applyAlignment="1">
      <alignment horizontal="right" vertical="center" wrapText="1"/>
    </xf>
    <xf numFmtId="0" fontId="49" fillId="0" borderId="0" xfId="0" applyFont="1" applyAlignment="1">
      <alignment vertical="center"/>
    </xf>
    <xf numFmtId="0" fontId="47" fillId="0" borderId="0" xfId="0" applyFont="1" applyBorder="1" applyAlignment="1">
      <alignment vertical="center" wrapText="1"/>
    </xf>
    <xf numFmtId="0" fontId="49" fillId="0" borderId="0" xfId="0" applyFont="1" applyBorder="1" applyAlignment="1">
      <alignment horizontal="center" vertical="center" wrapText="1"/>
    </xf>
    <xf numFmtId="3" fontId="47" fillId="0" borderId="0" xfId="0" applyNumberFormat="1" applyFont="1" applyBorder="1" applyAlignment="1">
      <alignment horizontal="right" vertical="center" wrapText="1"/>
    </xf>
    <xf numFmtId="0" fontId="49" fillId="0" borderId="0" xfId="0" applyFont="1" applyAlignment="1">
      <alignment horizontal="right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47" fillId="0" borderId="11" xfId="0" applyFont="1" applyBorder="1" applyAlignment="1">
      <alignment horizontal="center" vertical="center" wrapText="1"/>
    </xf>
    <xf numFmtId="176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176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0" xfId="0" applyNumberFormat="1" applyAlignment="1">
      <alignment/>
    </xf>
    <xf numFmtId="0" fontId="50" fillId="0" borderId="10" xfId="0" applyFont="1" applyBorder="1" applyAlignment="1">
      <alignment vertical="center" wrapText="1"/>
    </xf>
    <xf numFmtId="176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48" fillId="0" borderId="10" xfId="0" applyFont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0" xfId="0" applyNumberFormat="1" applyFont="1" applyBorder="1" applyAlignment="1">
      <alignment horizontal="right" vertical="center"/>
    </xf>
    <xf numFmtId="3" fontId="49" fillId="0" borderId="10" xfId="0" applyNumberFormat="1" applyFont="1" applyBorder="1" applyAlignment="1">
      <alignment vertical="center" wrapText="1"/>
    </xf>
    <xf numFmtId="3" fontId="49" fillId="0" borderId="10" xfId="0" applyNumberFormat="1" applyFont="1" applyBorder="1" applyAlignment="1">
      <alignment horizontal="right" vertical="center"/>
    </xf>
    <xf numFmtId="181" fontId="47" fillId="0" borderId="10" xfId="0" applyNumberFormat="1" applyFont="1" applyBorder="1" applyAlignment="1">
      <alignment horizontal="right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zoomScalePageLayoutView="0" workbookViewId="0" topLeftCell="A1">
      <selection activeCell="C37" sqref="C37"/>
    </sheetView>
  </sheetViews>
  <sheetFormatPr defaultColWidth="9.140625" defaultRowHeight="15"/>
  <cols>
    <col min="1" max="1" width="48.7109375" style="0" customWidth="1"/>
    <col min="2" max="2" width="12.7109375" style="0" customWidth="1"/>
    <col min="3" max="4" width="14.00390625" style="0" customWidth="1"/>
  </cols>
  <sheetData>
    <row r="1" spans="1:4" ht="42.75" customHeight="1">
      <c r="A1" s="31" t="s">
        <v>106</v>
      </c>
      <c r="B1" s="31"/>
      <c r="C1" s="31"/>
      <c r="D1" s="31"/>
    </row>
    <row r="2" ht="15">
      <c r="D2" s="16" t="s">
        <v>34</v>
      </c>
    </row>
    <row r="3" spans="1:4" ht="24">
      <c r="A3" s="1"/>
      <c r="B3" s="1" t="s">
        <v>0</v>
      </c>
      <c r="C3" s="2" t="s">
        <v>105</v>
      </c>
      <c r="D3" s="2" t="s">
        <v>102</v>
      </c>
    </row>
    <row r="4" spans="1:4" ht="15">
      <c r="A4" s="3" t="s">
        <v>1</v>
      </c>
      <c r="B4" s="4"/>
      <c r="C4" s="5"/>
      <c r="D4" s="5"/>
    </row>
    <row r="5" spans="1:4" ht="15">
      <c r="A5" s="3" t="s">
        <v>2</v>
      </c>
      <c r="B5" s="4"/>
      <c r="C5" s="6"/>
      <c r="D5" s="6"/>
    </row>
    <row r="6" spans="1:4" ht="15">
      <c r="A6" s="7" t="s">
        <v>3</v>
      </c>
      <c r="B6" s="8">
        <v>4</v>
      </c>
      <c r="C6" s="10">
        <v>808</v>
      </c>
      <c r="D6" s="10">
        <v>1214</v>
      </c>
    </row>
    <row r="7" spans="1:6" ht="15">
      <c r="A7" s="7" t="s">
        <v>4</v>
      </c>
      <c r="B7" s="8">
        <v>5</v>
      </c>
      <c r="C7" s="10">
        <v>14485</v>
      </c>
      <c r="D7" s="10">
        <v>17078</v>
      </c>
      <c r="F7" s="22"/>
    </row>
    <row r="8" spans="1:4" ht="25.5">
      <c r="A8" s="7" t="s">
        <v>5</v>
      </c>
      <c r="B8" s="8"/>
      <c r="C8" s="10"/>
      <c r="D8" s="10"/>
    </row>
    <row r="9" spans="1:4" ht="15">
      <c r="A9" s="7" t="s">
        <v>7</v>
      </c>
      <c r="B9" s="8">
        <v>6</v>
      </c>
      <c r="C9" s="10"/>
      <c r="D9" s="10">
        <v>50267</v>
      </c>
    </row>
    <row r="10" spans="1:4" ht="15">
      <c r="A10" s="7" t="s">
        <v>104</v>
      </c>
      <c r="B10" s="8"/>
      <c r="C10" s="10">
        <v>227</v>
      </c>
      <c r="D10" s="10">
        <v>73</v>
      </c>
    </row>
    <row r="11" spans="1:4" ht="15">
      <c r="A11" s="3" t="s">
        <v>8</v>
      </c>
      <c r="B11" s="4"/>
      <c r="C11" s="11">
        <f>SUM(C6:C10)</f>
        <v>15520</v>
      </c>
      <c r="D11" s="11">
        <f>SUM(D6:D10)</f>
        <v>68632</v>
      </c>
    </row>
    <row r="12" spans="1:4" ht="15">
      <c r="A12" s="3" t="s">
        <v>9</v>
      </c>
      <c r="B12" s="4"/>
      <c r="C12" s="10"/>
      <c r="D12" s="10"/>
    </row>
    <row r="13" spans="1:4" ht="15">
      <c r="A13" s="7" t="s">
        <v>10</v>
      </c>
      <c r="B13" s="8">
        <v>7</v>
      </c>
      <c r="C13" s="10">
        <v>101375</v>
      </c>
      <c r="D13" s="10">
        <v>52390</v>
      </c>
    </row>
    <row r="14" spans="1:6" ht="25.5">
      <c r="A14" s="7" t="s">
        <v>11</v>
      </c>
      <c r="B14" s="8">
        <v>8</v>
      </c>
      <c r="C14" s="10">
        <v>72464</v>
      </c>
      <c r="D14" s="10">
        <v>55436</v>
      </c>
      <c r="F14" s="22"/>
    </row>
    <row r="15" spans="1:4" ht="15">
      <c r="A15" s="7" t="s">
        <v>30</v>
      </c>
      <c r="B15" s="8"/>
      <c r="C15" s="10">
        <v>12004</v>
      </c>
      <c r="D15" s="10"/>
    </row>
    <row r="16" spans="1:4" ht="15">
      <c r="A16" s="7" t="s">
        <v>7</v>
      </c>
      <c r="B16" s="8">
        <v>6</v>
      </c>
      <c r="C16" s="10">
        <v>68202</v>
      </c>
      <c r="D16" s="10">
        <v>63781</v>
      </c>
    </row>
    <row r="17" spans="1:4" ht="15">
      <c r="A17" s="7" t="s">
        <v>12</v>
      </c>
      <c r="B17" s="8"/>
      <c r="C17" s="10">
        <v>712</v>
      </c>
      <c r="D17" s="10">
        <v>712</v>
      </c>
    </row>
    <row r="18" spans="1:4" ht="15">
      <c r="A18" s="7" t="s">
        <v>13</v>
      </c>
      <c r="B18" s="8">
        <v>9</v>
      </c>
      <c r="C18" s="10">
        <v>18048</v>
      </c>
      <c r="D18" s="10">
        <v>37082</v>
      </c>
    </row>
    <row r="19" spans="1:4" ht="15">
      <c r="A19" s="7" t="s">
        <v>14</v>
      </c>
      <c r="B19" s="8">
        <v>10</v>
      </c>
      <c r="C19" s="10">
        <v>5890</v>
      </c>
      <c r="D19" s="10">
        <v>31142</v>
      </c>
    </row>
    <row r="20" spans="1:4" ht="15">
      <c r="A20" s="3" t="s">
        <v>15</v>
      </c>
      <c r="B20" s="8"/>
      <c r="C20" s="11">
        <f>SUM(C13:C19)</f>
        <v>278695</v>
      </c>
      <c r="D20" s="11">
        <f>SUM(D13:D19)</f>
        <v>240543</v>
      </c>
    </row>
    <row r="21" spans="1:4" ht="15">
      <c r="A21" s="3" t="s">
        <v>16</v>
      </c>
      <c r="B21" s="4"/>
      <c r="C21" s="11">
        <f>C11+C20</f>
        <v>294215</v>
      </c>
      <c r="D21" s="11">
        <f>D11+D20</f>
        <v>309175</v>
      </c>
    </row>
    <row r="22" spans="1:4" ht="15">
      <c r="A22" s="3" t="s">
        <v>17</v>
      </c>
      <c r="B22" s="4"/>
      <c r="C22" s="10"/>
      <c r="D22" s="10"/>
    </row>
    <row r="23" spans="1:4" ht="15">
      <c r="A23" s="3" t="s">
        <v>18</v>
      </c>
      <c r="B23" s="4"/>
      <c r="C23" s="10"/>
      <c r="D23" s="10"/>
    </row>
    <row r="24" spans="1:4" ht="15">
      <c r="A24" s="7" t="s">
        <v>19</v>
      </c>
      <c r="B24" s="8">
        <v>11</v>
      </c>
      <c r="C24" s="10">
        <v>300000</v>
      </c>
      <c r="D24" s="10">
        <v>300000</v>
      </c>
    </row>
    <row r="25" spans="1:4" ht="15">
      <c r="A25" s="7" t="s">
        <v>20</v>
      </c>
      <c r="B25" s="8"/>
      <c r="C25" s="20">
        <v>-27034</v>
      </c>
      <c r="D25" s="20">
        <v>-27034</v>
      </c>
    </row>
    <row r="26" spans="1:7" ht="15">
      <c r="A26" s="7" t="s">
        <v>21</v>
      </c>
      <c r="B26" s="4"/>
      <c r="C26" s="20">
        <v>-61115</v>
      </c>
      <c r="D26" s="20">
        <v>-65469</v>
      </c>
      <c r="F26" s="22"/>
      <c r="G26" s="22"/>
    </row>
    <row r="27" spans="1:6" ht="15">
      <c r="A27" s="3" t="s">
        <v>22</v>
      </c>
      <c r="B27" s="4"/>
      <c r="C27" s="11">
        <f>SUM(C24:C26)</f>
        <v>211851</v>
      </c>
      <c r="D27" s="11">
        <f>SUM(D24:D26)</f>
        <v>207497</v>
      </c>
      <c r="F27" s="22"/>
    </row>
    <row r="28" spans="1:4" ht="15">
      <c r="A28" s="3" t="s">
        <v>31</v>
      </c>
      <c r="B28" s="4"/>
      <c r="C28" s="10"/>
      <c r="D28" s="10"/>
    </row>
    <row r="29" spans="1:4" ht="15">
      <c r="A29" s="7" t="s">
        <v>32</v>
      </c>
      <c r="B29" s="8"/>
      <c r="C29" s="10"/>
      <c r="D29" s="10"/>
    </row>
    <row r="30" spans="1:4" ht="15">
      <c r="A30" s="3" t="s">
        <v>33</v>
      </c>
      <c r="B30" s="4"/>
      <c r="C30" s="11">
        <f>C29</f>
        <v>0</v>
      </c>
      <c r="D30" s="11">
        <f>D29</f>
        <v>0</v>
      </c>
    </row>
    <row r="31" spans="1:4" ht="15">
      <c r="A31" s="3" t="s">
        <v>23</v>
      </c>
      <c r="B31" s="4"/>
      <c r="C31" s="10"/>
      <c r="D31" s="10"/>
    </row>
    <row r="32" spans="1:4" ht="15">
      <c r="A32" s="7" t="s">
        <v>100</v>
      </c>
      <c r="B32" s="4">
        <v>12</v>
      </c>
      <c r="C32" s="10">
        <v>10171</v>
      </c>
      <c r="D32" s="10">
        <f>1621+59834</f>
        <v>61455</v>
      </c>
    </row>
    <row r="33" spans="1:4" ht="15">
      <c r="A33" s="7" t="s">
        <v>24</v>
      </c>
      <c r="B33" s="8">
        <v>13</v>
      </c>
      <c r="C33" s="10">
        <v>51577</v>
      </c>
      <c r="D33" s="10">
        <v>13792</v>
      </c>
    </row>
    <row r="34" spans="1:4" ht="15">
      <c r="A34" s="7" t="s">
        <v>25</v>
      </c>
      <c r="B34" s="8"/>
      <c r="C34" s="10"/>
      <c r="D34" s="10">
        <v>2355</v>
      </c>
    </row>
    <row r="35" spans="1:4" ht="15">
      <c r="A35" s="7" t="s">
        <v>26</v>
      </c>
      <c r="B35" s="8">
        <v>14</v>
      </c>
      <c r="C35" s="10">
        <v>5304</v>
      </c>
      <c r="D35" s="10">
        <v>13851</v>
      </c>
    </row>
    <row r="36" spans="1:4" ht="15">
      <c r="A36" s="7" t="s">
        <v>27</v>
      </c>
      <c r="B36" s="8">
        <v>15</v>
      </c>
      <c r="C36" s="10">
        <v>15312</v>
      </c>
      <c r="D36" s="10">
        <v>10225</v>
      </c>
    </row>
    <row r="37" spans="1:4" ht="15">
      <c r="A37" s="3" t="s">
        <v>28</v>
      </c>
      <c r="B37" s="4"/>
      <c r="C37" s="11">
        <f>SUM(C32:C36)</f>
        <v>82364</v>
      </c>
      <c r="D37" s="11">
        <f>SUM(D32:D36)</f>
        <v>101678</v>
      </c>
    </row>
    <row r="38" spans="1:4" ht="15">
      <c r="A38" s="3" t="s">
        <v>29</v>
      </c>
      <c r="B38" s="4"/>
      <c r="C38" s="11">
        <f>C27+C37+C30</f>
        <v>294215</v>
      </c>
      <c r="D38" s="11">
        <f>D27+D37+D30</f>
        <v>309175</v>
      </c>
    </row>
    <row r="39" spans="1:4" ht="15">
      <c r="A39" s="13"/>
      <c r="B39" s="14"/>
      <c r="C39" s="15"/>
      <c r="D39" s="15"/>
    </row>
    <row r="41" ht="15">
      <c r="A41" s="12" t="s">
        <v>35</v>
      </c>
    </row>
    <row r="42" ht="15">
      <c r="A42" s="12" t="s">
        <v>36</v>
      </c>
    </row>
    <row r="43" ht="15">
      <c r="A43" s="12" t="s">
        <v>37</v>
      </c>
    </row>
    <row r="44" ht="15">
      <c r="A44" s="12" t="s">
        <v>38</v>
      </c>
    </row>
  </sheetData>
  <sheetProtection/>
  <mergeCells count="1">
    <mergeCell ref="A1:D1"/>
  </mergeCells>
  <printOptions/>
  <pageMargins left="0.7086614173228347" right="0.7086614173228347" top="0.5511811023622047" bottom="0.5511811023622047" header="0.31496062992125984" footer="0.31496062992125984"/>
  <pageSetup fitToHeight="1" fitToWidth="1"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8.7109375" style="0" customWidth="1"/>
    <col min="2" max="2" width="12.7109375" style="0" customWidth="1"/>
    <col min="3" max="4" width="14.00390625" style="0" customWidth="1"/>
  </cols>
  <sheetData>
    <row r="1" spans="1:4" ht="60" customHeight="1">
      <c r="A1" s="32" t="s">
        <v>109</v>
      </c>
      <c r="B1" s="32"/>
      <c r="C1" s="32"/>
      <c r="D1" s="32"/>
    </row>
    <row r="2" ht="15">
      <c r="D2" s="16" t="s">
        <v>34</v>
      </c>
    </row>
    <row r="3" spans="1:4" ht="28.5" customHeight="1">
      <c r="A3" s="19"/>
      <c r="B3" s="1" t="s">
        <v>39</v>
      </c>
      <c r="C3" s="2" t="s">
        <v>107</v>
      </c>
      <c r="D3" s="2" t="s">
        <v>108</v>
      </c>
    </row>
    <row r="4" spans="1:4" ht="15">
      <c r="A4" s="7" t="s">
        <v>40</v>
      </c>
      <c r="B4" s="4">
        <v>16</v>
      </c>
      <c r="C4" s="20">
        <v>22791</v>
      </c>
      <c r="D4" s="20">
        <v>10609</v>
      </c>
    </row>
    <row r="5" spans="1:4" ht="15">
      <c r="A5" s="7" t="s">
        <v>41</v>
      </c>
      <c r="B5" s="4">
        <v>17</v>
      </c>
      <c r="C5" s="20">
        <v>3973</v>
      </c>
      <c r="D5" s="20">
        <v>-4791</v>
      </c>
    </row>
    <row r="6" spans="1:4" ht="38.25">
      <c r="A6" s="7" t="s">
        <v>42</v>
      </c>
      <c r="B6" s="4">
        <v>18</v>
      </c>
      <c r="C6" s="20">
        <v>255</v>
      </c>
      <c r="D6" s="20">
        <v>-73488</v>
      </c>
    </row>
    <row r="7" spans="1:4" ht="15">
      <c r="A7" s="7" t="s">
        <v>43</v>
      </c>
      <c r="B7" s="4">
        <v>19</v>
      </c>
      <c r="C7" s="20">
        <v>-4704</v>
      </c>
      <c r="D7" s="20">
        <v>-9422</v>
      </c>
    </row>
    <row r="8" spans="1:4" ht="15">
      <c r="A8" s="7" t="s">
        <v>44</v>
      </c>
      <c r="B8" s="4"/>
      <c r="C8" s="20">
        <v>722</v>
      </c>
      <c r="D8" s="20">
        <v>596</v>
      </c>
    </row>
    <row r="9" spans="1:4" ht="15">
      <c r="A9" s="7" t="s">
        <v>45</v>
      </c>
      <c r="B9" s="4"/>
      <c r="C9" s="20">
        <v>572</v>
      </c>
      <c r="D9" s="20">
        <v>486</v>
      </c>
    </row>
    <row r="10" spans="1:4" ht="25.5">
      <c r="A10" s="7" t="s">
        <v>46</v>
      </c>
      <c r="B10" s="4">
        <v>20</v>
      </c>
      <c r="C10" s="20">
        <v>2796</v>
      </c>
      <c r="D10" s="20">
        <v>-4713</v>
      </c>
    </row>
    <row r="11" spans="1:4" ht="15">
      <c r="A11" s="7" t="s">
        <v>47</v>
      </c>
      <c r="B11" s="4">
        <v>21</v>
      </c>
      <c r="C11" s="20">
        <v>2665</v>
      </c>
      <c r="D11" s="20">
        <v>1593</v>
      </c>
    </row>
    <row r="12" spans="1:4" ht="15">
      <c r="A12" s="7" t="s">
        <v>48</v>
      </c>
      <c r="B12" s="4">
        <v>22</v>
      </c>
      <c r="C12" s="20">
        <v>-1665</v>
      </c>
      <c r="D12" s="20">
        <v>-2811</v>
      </c>
    </row>
    <row r="13" spans="1:4" ht="15">
      <c r="A13" s="7" t="s">
        <v>49</v>
      </c>
      <c r="B13" s="4"/>
      <c r="C13" s="20">
        <v>-7347</v>
      </c>
      <c r="D13" s="20">
        <v>-7314</v>
      </c>
    </row>
    <row r="14" spans="1:4" ht="15">
      <c r="A14" s="7" t="s">
        <v>50</v>
      </c>
      <c r="B14" s="4">
        <v>23</v>
      </c>
      <c r="C14" s="20">
        <v>-15704</v>
      </c>
      <c r="D14" s="20">
        <v>-17554</v>
      </c>
    </row>
    <row r="15" spans="1:4" ht="15">
      <c r="A15" s="3" t="s">
        <v>51</v>
      </c>
      <c r="B15" s="1"/>
      <c r="C15" s="21">
        <f>SUM(C4:C14)</f>
        <v>4354</v>
      </c>
      <c r="D15" s="21">
        <f>SUM(D4:D14)</f>
        <v>-106809</v>
      </c>
    </row>
    <row r="16" spans="1:4" ht="15">
      <c r="A16" s="7" t="s">
        <v>52</v>
      </c>
      <c r="B16" s="4">
        <v>24</v>
      </c>
      <c r="C16" s="20"/>
      <c r="D16" s="20"/>
    </row>
    <row r="17" spans="1:4" ht="15">
      <c r="A17" s="3" t="s">
        <v>54</v>
      </c>
      <c r="B17" s="1"/>
      <c r="C17" s="21">
        <f>SUM(C15:C16)</f>
        <v>4354</v>
      </c>
      <c r="D17" s="21">
        <f>SUM(D15:D16)</f>
        <v>-106809</v>
      </c>
    </row>
    <row r="18" spans="1:4" ht="15">
      <c r="A18" s="7" t="s">
        <v>53</v>
      </c>
      <c r="B18" s="4"/>
      <c r="C18" s="20"/>
      <c r="D18" s="20"/>
    </row>
    <row r="19" spans="1:4" ht="15">
      <c r="A19" s="3" t="s">
        <v>55</v>
      </c>
      <c r="B19" s="1"/>
      <c r="C19" s="21">
        <f>SUM(C17:C18)</f>
        <v>4354</v>
      </c>
      <c r="D19" s="21">
        <f>SUM(D17:D18)</f>
        <v>-106809</v>
      </c>
    </row>
    <row r="20" spans="1:4" ht="15">
      <c r="A20" s="7" t="s">
        <v>56</v>
      </c>
      <c r="B20" s="4"/>
      <c r="C20" s="20"/>
      <c r="D20" s="20"/>
    </row>
    <row r="21" spans="1:4" ht="15">
      <c r="A21" s="7" t="s">
        <v>57</v>
      </c>
      <c r="B21" s="1"/>
      <c r="C21" s="20">
        <f>C19</f>
        <v>4354</v>
      </c>
      <c r="D21" s="20">
        <f>D19</f>
        <v>-106809</v>
      </c>
    </row>
    <row r="22" spans="1:4" ht="15">
      <c r="A22" s="7" t="s">
        <v>58</v>
      </c>
      <c r="B22" s="4"/>
      <c r="C22" s="20"/>
      <c r="D22" s="20"/>
    </row>
    <row r="23" spans="1:4" ht="15">
      <c r="A23" s="3" t="s">
        <v>59</v>
      </c>
      <c r="B23" s="1"/>
      <c r="C23" s="30">
        <f>C21/285000000</f>
        <v>1.527719298245614E-05</v>
      </c>
      <c r="D23" s="30">
        <f>D21/285000000</f>
        <v>-0.0003747684210526316</v>
      </c>
    </row>
    <row r="24" spans="1:4" ht="15">
      <c r="A24" s="13"/>
      <c r="B24" s="17"/>
      <c r="C24" s="18"/>
      <c r="D24" s="18"/>
    </row>
    <row r="26" ht="15">
      <c r="A26" s="12" t="s">
        <v>35</v>
      </c>
    </row>
    <row r="27" ht="15">
      <c r="A27" s="12" t="s">
        <v>36</v>
      </c>
    </row>
    <row r="28" ht="15">
      <c r="A28" s="12" t="s">
        <v>37</v>
      </c>
    </row>
    <row r="29" ht="15">
      <c r="A29" s="12" t="s">
        <v>38</v>
      </c>
    </row>
  </sheetData>
  <sheetProtection/>
  <mergeCells count="1">
    <mergeCell ref="A1:D1"/>
  </mergeCells>
  <printOptions/>
  <pageMargins left="0.7086614173228347" right="0.7086614173228347" top="0.5511811023622047" bottom="0.5511811023622047" header="0.31496062992125984" footer="0.31496062992125984"/>
  <pageSetup fitToHeight="1" fitToWidth="1"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7"/>
  <sheetViews>
    <sheetView zoomScalePageLayoutView="0" workbookViewId="0" topLeftCell="A1">
      <selection activeCell="C32" sqref="C32"/>
    </sheetView>
  </sheetViews>
  <sheetFormatPr defaultColWidth="9.140625" defaultRowHeight="15"/>
  <cols>
    <col min="1" max="1" width="81.421875" style="0" customWidth="1"/>
    <col min="2" max="3" width="14.00390625" style="0" customWidth="1"/>
  </cols>
  <sheetData>
    <row r="1" spans="1:3" ht="61.5" customHeight="1">
      <c r="A1" s="32" t="s">
        <v>110</v>
      </c>
      <c r="B1" s="32"/>
      <c r="C1" s="32"/>
    </row>
    <row r="2" ht="15">
      <c r="C2" s="16" t="s">
        <v>34</v>
      </c>
    </row>
    <row r="3" spans="1:3" ht="27" customHeight="1">
      <c r="A3" s="3"/>
      <c r="B3" s="2" t="s">
        <v>107</v>
      </c>
      <c r="C3" s="2" t="s">
        <v>108</v>
      </c>
    </row>
    <row r="4" spans="1:3" ht="15">
      <c r="A4" s="3" t="s">
        <v>60</v>
      </c>
      <c r="B4" s="4"/>
      <c r="C4" s="4"/>
    </row>
    <row r="5" spans="1:3" ht="15">
      <c r="A5" s="3" t="s">
        <v>51</v>
      </c>
      <c r="B5" s="21">
        <v>4354</v>
      </c>
      <c r="C5" s="21">
        <v>-106809</v>
      </c>
    </row>
    <row r="6" spans="1:3" ht="15">
      <c r="A6" s="23" t="s">
        <v>61</v>
      </c>
      <c r="B6" s="24">
        <f>SUM(B8:B15)</f>
        <v>1146</v>
      </c>
      <c r="C6" s="24">
        <f>SUM(C8:C15)</f>
        <v>24480</v>
      </c>
    </row>
    <row r="7" spans="1:3" ht="15">
      <c r="A7" s="7" t="s">
        <v>62</v>
      </c>
      <c r="B7" s="20"/>
      <c r="C7" s="20"/>
    </row>
    <row r="8" spans="1:3" ht="15">
      <c r="A8" s="7" t="s">
        <v>63</v>
      </c>
      <c r="B8" s="20">
        <v>3048</v>
      </c>
      <c r="C8" s="20">
        <v>2453</v>
      </c>
    </row>
    <row r="9" spans="1:3" ht="15">
      <c r="A9" s="7" t="s">
        <v>64</v>
      </c>
      <c r="B9" s="20">
        <v>-944</v>
      </c>
      <c r="C9" s="20">
        <v>-595</v>
      </c>
    </row>
    <row r="10" spans="1:3" ht="15">
      <c r="A10" s="7" t="s">
        <v>101</v>
      </c>
      <c r="B10" s="20">
        <v>3</v>
      </c>
      <c r="C10" s="20">
        <v>3</v>
      </c>
    </row>
    <row r="11" spans="1:3" ht="25.5">
      <c r="A11" s="7" t="s">
        <v>65</v>
      </c>
      <c r="B11" s="20"/>
      <c r="C11" s="20">
        <v>23419</v>
      </c>
    </row>
    <row r="12" spans="1:3" ht="15" customHeight="1">
      <c r="A12" s="7" t="s">
        <v>66</v>
      </c>
      <c r="B12" s="20"/>
      <c r="C12" s="20"/>
    </row>
    <row r="13" spans="1:3" ht="15" customHeight="1">
      <c r="A13" s="7" t="s">
        <v>67</v>
      </c>
      <c r="B13" s="20">
        <v>-961</v>
      </c>
      <c r="C13" s="20"/>
    </row>
    <row r="14" spans="1:3" ht="15" customHeight="1" hidden="1" thickBot="1">
      <c r="A14" s="7" t="s">
        <v>68</v>
      </c>
      <c r="B14" s="20"/>
      <c r="C14" s="20"/>
    </row>
    <row r="15" spans="1:3" ht="15">
      <c r="A15" s="7" t="s">
        <v>69</v>
      </c>
      <c r="B15" s="20"/>
      <c r="C15" s="20">
        <v>-800</v>
      </c>
    </row>
    <row r="16" spans="1:3" ht="15">
      <c r="A16" s="23" t="s">
        <v>70</v>
      </c>
      <c r="B16" s="21">
        <f>B5+B6</f>
        <v>5500</v>
      </c>
      <c r="C16" s="21">
        <f>C5+C6</f>
        <v>-82329</v>
      </c>
    </row>
    <row r="17" spans="1:3" ht="15">
      <c r="A17" s="23" t="s">
        <v>71</v>
      </c>
      <c r="B17" s="24">
        <f>SUM(B18:B21)</f>
        <v>-13240</v>
      </c>
      <c r="C17" s="24">
        <f>SUM(C18:C21)</f>
        <v>20972</v>
      </c>
    </row>
    <row r="18" spans="1:3" ht="15">
      <c r="A18" s="7" t="s">
        <v>72</v>
      </c>
      <c r="B18" s="20">
        <v>-48935</v>
      </c>
      <c r="C18" s="20">
        <v>-9620</v>
      </c>
    </row>
    <row r="19" spans="1:3" ht="25.5">
      <c r="A19" s="7" t="s">
        <v>73</v>
      </c>
      <c r="B19" s="20">
        <v>-17028</v>
      </c>
      <c r="C19" s="20">
        <v>83753</v>
      </c>
    </row>
    <row r="20" spans="1:3" ht="15">
      <c r="A20" s="7" t="s">
        <v>74</v>
      </c>
      <c r="B20" s="20">
        <v>-12004</v>
      </c>
      <c r="C20" s="20"/>
    </row>
    <row r="21" spans="1:3" ht="15">
      <c r="A21" s="7" t="s">
        <v>75</v>
      </c>
      <c r="B21" s="20">
        <v>64727</v>
      </c>
      <c r="C21" s="20">
        <v>-53161</v>
      </c>
    </row>
    <row r="22" spans="1:3" ht="15">
      <c r="A22" s="23" t="s">
        <v>76</v>
      </c>
      <c r="B22" s="24">
        <f>SUM(B23:B24)</f>
        <v>33769</v>
      </c>
      <c r="C22" s="24">
        <f>SUM(C23:C24)</f>
        <v>13758</v>
      </c>
    </row>
    <row r="23" spans="1:3" ht="15">
      <c r="A23" s="7" t="s">
        <v>77</v>
      </c>
      <c r="B23" s="20">
        <v>37735</v>
      </c>
      <c r="C23" s="20">
        <v>1340</v>
      </c>
    </row>
    <row r="24" spans="1:3" ht="15">
      <c r="A24" s="7" t="s">
        <v>78</v>
      </c>
      <c r="B24" s="20">
        <v>-3966</v>
      </c>
      <c r="C24" s="20">
        <v>12418</v>
      </c>
    </row>
    <row r="25" spans="1:3" ht="27">
      <c r="A25" s="23" t="s">
        <v>79</v>
      </c>
      <c r="B25" s="24">
        <f>B16+B17+B22</f>
        <v>26029</v>
      </c>
      <c r="C25" s="24">
        <f>C16+C17+C22</f>
        <v>-47599</v>
      </c>
    </row>
    <row r="26" spans="1:3" ht="15">
      <c r="A26" s="7" t="s">
        <v>92</v>
      </c>
      <c r="B26" s="20">
        <v>-2355</v>
      </c>
      <c r="C26" s="20"/>
    </row>
    <row r="27" spans="1:3" ht="15">
      <c r="A27" s="7" t="s">
        <v>80</v>
      </c>
      <c r="B27" s="20">
        <v>961</v>
      </c>
      <c r="C27" s="20"/>
    </row>
    <row r="28" spans="1:3" ht="25.5">
      <c r="A28" s="3" t="s">
        <v>81</v>
      </c>
      <c r="B28" s="21">
        <f>SUM(B25:B27)</f>
        <v>24635</v>
      </c>
      <c r="C28" s="21">
        <f>SUM(C25:C27)</f>
        <v>-47599</v>
      </c>
    </row>
    <row r="29" spans="1:3" ht="15">
      <c r="A29" s="3" t="s">
        <v>82</v>
      </c>
      <c r="B29" s="20"/>
      <c r="C29" s="20"/>
    </row>
    <row r="30" spans="1:3" ht="15">
      <c r="A30" s="7" t="s">
        <v>83</v>
      </c>
      <c r="B30" s="20"/>
      <c r="C30" s="20"/>
    </row>
    <row r="31" spans="1:3" ht="15">
      <c r="A31" s="7" t="s">
        <v>84</v>
      </c>
      <c r="B31" s="20">
        <v>-49</v>
      </c>
      <c r="C31" s="20">
        <v>-261</v>
      </c>
    </row>
    <row r="32" spans="1:3" ht="15">
      <c r="A32" s="7" t="s">
        <v>6</v>
      </c>
      <c r="B32" s="20"/>
      <c r="C32" s="20"/>
    </row>
    <row r="33" spans="1:3" ht="15">
      <c r="A33" s="3" t="s">
        <v>85</v>
      </c>
      <c r="B33" s="21">
        <f>SUM(B30:B32)</f>
        <v>-49</v>
      </c>
      <c r="C33" s="21">
        <f>SUM(C30:C32)</f>
        <v>-261</v>
      </c>
    </row>
    <row r="34" spans="1:3" ht="15">
      <c r="A34" s="3" t="s">
        <v>86</v>
      </c>
      <c r="B34" s="20"/>
      <c r="C34" s="20"/>
    </row>
    <row r="35" spans="1:3" ht="15">
      <c r="A35" s="7" t="s">
        <v>93</v>
      </c>
      <c r="B35" s="20">
        <v>10000</v>
      </c>
      <c r="C35" s="20">
        <v>59830</v>
      </c>
    </row>
    <row r="36" spans="1:3" ht="15">
      <c r="A36" s="7" t="s">
        <v>111</v>
      </c>
      <c r="B36" s="20">
        <v>-59838</v>
      </c>
      <c r="C36" s="20"/>
    </row>
    <row r="37" spans="1:3" ht="15">
      <c r="A37" s="3" t="s">
        <v>87</v>
      </c>
      <c r="B37" s="21">
        <f>SUM(B35:B36)</f>
        <v>-49838</v>
      </c>
      <c r="C37" s="21">
        <f>SUM(C35:C36)</f>
        <v>59830</v>
      </c>
    </row>
    <row r="38" spans="1:3" ht="15">
      <c r="A38" s="3" t="s">
        <v>88</v>
      </c>
      <c r="B38" s="21">
        <f>B37+B33+B28</f>
        <v>-25252</v>
      </c>
      <c r="C38" s="21">
        <f>C37+C33+C28</f>
        <v>11970</v>
      </c>
    </row>
    <row r="39" spans="1:3" ht="15">
      <c r="A39" s="3" t="s">
        <v>89</v>
      </c>
      <c r="B39" s="20"/>
      <c r="C39" s="20"/>
    </row>
    <row r="40" spans="1:3" ht="15">
      <c r="A40" s="3" t="s">
        <v>90</v>
      </c>
      <c r="B40" s="21">
        <v>31142</v>
      </c>
      <c r="C40" s="21">
        <v>47901</v>
      </c>
    </row>
    <row r="41" spans="1:3" ht="15">
      <c r="A41" s="3" t="s">
        <v>91</v>
      </c>
      <c r="B41" s="21">
        <f>B40+B38</f>
        <v>5890</v>
      </c>
      <c r="C41" s="21">
        <f>C40+C38</f>
        <v>59871</v>
      </c>
    </row>
    <row r="42" spans="2:3" ht="15">
      <c r="B42" s="22"/>
      <c r="C42" s="22"/>
    </row>
    <row r="44" ht="15">
      <c r="A44" s="12" t="s">
        <v>35</v>
      </c>
    </row>
    <row r="45" ht="15">
      <c r="A45" s="12" t="s">
        <v>36</v>
      </c>
    </row>
    <row r="46" ht="15">
      <c r="A46" s="12" t="s">
        <v>37</v>
      </c>
    </row>
    <row r="47" ht="15">
      <c r="A47" s="12" t="s">
        <v>38</v>
      </c>
    </row>
  </sheetData>
  <sheetProtection/>
  <mergeCells count="1">
    <mergeCell ref="A1:C1"/>
  </mergeCells>
  <printOptions/>
  <pageMargins left="0.7086614173228347" right="0.7086614173228347" top="0.5511811023622047" bottom="0.5511811023622047" header="0.31496062992125984" footer="0.31496062992125984"/>
  <pageSetup fitToHeight="1" fitToWidth="1" horizontalDpi="300" verticalDpi="3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38.28125" style="0" customWidth="1"/>
    <col min="2" max="5" width="12.00390625" style="0" customWidth="1"/>
  </cols>
  <sheetData>
    <row r="1" spans="1:5" ht="60.75" customHeight="1">
      <c r="A1" s="32" t="s">
        <v>112</v>
      </c>
      <c r="B1" s="33"/>
      <c r="C1" s="33"/>
      <c r="D1" s="33"/>
      <c r="E1" s="33"/>
    </row>
    <row r="2" ht="15">
      <c r="E2" s="16" t="s">
        <v>34</v>
      </c>
    </row>
    <row r="3" spans="1:5" s="9" customFormat="1" ht="36">
      <c r="A3" s="25"/>
      <c r="B3" s="2" t="s">
        <v>97</v>
      </c>
      <c r="C3" s="2" t="s">
        <v>20</v>
      </c>
      <c r="D3" s="2" t="s">
        <v>21</v>
      </c>
      <c r="E3" s="25" t="s">
        <v>94</v>
      </c>
    </row>
    <row r="4" spans="1:5" ht="15">
      <c r="A4" s="3" t="s">
        <v>103</v>
      </c>
      <c r="B4" s="11">
        <v>300000</v>
      </c>
      <c r="C4" s="21">
        <v>-27034</v>
      </c>
      <c r="D4" s="21">
        <f>'Ф1'!D26</f>
        <v>-65469</v>
      </c>
      <c r="E4" s="27">
        <f>SUM(B4:D4)</f>
        <v>207497</v>
      </c>
    </row>
    <row r="5" spans="1:7" ht="15">
      <c r="A5" s="7" t="s">
        <v>95</v>
      </c>
      <c r="B5" s="28"/>
      <c r="C5" s="28"/>
      <c r="D5" s="20">
        <f>'Ф2'!C21</f>
        <v>4354</v>
      </c>
      <c r="E5" s="20">
        <f>SUM(B5:D5)</f>
        <v>4354</v>
      </c>
      <c r="G5" s="22"/>
    </row>
    <row r="6" spans="1:5" ht="15" hidden="1">
      <c r="A6" s="7" t="s">
        <v>98</v>
      </c>
      <c r="B6" s="10"/>
      <c r="C6" s="10"/>
      <c r="D6" s="10"/>
      <c r="E6" s="29"/>
    </row>
    <row r="7" spans="1:6" ht="15">
      <c r="A7" s="3" t="s">
        <v>113</v>
      </c>
      <c r="B7" s="11">
        <f>SUM(B4:B6)</f>
        <v>300000</v>
      </c>
      <c r="C7" s="21">
        <f>SUM(C4:C6)</f>
        <v>-27034</v>
      </c>
      <c r="D7" s="21">
        <f>SUM(D4:D6)</f>
        <v>-61115</v>
      </c>
      <c r="E7" s="26">
        <f>SUM(E4:E6)</f>
        <v>211851</v>
      </c>
      <c r="F7" s="22"/>
    </row>
    <row r="8" spans="1:5" ht="15">
      <c r="A8" s="3" t="s">
        <v>99</v>
      </c>
      <c r="B8" s="11">
        <v>300000</v>
      </c>
      <c r="C8" s="21">
        <v>-27034</v>
      </c>
      <c r="D8" s="11">
        <v>39859</v>
      </c>
      <c r="E8" s="27">
        <v>312825</v>
      </c>
    </row>
    <row r="9" spans="1:5" ht="15">
      <c r="A9" s="7" t="s">
        <v>96</v>
      </c>
      <c r="B9" s="10"/>
      <c r="C9" s="10"/>
      <c r="D9" s="20">
        <v>-106809</v>
      </c>
      <c r="E9" s="20">
        <f>D9</f>
        <v>-106809</v>
      </c>
    </row>
    <row r="10" spans="1:5" ht="15">
      <c r="A10" s="3" t="s">
        <v>114</v>
      </c>
      <c r="B10" s="11">
        <f>SUM(B8:B9)</f>
        <v>300000</v>
      </c>
      <c r="C10" s="21">
        <f>SUM(C8:C9)</f>
        <v>-27034</v>
      </c>
      <c r="D10" s="21">
        <f>SUM(D8:D9)</f>
        <v>-66950</v>
      </c>
      <c r="E10" s="26">
        <f>SUM(E8:E9)</f>
        <v>206016</v>
      </c>
    </row>
    <row r="13" ht="15">
      <c r="A13" s="12" t="s">
        <v>35</v>
      </c>
    </row>
    <row r="14" ht="15">
      <c r="A14" s="12" t="s">
        <v>36</v>
      </c>
    </row>
    <row r="15" ht="15">
      <c r="A15" s="12" t="s">
        <v>37</v>
      </c>
    </row>
    <row r="16" ht="15">
      <c r="A16" s="12" t="s">
        <v>38</v>
      </c>
    </row>
  </sheetData>
  <sheetProtection/>
  <mergeCells count="1">
    <mergeCell ref="A1:E1"/>
  </mergeCells>
  <printOptions/>
  <pageMargins left="0.7086614173228347" right="0.7086614173228347" top="0.5511811023622047" bottom="0.5511811023622047" header="0.31496062992125984" footer="0.31496062992125984"/>
  <pageSetup fitToHeight="1" fitToWidth="1" horizontalDpi="300" verticalDpi="300" orientation="portrait" paperSize="9" r:id="rId1"/>
  <ignoredErrors>
    <ignoredError sqref="C7:E7 C10 E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Evgeniya</dc:creator>
  <cp:keywords/>
  <dc:description/>
  <cp:lastModifiedBy>1</cp:lastModifiedBy>
  <cp:lastPrinted>2020-05-28T09:20:48Z</cp:lastPrinted>
  <dcterms:created xsi:type="dcterms:W3CDTF">2020-05-27T06:49:34Z</dcterms:created>
  <dcterms:modified xsi:type="dcterms:W3CDTF">2021-11-12T05:59:19Z</dcterms:modified>
  <cp:category/>
  <cp:version/>
  <cp:contentType/>
  <cp:contentStatus/>
</cp:coreProperties>
</file>