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000" activeTab="0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<sst xmlns="http://schemas.openxmlformats.org/spreadsheetml/2006/main" count="136" uniqueCount="115">
  <si>
    <r>
      <t xml:space="preserve">Примечания </t>
    </r>
    <r>
      <rPr>
        <b/>
        <vertAlign val="superscript"/>
        <sz val="10"/>
        <color indexed="8"/>
        <rFont val="Times New Roman"/>
        <family val="1"/>
      </rPr>
      <t>1)</t>
    </r>
  </si>
  <si>
    <t>АКТИВЫ</t>
  </si>
  <si>
    <t>Долгосрочные активы</t>
  </si>
  <si>
    <t>Основные средства</t>
  </si>
  <si>
    <t>Нематериальные активы</t>
  </si>
  <si>
    <t>Долгосрочная торговая и прочая дебиторская задолженность</t>
  </si>
  <si>
    <t>Авансы под долгосрочные активы</t>
  </si>
  <si>
    <t>Займы выданные</t>
  </si>
  <si>
    <t>Итого долгосрочные активы</t>
  </si>
  <si>
    <t>Текущие активы</t>
  </si>
  <si>
    <t>Торговая дебиторская задолженность</t>
  </si>
  <si>
    <t>Финансовые активы, оцениваемые по справедливой стоимости через прибыль или убыток</t>
  </si>
  <si>
    <t>Предоплата по подоходному налогу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</si>
  <si>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</si>
  <si>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</si>
  <si>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</si>
  <si>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</si>
  <si>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</si>
  <si>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</si>
  <si>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</si>
  <si>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Собственные выкупленные акции</t>
  </si>
  <si>
    <t>Нераспределенная прибыль</t>
  </si>
  <si>
    <t>Итого капитал</t>
  </si>
  <si>
    <t>Текущие обязательства</t>
  </si>
  <si>
    <t>Торговая кредиторская задолженность</t>
  </si>
  <si>
    <t>Обязательства по подоходному налогу</t>
  </si>
  <si>
    <t>Обязательства по налогам и платежам</t>
  </si>
  <si>
    <t>Прочие текущие обязательства</t>
  </si>
  <si>
    <t>Итого текущие  обязательства</t>
  </si>
  <si>
    <t>Итого капитал и обязательства</t>
  </si>
  <si>
    <t>Операции "Обратное РЕПО"</t>
  </si>
  <si>
    <t>Долгосрочные обязательства</t>
  </si>
  <si>
    <t>Облигации выпущенные</t>
  </si>
  <si>
    <t>Итого долгосрочные  обязательства</t>
  </si>
  <si>
    <t>тыс.тенге</t>
  </si>
  <si>
    <t>На 31.12.2019 г. (аудировано)</t>
  </si>
  <si>
    <t>Председатель Правления          _____________________________   Лавров А.П.</t>
  </si>
  <si>
    <t xml:space="preserve">                      </t>
  </si>
  <si>
    <t xml:space="preserve">                                                  </t>
  </si>
  <si>
    <t>Главный бухгалтер                    _____________________________    Мирзаян Е.А.</t>
  </si>
  <si>
    <r>
      <t xml:space="preserve">Примечание </t>
    </r>
    <r>
      <rPr>
        <b/>
        <vertAlign val="superscript"/>
        <sz val="10"/>
        <color indexed="8"/>
        <rFont val="Times New Roman"/>
        <family val="1"/>
      </rPr>
      <t>1)</t>
    </r>
  </si>
  <si>
    <t>Доходы в виде вознаграждения</t>
  </si>
  <si>
    <t>Доходы (убытки) от сделок с ценными бумагами, (нетто)</t>
  </si>
  <si>
    <t>Доходы (убытки) от изменения стоимости ценных бумаг, оцениваемых по справедливой стоимости через прибыль и убыток, (нетто)</t>
  </si>
  <si>
    <t>Доходы (убытки) от переоценки сделок FOREX, (нетто)</t>
  </si>
  <si>
    <t>Доходы по операциям «обратное РЕПО»</t>
  </si>
  <si>
    <t>Доходы (убытки) от курсовых разниц, (нетто)</t>
  </si>
  <si>
    <t>Доходы (убытки) от деятельности на товарной бирже, (нетто)</t>
  </si>
  <si>
    <t>Прочие прибыли (убытки), (нетто)</t>
  </si>
  <si>
    <t>Комиссионные расходы</t>
  </si>
  <si>
    <t>Расходы по займам</t>
  </si>
  <si>
    <t>Административные расходы</t>
  </si>
  <si>
    <t>Прибыль до налогообложения</t>
  </si>
  <si>
    <t>Расходы  по корпоративному подоходному налогу</t>
  </si>
  <si>
    <t>Прочий совокупный доход (убыток)</t>
  </si>
  <si>
    <t>Прибыль за период</t>
  </si>
  <si>
    <t>Совокупный доход за период</t>
  </si>
  <si>
    <t>Совокупный доход, относимый на:</t>
  </si>
  <si>
    <t>собственников материнской организации</t>
  </si>
  <si>
    <t>доля неконтролирующих собственников</t>
  </si>
  <si>
    <t>Базовая и разводненная прибыль на одну простую акцию</t>
  </si>
  <si>
    <t>Денежные поступления и платежи, связанные с операционной деятельностью</t>
  </si>
  <si>
    <t>Корректировки:</t>
  </si>
  <si>
    <t>в том числе:</t>
  </si>
  <si>
    <t>амортизация основных средств и нематериальных активов</t>
  </si>
  <si>
    <t>резерв по отпускам</t>
  </si>
  <si>
    <t>нереализованные доходы и расходы от изменения справедливой стоимости финансовых активов, учитываемых через прибыли и убытки</t>
  </si>
  <si>
    <t>доход от списания основных средств и нематериальных активов</t>
  </si>
  <si>
    <t>начисленные дивиденды</t>
  </si>
  <si>
    <t>резерв на обесценение дебиторской задолженности</t>
  </si>
  <si>
    <t>резерв по начисленным обязательствам по аудиту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</si>
  <si>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</si>
  <si>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</si>
  <si>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краткосрочной дебиторской задолженности</t>
  </si>
  <si>
    <t>(увеличение) уменьшение ценных бумаг,  оцениваемых по справедливой стоимости через прибыль и убыток</t>
  </si>
  <si>
    <t>(увеличение) уменьшение операции «обратное РЕПО»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</si>
  <si>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</si>
  <si>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</si>
  <si>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</si>
  <si>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обязательств</t>
  </si>
  <si>
    <t xml:space="preserve">Увеличение (уменьшение) денежных средств от операционной деятельности до выплаты подоходного налога </t>
  </si>
  <si>
    <t xml:space="preserve">Полученные дивиденды  </t>
  </si>
  <si>
    <t xml:space="preserve">Итого увеличение (уменьшение) денежных средств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</si>
  <si>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</si>
  <si>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Продажа основных средств</t>
  </si>
  <si>
    <t>Покупка основных средств и нематериальных активов</t>
  </si>
  <si>
    <t xml:space="preserve">Итого увеличение (уменьшение) денежных средств от инвестиционной деятельности </t>
  </si>
  <si>
    <t>Денежные поступления и платежи, связанные с финансовой деятельностью</t>
  </si>
  <si>
    <t>Выплата дивидендов по акциям</t>
  </si>
  <si>
    <t xml:space="preserve">Итого увеличение (уменьшение) денежных средств от финансовой деятельности                                                </t>
  </si>
  <si>
    <t>Итого чистое увеличение (уменьшение) денежных средств</t>
  </si>
  <si>
    <t>Влияние изменений обменного курса на сальдо денежных средств в иностранной валюте</t>
  </si>
  <si>
    <t>Остаток денежных средств на начало периода</t>
  </si>
  <si>
    <t>Остаток денежных средств на конец периода</t>
  </si>
  <si>
    <t>Подоходный налог уплаченный</t>
  </si>
  <si>
    <t>Выпуск облигаций</t>
  </si>
  <si>
    <t xml:space="preserve"> Итого </t>
  </si>
  <si>
    <t>На 01 января 2019 г.</t>
  </si>
  <si>
    <t>Прибыль и совокупный доход за период</t>
  </si>
  <si>
    <t>Прибыль и совокупный доход за год</t>
  </si>
  <si>
    <t xml:space="preserve"> Уставный капитал</t>
  </si>
  <si>
    <t xml:space="preserve">Дивиденды </t>
  </si>
  <si>
    <t>Дивиденды</t>
  </si>
  <si>
    <t>На 01 января 2020 г.</t>
  </si>
  <si>
    <t xml:space="preserve">Прочие финансовые обязательства </t>
  </si>
  <si>
    <t>СОКРАЩЕННЫЙ КОНСОЛИДИРОВАННЫЙ ПРОМЕЖУТОЧНЫЙ ОТЧЕТ 
О ФИНАНСОВОМ ПОЛОЖЕНИИ 
по состоянию на 30 июня 2020 г.</t>
  </si>
  <si>
    <t>На 30.06.2020 г. (не аудировано)</t>
  </si>
  <si>
    <t>СОКРАЩЕННЫЙ КОНСОЛИДИРОВАННЫЙ ПРОМЕЖУТОЧНЫЙ ОТЧЕТ 
О ПРИБЫЛЯХ И УБЫТКАХ И ПРОЧЕМ СОВОКУПНОМ ДОХОДЕ
за период, закончившийся 30 июня 2020 г.
(не аудировано)</t>
  </si>
  <si>
    <t>6 месяцев 2020 г.
(не аудировано)</t>
  </si>
  <si>
    <t>6 месяцев 2019 г.
(не аудировано)</t>
  </si>
  <si>
    <t>СОКРАЩЕННЫЙ КОНСОЛИДИРОВАННЫЙ ПРОМЕЖУТОЧНЫЙ ОТЧЕТ 
О ДВИЖЕНИИ ДЕНЕЖНЫХ СРЕДСТВ
за период, закончившийся 30 июня 2020 г.
(не аудировано)</t>
  </si>
  <si>
    <t>СОКРАЩЕННЫЙ КОНСОЛИДИРОВАННЫЙ ПРОМЕЖУТОЧНЫЙ ОТЧЕТ 
ОБ ИЗМЕНЕНИЯХ В КАПИТАЛЕ
за период, закончившийся 30 июня 2020 г.
(не аудировано)</t>
  </si>
  <si>
    <t>На 30 июня 2020 г.</t>
  </si>
  <si>
    <t>На 30 июня 2019 г.</t>
  </si>
  <si>
    <t>амортизация премии и дисконта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</si>
</sst>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_(* #,##0.0_);_(* \(#,##0.0\);_(* &quot;-&quot;_);_(@_)"/>
    <numFmt numFmtId="178" formatCode="_(* #,##0.00_);_(* \(#,##0.00\);_(* &quot;-&quot;_);_(@_)"/>
    <numFmt numFmtId="179" formatCode="_(* #,##0.000_);_(* \(#,##0.000\);_(* &quot;-&quot;_);_(@_)"/>
    <numFmt numFmtId="180" formatCode="_(* #,##0.0000_);_(* \(#,##0.0000\);_(* &quot;-&quot;_);_(@_)"/>
    <numFmt numFmtId="181" formatCode="_(* #,##0.00000_);_(* \(#,##0.00000\);_(* &quot;-&quot;_);_(@_)"/>
    <numFmt numFmtId="182" formatCode="_(* #,##0.000000_);_(* \(#,##0.0000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9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176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47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vertical="center" wrapText="1"/>
    </xf>
    <xf numFmtId="176" fontId="0" fillId="0" borderId="0" xfId="0" applyNumberFormat="1" applyAlignment="1">
      <alignment/>
    </xf>
    <xf numFmtId="176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0" xfId="0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42.75" customHeight="1">
      <c r="A1" s="33" t="s">
        <v>105</v>
      </c>
      <c r="B1" s="33"/>
      <c r="C1" s="33"/>
      <c r="D1" s="33"/>
    </row>
    <row r="2" ht="15">
      <c r="D2" s="16" t="s">
        <v>34</v>
      </c>
    </row>
    <row r="3" spans="1:4" ht="24">
      <c r="A3" s="1"/>
      <c r="B3" s="1" t="s">
        <v>0</v>
      </c>
      <c r="C3" s="2" t="s">
        <v>106</v>
      </c>
      <c r="D3" s="2" t="s">
        <v>35</v>
      </c>
    </row>
    <row r="4" spans="1:4" ht="15">
      <c r="A4" s="3" t="s">
        <v>1</v>
      </c>
      <c r="B4" s="4"/>
      <c r="C4" s="5"/>
      <c r="D4" s="5"/>
    </row>
    <row r="5" spans="1:4" ht="15">
      <c r="A5" s="3" t="s">
        <v>2</v>
      </c>
      <c r="B5" s="4"/>
      <c r="C5" s="6"/>
      <c r="D5" s="6"/>
    </row>
    <row r="6" spans="1:4" ht="15">
      <c r="A6" s="7" t="s">
        <v>3</v>
      </c>
      <c r="B6" s="8">
        <v>4</v>
      </c>
      <c r="C6" s="10">
        <v>1225</v>
      </c>
      <c r="D6" s="10">
        <v>1445</v>
      </c>
    </row>
    <row r="7" spans="1:6" ht="15">
      <c r="A7" s="7" t="s">
        <v>4</v>
      </c>
      <c r="B7" s="8">
        <v>5</v>
      </c>
      <c r="C7" s="10">
        <v>19152</v>
      </c>
      <c r="D7" s="10">
        <v>20312</v>
      </c>
      <c r="F7" s="24"/>
    </row>
    <row r="8" spans="1:4" ht="25.5">
      <c r="A8" s="7" t="s">
        <v>5</v>
      </c>
      <c r="B8" s="8">
        <v>6</v>
      </c>
      <c r="C8" s="10">
        <v>7076</v>
      </c>
      <c r="D8" s="10">
        <v>12179</v>
      </c>
    </row>
    <row r="9" spans="1:4" ht="15">
      <c r="A9" s="7" t="s">
        <v>7</v>
      </c>
      <c r="B9" s="8">
        <v>7</v>
      </c>
      <c r="C9" s="10">
        <v>61519</v>
      </c>
      <c r="D9" s="10">
        <v>10409</v>
      </c>
    </row>
    <row r="10" spans="1:4" ht="15">
      <c r="A10" s="3" t="s">
        <v>8</v>
      </c>
      <c r="B10" s="4"/>
      <c r="C10" s="11">
        <f>SUM(C6:C9)</f>
        <v>88972</v>
      </c>
      <c r="D10" s="11">
        <f>SUM(D6:D9)</f>
        <v>44345</v>
      </c>
    </row>
    <row r="11" spans="1:4" ht="15">
      <c r="A11" s="3" t="s">
        <v>9</v>
      </c>
      <c r="B11" s="4"/>
      <c r="C11" s="10"/>
      <c r="D11" s="10"/>
    </row>
    <row r="12" spans="1:4" ht="15">
      <c r="A12" s="7" t="s">
        <v>10</v>
      </c>
      <c r="B12" s="8">
        <v>6</v>
      </c>
      <c r="C12" s="10">
        <v>78727</v>
      </c>
      <c r="D12" s="10">
        <v>39147</v>
      </c>
    </row>
    <row r="13" spans="1:6" ht="25.5">
      <c r="A13" s="7" t="s">
        <v>11</v>
      </c>
      <c r="B13" s="8">
        <v>8</v>
      </c>
      <c r="C13" s="10">
        <v>52260</v>
      </c>
      <c r="D13" s="10">
        <v>160377</v>
      </c>
      <c r="F13" s="24"/>
    </row>
    <row r="14" spans="1:4" ht="15">
      <c r="A14" s="7" t="s">
        <v>30</v>
      </c>
      <c r="B14" s="8"/>
      <c r="C14" s="10">
        <v>14029</v>
      </c>
      <c r="D14" s="10"/>
    </row>
    <row r="15" spans="1:4" ht="15">
      <c r="A15" s="7" t="s">
        <v>7</v>
      </c>
      <c r="B15" s="8">
        <v>7</v>
      </c>
      <c r="C15" s="10">
        <v>21509</v>
      </c>
      <c r="D15" s="10">
        <v>6647</v>
      </c>
    </row>
    <row r="16" spans="1:4" ht="15">
      <c r="A16" s="7" t="s">
        <v>12</v>
      </c>
      <c r="B16" s="8"/>
      <c r="C16" s="10">
        <v>712</v>
      </c>
      <c r="D16" s="10">
        <v>712</v>
      </c>
    </row>
    <row r="17" spans="1:4" ht="15">
      <c r="A17" s="7" t="s">
        <v>13</v>
      </c>
      <c r="B17" s="8">
        <v>9</v>
      </c>
      <c r="C17" s="10">
        <v>19649</v>
      </c>
      <c r="D17" s="10">
        <v>38773</v>
      </c>
    </row>
    <row r="18" spans="1:4" ht="15">
      <c r="A18" s="7" t="s">
        <v>14</v>
      </c>
      <c r="B18" s="8">
        <v>10</v>
      </c>
      <c r="C18" s="10">
        <v>114362</v>
      </c>
      <c r="D18" s="10">
        <v>47901</v>
      </c>
    </row>
    <row r="19" spans="1:4" ht="15">
      <c r="A19" s="3" t="s">
        <v>15</v>
      </c>
      <c r="B19" s="8"/>
      <c r="C19" s="11">
        <f>SUM(C12:C18)</f>
        <v>301248</v>
      </c>
      <c r="D19" s="11">
        <f>SUM(D12:D18)</f>
        <v>293557</v>
      </c>
    </row>
    <row r="20" spans="1:4" ht="15">
      <c r="A20" s="3" t="s">
        <v>16</v>
      </c>
      <c r="B20" s="4"/>
      <c r="C20" s="11">
        <f>C10+C19</f>
        <v>390220</v>
      </c>
      <c r="D20" s="11">
        <f>D10+D19</f>
        <v>337902</v>
      </c>
    </row>
    <row r="21" spans="1:4" ht="15">
      <c r="A21" s="3" t="s">
        <v>17</v>
      </c>
      <c r="B21" s="4"/>
      <c r="C21" s="10"/>
      <c r="D21" s="10"/>
    </row>
    <row r="22" spans="1:4" ht="15">
      <c r="A22" s="3" t="s">
        <v>18</v>
      </c>
      <c r="B22" s="4"/>
      <c r="C22" s="10"/>
      <c r="D22" s="10"/>
    </row>
    <row r="23" spans="1:4" ht="15">
      <c r="A23" s="7" t="s">
        <v>19</v>
      </c>
      <c r="B23" s="8">
        <v>11</v>
      </c>
      <c r="C23" s="10">
        <v>300000</v>
      </c>
      <c r="D23" s="10">
        <v>300000</v>
      </c>
    </row>
    <row r="24" spans="1:4" ht="15">
      <c r="A24" s="7" t="s">
        <v>20</v>
      </c>
      <c r="B24" s="8"/>
      <c r="C24" s="20">
        <v>-27034</v>
      </c>
      <c r="D24" s="20">
        <v>-27034</v>
      </c>
    </row>
    <row r="25" spans="1:7" ht="15">
      <c r="A25" s="7" t="s">
        <v>21</v>
      </c>
      <c r="B25" s="4"/>
      <c r="C25" s="20">
        <v>-27632</v>
      </c>
      <c r="D25" s="10">
        <v>39859</v>
      </c>
      <c r="F25" s="24"/>
      <c r="G25" s="24"/>
    </row>
    <row r="26" spans="1:6" ht="15">
      <c r="A26" s="3" t="s">
        <v>22</v>
      </c>
      <c r="B26" s="4"/>
      <c r="C26" s="11">
        <f>SUM(C23:C25)</f>
        <v>245334</v>
      </c>
      <c r="D26" s="11">
        <f>SUM(D23:D25)</f>
        <v>312825</v>
      </c>
      <c r="F26" s="24"/>
    </row>
    <row r="27" spans="1:4" ht="15">
      <c r="A27" s="3" t="s">
        <v>31</v>
      </c>
      <c r="B27" s="4"/>
      <c r="C27" s="10"/>
      <c r="D27" s="10"/>
    </row>
    <row r="28" spans="1:4" ht="15">
      <c r="A28" s="7" t="s">
        <v>32</v>
      </c>
      <c r="B28" s="8">
        <v>12</v>
      </c>
      <c r="C28" s="10">
        <v>59832</v>
      </c>
      <c r="D28" s="10"/>
    </row>
    <row r="29" spans="1:4" ht="15">
      <c r="A29" s="3" t="s">
        <v>33</v>
      </c>
      <c r="B29" s="4"/>
      <c r="C29" s="11">
        <f>C28</f>
        <v>59832</v>
      </c>
      <c r="D29" s="11">
        <v>0</v>
      </c>
    </row>
    <row r="30" spans="1:4" ht="15">
      <c r="A30" s="3" t="s">
        <v>23</v>
      </c>
      <c r="B30" s="4"/>
      <c r="C30" s="10"/>
      <c r="D30" s="10"/>
    </row>
    <row r="31" spans="1:4" ht="15">
      <c r="A31" s="7" t="s">
        <v>104</v>
      </c>
      <c r="B31" s="4">
        <v>13</v>
      </c>
      <c r="C31" s="10">
        <v>43953</v>
      </c>
      <c r="D31" s="10"/>
    </row>
    <row r="32" spans="1:4" ht="15">
      <c r="A32" s="7" t="s">
        <v>24</v>
      </c>
      <c r="B32" s="8">
        <v>14</v>
      </c>
      <c r="C32" s="10">
        <v>4026</v>
      </c>
      <c r="D32" s="10">
        <v>415</v>
      </c>
    </row>
    <row r="33" spans="1:4" ht="15">
      <c r="A33" s="7" t="s">
        <v>25</v>
      </c>
      <c r="B33" s="8"/>
      <c r="C33" s="10"/>
      <c r="D33" s="10">
        <v>3218</v>
      </c>
    </row>
    <row r="34" spans="1:4" ht="15">
      <c r="A34" s="7" t="s">
        <v>26</v>
      </c>
      <c r="B34" s="8">
        <v>15</v>
      </c>
      <c r="C34" s="10">
        <v>9162</v>
      </c>
      <c r="D34" s="10">
        <v>11721</v>
      </c>
    </row>
    <row r="35" spans="1:4" ht="15">
      <c r="A35" s="7" t="s">
        <v>27</v>
      </c>
      <c r="B35" s="8">
        <v>16</v>
      </c>
      <c r="C35" s="10">
        <v>27913</v>
      </c>
      <c r="D35" s="10">
        <v>9723</v>
      </c>
    </row>
    <row r="36" spans="1:4" ht="15">
      <c r="A36" s="3" t="s">
        <v>28</v>
      </c>
      <c r="B36" s="4"/>
      <c r="C36" s="11">
        <f>SUM(C31:C35)</f>
        <v>85054</v>
      </c>
      <c r="D36" s="11">
        <f>SUM(D32:D35)</f>
        <v>25077</v>
      </c>
    </row>
    <row r="37" spans="1:4" ht="15">
      <c r="A37" s="3" t="s">
        <v>29</v>
      </c>
      <c r="B37" s="4"/>
      <c r="C37" s="11">
        <f>C26+C36+C29</f>
        <v>390220</v>
      </c>
      <c r="D37" s="11">
        <f>D26+D36</f>
        <v>337902</v>
      </c>
    </row>
    <row r="38" spans="1:4" ht="15">
      <c r="A38" s="13"/>
      <c r="B38" s="14"/>
      <c r="C38" s="15"/>
      <c r="D38" s="15"/>
    </row>
    <row r="40" ht="15">
      <c r="A40" s="12" t="s">
        <v>36</v>
      </c>
    </row>
    <row r="41" ht="15">
      <c r="A41" s="12" t="s">
        <v>37</v>
      </c>
    </row>
    <row r="42" ht="15">
      <c r="A42" s="12" t="s">
        <v>38</v>
      </c>
    </row>
    <row r="43" ht="15">
      <c r="A43" s="12" t="s">
        <v>39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0">
      <selection activeCell="H20" sqref="H20"/>
    </sheetView>
  </sheetViews>
  <sheetFormatPr defaultColWidth="9.140625" defaultRowHeight="15"/>
  <cols>
    <col min="1" max="1" width="48.7109375" style="0" customWidth="1"/>
    <col min="2" max="2" width="12.7109375" style="0" customWidth="1"/>
    <col min="3" max="4" width="14.00390625" style="0" customWidth="1"/>
  </cols>
  <sheetData>
    <row r="1" spans="1:4" ht="60" customHeight="1">
      <c r="A1" s="34" t="s">
        <v>107</v>
      </c>
      <c r="B1" s="34"/>
      <c r="C1" s="34"/>
      <c r="D1" s="34"/>
    </row>
    <row r="2" ht="15">
      <c r="D2" s="16" t="s">
        <v>34</v>
      </c>
    </row>
    <row r="3" spans="1:4" ht="28.5" customHeight="1">
      <c r="A3" s="19"/>
      <c r="B3" s="1" t="s">
        <v>40</v>
      </c>
      <c r="C3" s="2" t="s">
        <v>108</v>
      </c>
      <c r="D3" s="2" t="s">
        <v>109</v>
      </c>
    </row>
    <row r="4" spans="1:4" ht="15">
      <c r="A4" s="7" t="s">
        <v>41</v>
      </c>
      <c r="B4" s="4">
        <v>17</v>
      </c>
      <c r="C4" s="21">
        <v>4101</v>
      </c>
      <c r="D4" s="21">
        <v>355</v>
      </c>
    </row>
    <row r="5" spans="1:4" ht="15">
      <c r="A5" s="7" t="s">
        <v>42</v>
      </c>
      <c r="B5" s="4">
        <v>18</v>
      </c>
      <c r="C5" s="21">
        <v>15559</v>
      </c>
      <c r="D5" s="21">
        <v>-1231</v>
      </c>
    </row>
    <row r="6" spans="1:4" ht="38.25">
      <c r="A6" s="7" t="s">
        <v>43</v>
      </c>
      <c r="B6" s="4">
        <v>19</v>
      </c>
      <c r="C6" s="21">
        <v>-61851</v>
      </c>
      <c r="D6" s="21">
        <v>12576</v>
      </c>
    </row>
    <row r="7" spans="1:4" ht="15">
      <c r="A7" s="7" t="s">
        <v>44</v>
      </c>
      <c r="B7" s="4">
        <v>20</v>
      </c>
      <c r="C7" s="21">
        <v>-6183</v>
      </c>
      <c r="D7" s="21">
        <v>7087</v>
      </c>
    </row>
    <row r="8" spans="1:4" ht="15">
      <c r="A8" s="7" t="s">
        <v>45</v>
      </c>
      <c r="B8" s="4"/>
      <c r="C8" s="21">
        <v>316</v>
      </c>
      <c r="D8" s="21"/>
    </row>
    <row r="9" spans="1:4" ht="15">
      <c r="A9" s="7" t="s">
        <v>46</v>
      </c>
      <c r="B9" s="4"/>
      <c r="C9" s="21">
        <v>-2283</v>
      </c>
      <c r="D9" s="21">
        <v>-2057</v>
      </c>
    </row>
    <row r="10" spans="1:4" ht="25.5">
      <c r="A10" s="7" t="s">
        <v>47</v>
      </c>
      <c r="B10" s="4">
        <v>21</v>
      </c>
      <c r="C10" s="21">
        <v>3647</v>
      </c>
      <c r="D10" s="21">
        <v>32489</v>
      </c>
    </row>
    <row r="11" spans="1:4" ht="15">
      <c r="A11" s="7" t="s">
        <v>48</v>
      </c>
      <c r="B11" s="4">
        <v>22</v>
      </c>
      <c r="C11" s="21">
        <v>-1374</v>
      </c>
      <c r="D11" s="21">
        <v>14080</v>
      </c>
    </row>
    <row r="12" spans="1:4" ht="15">
      <c r="A12" s="7" t="s">
        <v>49</v>
      </c>
      <c r="B12" s="4">
        <v>23</v>
      </c>
      <c r="C12" s="21">
        <v>-2328</v>
      </c>
      <c r="D12" s="21">
        <v>-4400</v>
      </c>
    </row>
    <row r="13" spans="1:4" ht="15">
      <c r="A13" s="7" t="s">
        <v>50</v>
      </c>
      <c r="B13" s="4"/>
      <c r="C13" s="21">
        <v>-4312</v>
      </c>
      <c r="D13" s="21">
        <v>-1898</v>
      </c>
    </row>
    <row r="14" spans="1:4" ht="15">
      <c r="A14" s="7" t="s">
        <v>51</v>
      </c>
      <c r="B14" s="4">
        <v>24</v>
      </c>
      <c r="C14" s="21">
        <v>-12783</v>
      </c>
      <c r="D14" s="21">
        <v>-15983</v>
      </c>
    </row>
    <row r="15" spans="1:4" ht="15">
      <c r="A15" s="3" t="s">
        <v>52</v>
      </c>
      <c r="B15" s="1"/>
      <c r="C15" s="22">
        <f>SUM(C4:C14)</f>
        <v>-67491</v>
      </c>
      <c r="D15" s="22">
        <f>SUM(D4:D14)</f>
        <v>41018</v>
      </c>
    </row>
    <row r="16" spans="1:4" ht="15">
      <c r="A16" s="7" t="s">
        <v>53</v>
      </c>
      <c r="B16" s="4">
        <v>25</v>
      </c>
      <c r="C16" s="21"/>
      <c r="D16" s="21"/>
    </row>
    <row r="17" spans="1:4" ht="15">
      <c r="A17" s="3" t="s">
        <v>55</v>
      </c>
      <c r="B17" s="1"/>
      <c r="C17" s="22">
        <f>SUM(C15:C16)</f>
        <v>-67491</v>
      </c>
      <c r="D17" s="22">
        <f>SUM(D15:D16)</f>
        <v>41018</v>
      </c>
    </row>
    <row r="18" spans="1:4" ht="15">
      <c r="A18" s="7" t="s">
        <v>54</v>
      </c>
      <c r="B18" s="4"/>
      <c r="C18" s="21"/>
      <c r="D18" s="21"/>
    </row>
    <row r="19" spans="1:4" ht="15">
      <c r="A19" s="3" t="s">
        <v>56</v>
      </c>
      <c r="B19" s="1"/>
      <c r="C19" s="22">
        <f>SUM(C17:C18)</f>
        <v>-67491</v>
      </c>
      <c r="D19" s="22">
        <f>SUM(D17:D18)</f>
        <v>41018</v>
      </c>
    </row>
    <row r="20" spans="1:4" ht="15">
      <c r="A20" s="7" t="s">
        <v>57</v>
      </c>
      <c r="B20" s="4"/>
      <c r="C20" s="21"/>
      <c r="D20" s="21"/>
    </row>
    <row r="21" spans="1:4" ht="15">
      <c r="A21" s="7" t="s">
        <v>58</v>
      </c>
      <c r="B21" s="1"/>
      <c r="C21" s="21">
        <f>C19</f>
        <v>-67491</v>
      </c>
      <c r="D21" s="21">
        <f>D19</f>
        <v>41018</v>
      </c>
    </row>
    <row r="22" spans="1:4" ht="15">
      <c r="A22" s="7" t="s">
        <v>59</v>
      </c>
      <c r="B22" s="4"/>
      <c r="C22" s="21"/>
      <c r="D22" s="21"/>
    </row>
    <row r="23" spans="1:4" ht="15">
      <c r="A23" s="3" t="s">
        <v>60</v>
      </c>
      <c r="B23" s="1"/>
      <c r="C23" s="23">
        <f>C21/285000</f>
        <v>-0.23681052631578947</v>
      </c>
      <c r="D23" s="23">
        <f>D21/285000</f>
        <v>0.14392280701754387</v>
      </c>
    </row>
    <row r="24" spans="1:4" ht="15">
      <c r="A24" s="13"/>
      <c r="B24" s="17"/>
      <c r="C24" s="18"/>
      <c r="D24" s="18"/>
    </row>
    <row r="26" ht="15">
      <c r="A26" s="12" t="s">
        <v>36</v>
      </c>
    </row>
    <row r="27" ht="15">
      <c r="A27" s="12" t="s">
        <v>37</v>
      </c>
    </row>
    <row r="28" ht="15">
      <c r="A28" s="12" t="s">
        <v>38</v>
      </c>
    </row>
    <row r="29" ht="15">
      <c r="A29" s="12" t="s">
        <v>39</v>
      </c>
    </row>
  </sheetData>
  <sheetProtection/>
  <mergeCells count="1">
    <mergeCell ref="A1:D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0">
      <selection activeCell="B5" sqref="B5:C41"/>
    </sheetView>
  </sheetViews>
  <sheetFormatPr defaultColWidth="9.140625" defaultRowHeight="15"/>
  <cols>
    <col min="1" max="1" width="81.421875" style="0" customWidth="1"/>
    <col min="2" max="3" width="14.00390625" style="0" customWidth="1"/>
  </cols>
  <sheetData>
    <row r="1" spans="1:3" ht="61.5" customHeight="1">
      <c r="A1" s="34" t="s">
        <v>110</v>
      </c>
      <c r="B1" s="34"/>
      <c r="C1" s="34"/>
    </row>
    <row r="2" ht="15">
      <c r="C2" s="16" t="s">
        <v>34</v>
      </c>
    </row>
    <row r="3" spans="1:3" ht="27" customHeight="1">
      <c r="A3" s="3"/>
      <c r="B3" s="2" t="s">
        <v>108</v>
      </c>
      <c r="C3" s="2" t="s">
        <v>109</v>
      </c>
    </row>
    <row r="4" spans="1:3" ht="15">
      <c r="A4" s="3" t="s">
        <v>61</v>
      </c>
      <c r="B4" s="4"/>
      <c r="C4" s="4"/>
    </row>
    <row r="5" spans="1:3" ht="15">
      <c r="A5" s="3" t="s">
        <v>52</v>
      </c>
      <c r="B5" s="22">
        <v>-67491</v>
      </c>
      <c r="C5" s="22">
        <v>41018</v>
      </c>
    </row>
    <row r="6" spans="1:3" ht="15">
      <c r="A6" s="25" t="s">
        <v>62</v>
      </c>
      <c r="B6" s="27">
        <f>SUM(B8:B15)</f>
        <v>32951</v>
      </c>
      <c r="C6" s="27">
        <f>SUM(C8:C15)</f>
        <v>2369</v>
      </c>
    </row>
    <row r="7" spans="1:3" ht="15">
      <c r="A7" s="7" t="s">
        <v>63</v>
      </c>
      <c r="B7" s="21"/>
      <c r="C7" s="21"/>
    </row>
    <row r="8" spans="1:3" ht="15">
      <c r="A8" s="7" t="s">
        <v>64</v>
      </c>
      <c r="B8" s="21">
        <v>1380</v>
      </c>
      <c r="C8" s="21">
        <v>1504</v>
      </c>
    </row>
    <row r="9" spans="1:3" ht="15">
      <c r="A9" s="7" t="s">
        <v>65</v>
      </c>
      <c r="B9" s="21">
        <v>-595</v>
      </c>
      <c r="C9" s="21"/>
    </row>
    <row r="10" spans="1:3" ht="15">
      <c r="A10" s="7" t="s">
        <v>114</v>
      </c>
      <c r="B10" s="21">
        <v>2</v>
      </c>
      <c r="C10" s="21"/>
    </row>
    <row r="11" spans="1:3" ht="25.5">
      <c r="A11" s="7" t="s">
        <v>66</v>
      </c>
      <c r="B11" s="21">
        <v>32164</v>
      </c>
      <c r="C11" s="21">
        <v>865</v>
      </c>
    </row>
    <row r="12" spans="1:3" ht="15" hidden="1">
      <c r="A12" s="7" t="s">
        <v>67</v>
      </c>
      <c r="B12" s="21"/>
      <c r="C12" s="21"/>
    </row>
    <row r="13" spans="1:3" ht="15" hidden="1">
      <c r="A13" s="7" t="s">
        <v>68</v>
      </c>
      <c r="B13" s="21"/>
      <c r="C13" s="21"/>
    </row>
    <row r="14" spans="1:3" ht="15" hidden="1">
      <c r="A14" s="7" t="s">
        <v>69</v>
      </c>
      <c r="B14" s="21"/>
      <c r="C14" s="21"/>
    </row>
    <row r="15" spans="1:3" ht="15" hidden="1">
      <c r="A15" s="7" t="s">
        <v>70</v>
      </c>
      <c r="B15" s="21"/>
      <c r="C15" s="21"/>
    </row>
    <row r="16" spans="1:3" ht="15">
      <c r="A16" s="25" t="s">
        <v>71</v>
      </c>
      <c r="B16" s="22">
        <f>B5+B6</f>
        <v>-34540</v>
      </c>
      <c r="C16" s="22">
        <f>C5+C6</f>
        <v>43387</v>
      </c>
    </row>
    <row r="17" spans="1:3" ht="15">
      <c r="A17" s="25" t="s">
        <v>72</v>
      </c>
      <c r="B17" s="27">
        <f>SUM(B18:B21)</f>
        <v>-19051</v>
      </c>
      <c r="C17" s="27">
        <f>SUM(C18:C21)</f>
        <v>-38639</v>
      </c>
    </row>
    <row r="18" spans="1:3" ht="15">
      <c r="A18" s="7" t="s">
        <v>73</v>
      </c>
      <c r="B18" s="21">
        <v>-39230</v>
      </c>
      <c r="C18" s="21">
        <v>1739</v>
      </c>
    </row>
    <row r="19" spans="1:5" ht="25.5">
      <c r="A19" s="7" t="s">
        <v>74</v>
      </c>
      <c r="B19" s="21">
        <v>75953</v>
      </c>
      <c r="C19" s="21">
        <v>-31164</v>
      </c>
      <c r="E19" s="26"/>
    </row>
    <row r="20" spans="1:3" ht="15">
      <c r="A20" s="7" t="s">
        <v>75</v>
      </c>
      <c r="B20" s="21">
        <v>-14029</v>
      </c>
      <c r="C20" s="21"/>
    </row>
    <row r="21" spans="1:3" ht="15">
      <c r="A21" s="7" t="s">
        <v>76</v>
      </c>
      <c r="B21" s="21">
        <v>-41745</v>
      </c>
      <c r="C21" s="21">
        <v>-9214</v>
      </c>
    </row>
    <row r="22" spans="1:3" ht="15">
      <c r="A22" s="25" t="s">
        <v>77</v>
      </c>
      <c r="B22" s="27">
        <f>SUM(B23:B24)</f>
        <v>60222</v>
      </c>
      <c r="C22" s="27">
        <f>SUM(C23:C24)</f>
        <v>841</v>
      </c>
    </row>
    <row r="23" spans="1:3" ht="15">
      <c r="A23" s="7" t="s">
        <v>78</v>
      </c>
      <c r="B23" s="21">
        <v>3261</v>
      </c>
      <c r="C23" s="21">
        <v>1182</v>
      </c>
    </row>
    <row r="24" spans="1:3" ht="15">
      <c r="A24" s="7" t="s">
        <v>79</v>
      </c>
      <c r="B24" s="21">
        <v>56961</v>
      </c>
      <c r="C24" s="21">
        <v>-341</v>
      </c>
    </row>
    <row r="25" spans="1:3" ht="27">
      <c r="A25" s="25" t="s">
        <v>80</v>
      </c>
      <c r="B25" s="27">
        <f>B16+B17+B22</f>
        <v>6631</v>
      </c>
      <c r="C25" s="27">
        <f>C16+C17+C22</f>
        <v>5589</v>
      </c>
    </row>
    <row r="26" spans="1:3" ht="15">
      <c r="A26" s="7" t="s">
        <v>94</v>
      </c>
      <c r="B26" s="21"/>
      <c r="C26" s="27"/>
    </row>
    <row r="27" spans="1:3" ht="15">
      <c r="A27" s="7" t="s">
        <v>81</v>
      </c>
      <c r="B27" s="21"/>
      <c r="C27" s="21"/>
    </row>
    <row r="28" spans="1:3" ht="25.5">
      <c r="A28" s="3" t="s">
        <v>82</v>
      </c>
      <c r="B28" s="22">
        <f>SUM(B25:B27)</f>
        <v>6631</v>
      </c>
      <c r="C28" s="22">
        <f>SUM(C25:C27)</f>
        <v>5589</v>
      </c>
    </row>
    <row r="29" spans="1:3" ht="15">
      <c r="A29" s="3" t="s">
        <v>83</v>
      </c>
      <c r="B29" s="21"/>
      <c r="C29" s="21"/>
    </row>
    <row r="30" spans="1:3" ht="15">
      <c r="A30" s="7" t="s">
        <v>84</v>
      </c>
      <c r="B30" s="21"/>
      <c r="C30" s="21"/>
    </row>
    <row r="31" spans="1:3" ht="15">
      <c r="A31" s="7" t="s">
        <v>85</v>
      </c>
      <c r="B31" s="21"/>
      <c r="C31" s="21">
        <v>-14618</v>
      </c>
    </row>
    <row r="32" spans="1:3" ht="15">
      <c r="A32" s="7" t="s">
        <v>6</v>
      </c>
      <c r="B32" s="21"/>
      <c r="C32" s="21"/>
    </row>
    <row r="33" spans="1:3" ht="15">
      <c r="A33" s="3" t="s">
        <v>86</v>
      </c>
      <c r="B33" s="22">
        <f>SUM(B30:B32)</f>
        <v>0</v>
      </c>
      <c r="C33" s="22">
        <f>SUM(C30:C32)</f>
        <v>-14618</v>
      </c>
    </row>
    <row r="34" spans="1:3" ht="15">
      <c r="A34" s="3" t="s">
        <v>87</v>
      </c>
      <c r="B34" s="21"/>
      <c r="C34" s="21"/>
    </row>
    <row r="35" spans="1:3" ht="15">
      <c r="A35" s="7" t="s">
        <v>95</v>
      </c>
      <c r="B35" s="21">
        <v>59830</v>
      </c>
      <c r="C35" s="21"/>
    </row>
    <row r="36" spans="1:3" ht="15">
      <c r="A36" s="7" t="s">
        <v>88</v>
      </c>
      <c r="B36" s="21"/>
      <c r="C36" s="21">
        <v>-6000</v>
      </c>
    </row>
    <row r="37" spans="1:3" ht="15">
      <c r="A37" s="3" t="s">
        <v>89</v>
      </c>
      <c r="B37" s="22">
        <f>SUM(B35:B36)</f>
        <v>59830</v>
      </c>
      <c r="C37" s="22">
        <f>SUM(C35:C36)</f>
        <v>-6000</v>
      </c>
    </row>
    <row r="38" spans="1:3" ht="15">
      <c r="A38" s="3" t="s">
        <v>90</v>
      </c>
      <c r="B38" s="22">
        <f>B37+B33+B28</f>
        <v>66461</v>
      </c>
      <c r="C38" s="22">
        <f>C37+C33+C28</f>
        <v>-15029</v>
      </c>
    </row>
    <row r="39" spans="1:3" ht="15">
      <c r="A39" s="3" t="s">
        <v>91</v>
      </c>
      <c r="B39" s="21"/>
      <c r="C39" s="21"/>
    </row>
    <row r="40" spans="1:3" ht="15">
      <c r="A40" s="3" t="s">
        <v>92</v>
      </c>
      <c r="B40" s="22">
        <v>47901</v>
      </c>
      <c r="C40" s="22">
        <v>134450</v>
      </c>
    </row>
    <row r="41" spans="1:3" ht="15">
      <c r="A41" s="3" t="s">
        <v>93</v>
      </c>
      <c r="B41" s="22">
        <f>B40+B38</f>
        <v>114362</v>
      </c>
      <c r="C41" s="22">
        <f>C40+C38</f>
        <v>119421</v>
      </c>
    </row>
    <row r="42" spans="2:3" ht="15">
      <c r="B42" s="24"/>
      <c r="C42" s="24"/>
    </row>
    <row r="44" ht="15">
      <c r="A44" s="12" t="s">
        <v>36</v>
      </c>
    </row>
    <row r="45" ht="15">
      <c r="A45" s="12" t="s">
        <v>37</v>
      </c>
    </row>
    <row r="46" ht="15">
      <c r="A46" s="12" t="s">
        <v>38</v>
      </c>
    </row>
    <row r="47" ht="15">
      <c r="A47" s="12" t="s">
        <v>39</v>
      </c>
    </row>
  </sheetData>
  <sheetProtection/>
  <mergeCells count="1">
    <mergeCell ref="A1:C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B9" sqref="B9:E11"/>
    </sheetView>
  </sheetViews>
  <sheetFormatPr defaultColWidth="9.140625" defaultRowHeight="15"/>
  <cols>
    <col min="1" max="1" width="38.28125" style="0" customWidth="1"/>
    <col min="2" max="5" width="12.00390625" style="0" customWidth="1"/>
  </cols>
  <sheetData>
    <row r="1" spans="1:5" ht="60.75" customHeight="1">
      <c r="A1" s="34" t="s">
        <v>111</v>
      </c>
      <c r="B1" s="35"/>
      <c r="C1" s="35"/>
      <c r="D1" s="35"/>
      <c r="E1" s="35"/>
    </row>
    <row r="2" ht="15">
      <c r="E2" s="16" t="s">
        <v>34</v>
      </c>
    </row>
    <row r="3" spans="1:5" s="9" customFormat="1" ht="36">
      <c r="A3" s="28"/>
      <c r="B3" s="2" t="s">
        <v>100</v>
      </c>
      <c r="C3" s="2" t="s">
        <v>20</v>
      </c>
      <c r="D3" s="2" t="s">
        <v>21</v>
      </c>
      <c r="E3" s="28" t="s">
        <v>96</v>
      </c>
    </row>
    <row r="4" spans="1:5" ht="15">
      <c r="A4" s="3" t="s">
        <v>103</v>
      </c>
      <c r="B4" s="11">
        <v>300000</v>
      </c>
      <c r="C4" s="22">
        <v>-27034</v>
      </c>
      <c r="D4" s="11">
        <v>39859</v>
      </c>
      <c r="E4" s="30">
        <f>SUM(B4:D4)</f>
        <v>312825</v>
      </c>
    </row>
    <row r="5" spans="1:7" ht="15">
      <c r="A5" s="7" t="s">
        <v>98</v>
      </c>
      <c r="B5" s="31"/>
      <c r="C5" s="31"/>
      <c r="D5" s="21">
        <f>'Ф2'!C21</f>
        <v>-67491</v>
      </c>
      <c r="E5" s="21">
        <f>SUM(B5:D5)</f>
        <v>-67491</v>
      </c>
      <c r="G5" s="24"/>
    </row>
    <row r="6" spans="1:5" ht="15" hidden="1">
      <c r="A6" s="7" t="s">
        <v>101</v>
      </c>
      <c r="B6" s="10"/>
      <c r="C6" s="10"/>
      <c r="D6" s="10"/>
      <c r="E6" s="32"/>
    </row>
    <row r="7" spans="1:6" ht="15">
      <c r="A7" s="3" t="s">
        <v>112</v>
      </c>
      <c r="B7" s="11">
        <f>SUM(B4:B6)</f>
        <v>300000</v>
      </c>
      <c r="C7" s="22">
        <f>SUM(C4:C6)</f>
        <v>-27034</v>
      </c>
      <c r="D7" s="29">
        <f>SUM(D4:D6)</f>
        <v>-27632</v>
      </c>
      <c r="E7" s="29">
        <f>SUM(E4:E6)</f>
        <v>245334</v>
      </c>
      <c r="F7" s="24"/>
    </row>
    <row r="8" spans="1:5" ht="15">
      <c r="A8" s="3" t="s">
        <v>97</v>
      </c>
      <c r="B8" s="11">
        <v>300000</v>
      </c>
      <c r="C8" s="22">
        <v>-27034</v>
      </c>
      <c r="D8" s="11">
        <v>6163</v>
      </c>
      <c r="E8" s="30">
        <f>SUM(B8:D8)</f>
        <v>279129</v>
      </c>
    </row>
    <row r="9" spans="1:5" ht="15">
      <c r="A9" s="7" t="s">
        <v>99</v>
      </c>
      <c r="B9" s="10"/>
      <c r="C9" s="10"/>
      <c r="D9" s="10">
        <f>'Ф2'!D15</f>
        <v>41018</v>
      </c>
      <c r="E9" s="32">
        <f>SUM(B9:D9)</f>
        <v>41018</v>
      </c>
    </row>
    <row r="10" spans="1:5" ht="15">
      <c r="A10" s="7" t="s">
        <v>102</v>
      </c>
      <c r="B10" s="10"/>
      <c r="C10" s="10"/>
      <c r="D10" s="21">
        <v>-6000</v>
      </c>
      <c r="E10" s="21">
        <f>SUM(B10:D10)</f>
        <v>-6000</v>
      </c>
    </row>
    <row r="11" spans="1:5" ht="15">
      <c r="A11" s="3" t="s">
        <v>113</v>
      </c>
      <c r="B11" s="11">
        <f>SUM(B8:B10)</f>
        <v>300000</v>
      </c>
      <c r="C11" s="22">
        <f>SUM(C8:C10)</f>
        <v>-27034</v>
      </c>
      <c r="D11" s="29">
        <f>SUM(D8:D10)</f>
        <v>41181</v>
      </c>
      <c r="E11" s="29">
        <f>SUM(E8:E10)</f>
        <v>314147</v>
      </c>
    </row>
    <row r="14" ht="15">
      <c r="A14" s="12" t="s">
        <v>36</v>
      </c>
    </row>
    <row r="15" ht="15">
      <c r="A15" s="12" t="s">
        <v>37</v>
      </c>
    </row>
    <row r="16" ht="15">
      <c r="A16" s="12" t="s">
        <v>38</v>
      </c>
    </row>
    <row r="17" ht="15">
      <c r="A17" s="12" t="s">
        <v>39</v>
      </c>
    </row>
  </sheetData>
  <sheetProtection/>
  <mergeCells count="1">
    <mergeCell ref="A1:E1"/>
  </mergeCells>
  <printOptions/>
  <pageMargins left="0.7086614173228347" right="0.7086614173228347" top="0.5511811023622047" bottom="0.5511811023622047" header="0.31496062992125984" footer="0.31496062992125984"/>
  <pageSetup fitToHeight="1" fitToWidth="1" horizontalDpi="300" verticalDpi="300" orientation="portrait" paperSize="9" r:id="rId1"/>
  <ignoredErrors>
    <ignoredError sqref="C7:E7 C11: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1</cp:lastModifiedBy>
  <cp:lastPrinted>2020-05-28T09:20:48Z</cp:lastPrinted>
  <dcterms:created xsi:type="dcterms:W3CDTF">2020-05-27T06:49:34Z</dcterms:created>
  <dcterms:modified xsi:type="dcterms:W3CDTF">2020-08-12T07:24:21Z</dcterms:modified>
  <cp:category/>
  <cp:version/>
  <cp:contentType/>
  <cp:contentStatus/>
</cp:coreProperties>
</file>