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hortombayeva\SynologyDrive\Бухгалтерия_АО Фридом Финанс\ОТЧЕТЫ\Квартальные отчеты АО Фридом Финанс\2022\Kase\Неполная\"/>
    </mc:Choice>
  </mc:AlternateContent>
  <xr:revisionPtr revIDLastSave="0" documentId="13_ncr:1_{FD50FBA8-79B9-462A-B8AA-B4AF1392A9F3}" xr6:coauthVersionLast="47" xr6:coauthVersionMax="47" xr10:uidLastSave="{00000000-0000-0000-0000-000000000000}"/>
  <bookViews>
    <workbookView xWindow="-120" yWindow="-120" windowWidth="29040" windowHeight="15840" tabRatio="801" xr2:uid="{00000000-000D-0000-FFFF-FFFF00000000}"/>
  </bookViews>
  <sheets>
    <sheet name="ББ" sheetId="3" r:id="rId1"/>
    <sheet name="ОПУиО" sheetId="4" r:id="rId2"/>
  </sheets>
  <externalReferences>
    <externalReference r:id="rId3"/>
  </externalReferences>
  <definedNames>
    <definedName name="AS2DocOpenMode" hidden="1">"AS2DocumentEdit"</definedName>
    <definedName name="AS2HasNoAutoHeaderFooter" hidden="1">" "</definedName>
    <definedName name="AS2NamedRange" hidden="1">9</definedName>
    <definedName name="AS2ReportLS" hidden="1">1</definedName>
    <definedName name="AS2SyncStepLS" hidden="1">0</definedName>
    <definedName name="AS2TickmarkLS" hidden="1">#REF!</definedName>
    <definedName name="AS2VersionLS" hidden="1">300</definedName>
    <definedName name="BG_Del" hidden="1">15</definedName>
    <definedName name="BG_Ins" hidden="1">4</definedName>
    <definedName name="BG_Mod" hidden="1">6</definedName>
    <definedName name="DJ">[1]TS!#REF!</definedName>
    <definedName name="TextRefCopyRangeCount" hidden="1">34</definedName>
    <definedName name="wrn.Aging._.and._.Trend._.Analysis." hidden="1">{#N/A,#N/A,FALSE,"Aging Summary";#N/A,#N/A,FALSE,"Ratio Analysis";#N/A,#N/A,FALSE,"Test 120 Day Accts";#N/A,#N/A,FALSE,"Tickmarks"}</definedName>
    <definedName name="XREF_COLUMN_1" hidden="1">#REF!</definedName>
    <definedName name="XRefActiveRow" hidden="1">#REF!</definedName>
    <definedName name="XRefColumnsCount" hidden="1">1</definedName>
    <definedName name="XRefCopyRangeCount" hidden="1">1</definedName>
    <definedName name="XRefPaste1" hidden="1">#REF!</definedName>
    <definedName name="XRefPaste1Row" hidden="1">#REF!</definedName>
    <definedName name="XRefPasteRangeCount" hidden="1">1</definedName>
  </definedNames>
  <calcPr calcId="191029" refMode="R1C1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3" l="1"/>
  <c r="C43" i="3" s="1"/>
  <c r="B10" i="4"/>
  <c r="B15" i="4" l="1"/>
  <c r="D15" i="4"/>
  <c r="D28" i="4" s="1"/>
  <c r="D25" i="4"/>
  <c r="B25" i="4"/>
  <c r="B33" i="3" l="1"/>
  <c r="B43" i="3" s="1"/>
  <c r="B17" i="3" l="1"/>
  <c r="C17" i="3"/>
  <c r="B11" i="3" l="1"/>
  <c r="C41" i="3" l="1"/>
  <c r="A38" i="4" l="1"/>
  <c r="A36" i="4"/>
  <c r="D10" i="4" l="1"/>
  <c r="C25" i="4"/>
  <c r="C10" i="4"/>
  <c r="C15" i="4" s="1"/>
  <c r="B41" i="3"/>
  <c r="D32" i="4" l="1"/>
  <c r="C28" i="4"/>
  <c r="C32" i="4" s="1"/>
  <c r="B28" i="4"/>
  <c r="B32" i="4" s="1"/>
</calcChain>
</file>

<file path=xl/sharedStrings.xml><?xml version="1.0" encoding="utf-8"?>
<sst xmlns="http://schemas.openxmlformats.org/spreadsheetml/2006/main" count="65" uniqueCount="62">
  <si>
    <t>АКЦИОНЕРНОЕ ОБЩЕСТВО «ФРИДОМ ФИНАНС»</t>
  </si>
  <si>
    <t>Прочие активы</t>
  </si>
  <si>
    <t>ИТОГО ОБЯЗАТЕЛЬСТВА</t>
  </si>
  <si>
    <t>ИТОГО КАПИТАЛ</t>
  </si>
  <si>
    <t>Текущее налоговое обязательство</t>
  </si>
  <si>
    <t>Операционные расходы</t>
  </si>
  <si>
    <t>Нераспределенная прибыль</t>
  </si>
  <si>
    <t>Прочие доходы/(расходы)</t>
  </si>
  <si>
    <t>Расход по налогу на прибыль</t>
  </si>
  <si>
    <t>Место для печати</t>
  </si>
  <si>
    <t>Обязательства по аренде</t>
  </si>
  <si>
    <t>Субординированный долг</t>
  </si>
  <si>
    <t>Текущие счета и депозиты клиентов</t>
  </si>
  <si>
    <t>Гудвил</t>
  </si>
  <si>
    <t>АКТИВЫ:</t>
  </si>
  <si>
    <t>Денежные средства и их эквиваленты</t>
  </si>
  <si>
    <t>Средства в банках</t>
  </si>
  <si>
    <t xml:space="preserve">Финансовые активы, оцениваемые по справедливой стоимости через прибыль или убыток </t>
  </si>
  <si>
    <t>Финансовые активы, оцениваемые по справедливой стоимости через прочий совокупный доход</t>
  </si>
  <si>
    <t>Займы клиентам</t>
  </si>
  <si>
    <t>Основные средства и нематериальные активы</t>
  </si>
  <si>
    <t xml:space="preserve">Дебиторская задолженность </t>
  </si>
  <si>
    <t>Активы в форме права пользования</t>
  </si>
  <si>
    <t>Текущие налоговые активы</t>
  </si>
  <si>
    <t>ИТОГО АКТИВЫ</t>
  </si>
  <si>
    <t>ОБЯЗАТЕЛЬСТВА И КАПИТАЛ</t>
  </si>
  <si>
    <t>ОБЯЗАТЕЛЬСТВА:</t>
  </si>
  <si>
    <t xml:space="preserve">Обязательства по соглашениям РЕПО </t>
  </si>
  <si>
    <t>Средства кредитных учреждений</t>
  </si>
  <si>
    <t xml:space="preserve">Кредиторская задолженность </t>
  </si>
  <si>
    <t>Отложенные налоговые обязательства</t>
  </si>
  <si>
    <t xml:space="preserve">Прочие обязательства </t>
  </si>
  <si>
    <t>КАПИТАЛ:</t>
  </si>
  <si>
    <t>Акционерный капитал</t>
  </si>
  <si>
    <t>Фонд переоценки финансовых активов, оцениваемых по справедливой стоимости через прочий совокупный доход</t>
  </si>
  <si>
    <t xml:space="preserve"> </t>
  </si>
  <si>
    <t>ИТОГО ОБЯЗАТЕЛЬСТВА И КАПИТАЛ</t>
  </si>
  <si>
    <t>Телефон: +7 (727) 311-10-64 вн.645</t>
  </si>
  <si>
    <t>Процентные доходы, рассчитанные c использованием метода эффективной процентной ставки</t>
  </si>
  <si>
    <t>Процентные доходы по финансовым активам, оцениваемым по справедливой стоимости через прибыль или убыток</t>
  </si>
  <si>
    <t>Процентный расход</t>
  </si>
  <si>
    <t>ЧИСТЫЙ ПРОЦЕНТНЫЙ Доход/(РАСХОД) ДО РАСХОДов ПО КРЕДИТНЫМ УБЫТКАМ</t>
  </si>
  <si>
    <t>(Расходы по кредитным убыткам)/восстановление расходов по кредитным убыткам</t>
  </si>
  <si>
    <t>ЧИСТЫЙ ПРОЦЕНТНЫЙ Доход/(РАСХОД)</t>
  </si>
  <si>
    <t>Доходы по услугам и комиссии</t>
  </si>
  <si>
    <t>Расходы по услугам и комиссии</t>
  </si>
  <si>
    <t>Чистая прибыль по финансовым активам, оцениваемым по справедливой стоимости через прибыль или убыток</t>
  </si>
  <si>
    <t>Чистая прибыль/(убыток) по операциям с иностранной валютой</t>
  </si>
  <si>
    <t>Доход по дивидендам</t>
  </si>
  <si>
    <t>ЧИСТЫЕ НЕПРОЦЕНТНЫЕ ДОХОДЫ</t>
  </si>
  <si>
    <t>ПРИБЫЛЬ ДО НАЛОГООБЛОЖЕНИЯ</t>
  </si>
  <si>
    <t>ЧИСТАЯ ПРИБЫЛЬ ЗА ГОД</t>
  </si>
  <si>
    <t>31 декабря 2021 года</t>
  </si>
  <si>
    <t>Дополнительный оплаченный капитал</t>
  </si>
  <si>
    <t xml:space="preserve">Промежуточный консолидированный сокращенный отчет о финансовом положении по состоянию на 31 марта 2022г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тысячах казахстанских тенге)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</si>
  <si>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Финансовые обязательства, оцениваемые по справедливой стоимости через прибыль или убыток</t>
  </si>
  <si>
    <t>31 марта 2021 года</t>
  </si>
  <si>
    <t xml:space="preserve">Промежуточный консолидированный сокращенный отчет о совокупном доходе по состоянию на 31 марта 2022г  (в тысячах казахстанских тенге)              </t>
  </si>
  <si>
    <t>за три месяца, завершившиеся на 31 марта 2022 года</t>
  </si>
  <si>
    <t>за три месяца, завершившиеся на 31 марта 2021 года</t>
  </si>
  <si>
    <t>Председатель Правления _______________________ /Лукьянов С. Н.   Дата  подписания 14.04.2022 г.</t>
  </si>
  <si>
    <t>Главный бухгалтер ________________________________ / Хон Т.Э. Дата 14.04.2022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</si>
</sst>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_(&quot;$&quot;* #,##0_);_(&quot;$&quot;* \(#,##0\);_(&quot;$&quot;* &quot;-&quot;_);_(@_)"/>
    <numFmt numFmtId="165" formatCode="_(* #,##0.00_);_(* \(#,##0.00\);_(* &quot;-&quot;??_);_(@_)"/>
    <numFmt numFmtId="166" formatCode="_-* #,##0_р_._-;\-* #,##0_р_._-;_-* &quot;-&quot;_р_._-;_-@_-"/>
    <numFmt numFmtId="167" formatCode="_-* #,##0.00_р_._-;\-* #,##0.00_р_._-;_-* &quot;-&quot;??_р_._-;_-@_-"/>
    <numFmt numFmtId="168" formatCode="_([$€]* #,##0.00_);_([$€]* \(#,##0.00\);_([$€]* &quot;-&quot;??_);_(@_)"/>
    <numFmt numFmtId="169" formatCode="_-* #,##0.00_K_Z_T_-;\-* #,##0.00_K_Z_T_-;_-* &quot;-&quot;??_K_Z_T_-;_-@_-"/>
    <numFmt numFmtId="170" formatCode="_-* #,##0.00[$€]_-;\-* #,##0.00[$€]_-;_-* &quot;-&quot;??[$€]_-;_-@_-"/>
    <numFmt numFmtId="171" formatCode="_-* #&quot;,&quot;##0\ _р_._-;\-* #&quot;,&quot;##0\ _р_._-;_-* &quot;-&quot;\ _р_._-;_-@_-"/>
    <numFmt numFmtId="172" formatCode="_-* #&quot;,&quot;##0.00\ _р_._-;\-* #&quot;,&quot;##0.00\ _р_._-;_-* &quot;-&quot;??\ _р_._-;_-@_-"/>
    <numFmt numFmtId="173" formatCode="_(* #,##0_);_(* \(#,##0\);_(* &quot;-&quot;??_);_(@_)"/>
    <numFmt numFmtId="174" formatCode="[$-409]d\-mmm\-yy;@"/>
    <numFmt numFmtId="175" formatCode="_(* #,##0_);_(* \(#,##0\);_(* &quot;-&quot;_);_(@_)"/>
  </numFmts>
  <fonts count="4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Helv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name val="돋움"/>
      <family val="3"/>
      <charset val="129"/>
    </font>
    <font>
      <sz val="10"/>
      <name val="Antiqua"/>
    </font>
    <font>
      <sz val="8"/>
      <name val="Arial"/>
      <family val="2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9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</borders>
  <cellStyleXfs count="115">
    <xf numFmtId="0" fontId="0" fillId="0" borderId="0"/>
    <xf numFmtId="0" fontId="3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168" fontId="6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0" fontId="29" fillId="0" borderId="0"/>
    <xf numFmtId="0" fontId="30" fillId="0" borderId="0">
      <alignment horizontal="right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0" fillId="0" borderId="0">
      <alignment horizontal="left" vertical="top"/>
    </xf>
    <xf numFmtId="0" fontId="31" fillId="0" borderId="0">
      <alignment horizontal="center" vertical="top"/>
    </xf>
    <xf numFmtId="0" fontId="32" fillId="0" borderId="0">
      <alignment horizontal="center" vertical="top"/>
    </xf>
    <xf numFmtId="0" fontId="31" fillId="0" borderId="0">
      <alignment horizontal="center" vertical="top"/>
    </xf>
    <xf numFmtId="0" fontId="31" fillId="0" borderId="0">
      <alignment horizontal="center" vertical="top"/>
    </xf>
    <xf numFmtId="0" fontId="30" fillId="0" borderId="0">
      <alignment horizontal="left" vertical="top"/>
    </xf>
    <xf numFmtId="0" fontId="30" fillId="0" borderId="0">
      <alignment horizontal="right" vertical="top"/>
    </xf>
    <xf numFmtId="0" fontId="30" fillId="0" borderId="0">
      <alignment horizontal="right" vertical="top"/>
    </xf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6" fillId="0" borderId="0"/>
    <xf numFmtId="0" fontId="8" fillId="0" borderId="0"/>
    <xf numFmtId="0" fontId="6" fillId="0" borderId="0"/>
    <xf numFmtId="0" fontId="29" fillId="0" borderId="0"/>
    <xf numFmtId="0" fontId="6" fillId="0" borderId="0"/>
    <xf numFmtId="0" fontId="6" fillId="0" borderId="0"/>
    <xf numFmtId="0" fontId="11" fillId="0" borderId="0"/>
    <xf numFmtId="0" fontId="2" fillId="0" borderId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6" fillId="23" borderId="8" applyNumberFormat="0" applyFont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9" applyNumberFormat="0" applyFill="0" applyAlignment="0" applyProtection="0"/>
    <xf numFmtId="0" fontId="5" fillId="0" borderId="0"/>
    <xf numFmtId="0" fontId="27" fillId="0" borderId="0" applyNumberFormat="0" applyFill="0" applyBorder="0" applyAlignment="0" applyProtection="0"/>
    <xf numFmtId="171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170" fontId="6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8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28" fillId="4" borderId="0" applyNumberFormat="0" applyBorder="0" applyAlignment="0" applyProtection="0"/>
    <xf numFmtId="0" fontId="9" fillId="0" borderId="0">
      <alignment vertical="center"/>
    </xf>
    <xf numFmtId="167" fontId="2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74" fontId="36" fillId="0" borderId="0"/>
    <xf numFmtId="0" fontId="3" fillId="0" borderId="0"/>
    <xf numFmtId="0" fontId="1" fillId="0" borderId="0"/>
    <xf numFmtId="0" fontId="3" fillId="0" borderId="0"/>
  </cellStyleXfs>
  <cellXfs count="61">
    <xf numFmtId="0" fontId="0" fillId="0" borderId="0" xfId="0"/>
    <xf numFmtId="0" fontId="35" fillId="0" borderId="0" xfId="0" applyFont="1" applyAlignment="1">
      <alignment horizontal="left"/>
    </xf>
    <xf numFmtId="0" fontId="37" fillId="0" borderId="0" xfId="0" applyFont="1" applyAlignment="1">
      <alignment vertical="center"/>
    </xf>
    <xf numFmtId="0" fontId="33" fillId="24" borderId="11" xfId="0" applyFont="1" applyFill="1" applyBorder="1" applyAlignment="1">
      <alignment vertical="center" wrapText="1"/>
    </xf>
    <xf numFmtId="0" fontId="37" fillId="0" borderId="11" xfId="0" applyFont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3" fontId="38" fillId="0" borderId="0" xfId="0" applyNumberFormat="1" applyFont="1" applyAlignment="1">
      <alignment horizontal="right" vertical="center"/>
    </xf>
    <xf numFmtId="3" fontId="38" fillId="0" borderId="0" xfId="0" applyNumberFormat="1" applyFont="1" applyAlignment="1">
      <alignment vertical="center"/>
    </xf>
    <xf numFmtId="0" fontId="38" fillId="0" borderId="11" xfId="0" applyFont="1" applyBorder="1" applyAlignment="1">
      <alignment vertical="center"/>
    </xf>
    <xf numFmtId="3" fontId="38" fillId="0" borderId="11" xfId="0" applyNumberFormat="1" applyFont="1" applyBorder="1" applyAlignment="1">
      <alignment horizontal="right" vertical="center"/>
    </xf>
    <xf numFmtId="0" fontId="38" fillId="0" borderId="0" xfId="0" applyFont="1" applyAlignment="1">
      <alignment horizontal="right" vertical="center"/>
    </xf>
    <xf numFmtId="0" fontId="37" fillId="0" borderId="12" xfId="0" applyFont="1" applyBorder="1" applyAlignment="1">
      <alignment vertical="center"/>
    </xf>
    <xf numFmtId="173" fontId="37" fillId="0" borderId="12" xfId="108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3" fontId="0" fillId="0" borderId="0" xfId="0" applyNumberFormat="1"/>
    <xf numFmtId="0" fontId="39" fillId="0" borderId="0" xfId="0" applyFont="1"/>
    <xf numFmtId="3" fontId="34" fillId="24" borderId="0" xfId="0" applyNumberFormat="1" applyFont="1" applyFill="1" applyAlignment="1">
      <alignment horizontal="right" vertical="center"/>
    </xf>
    <xf numFmtId="0" fontId="34" fillId="24" borderId="0" xfId="0" applyFont="1" applyFill="1" applyAlignment="1">
      <alignment horizontal="right" vertical="center" wrapText="1"/>
    </xf>
    <xf numFmtId="0" fontId="38" fillId="0" borderId="0" xfId="0" applyFont="1"/>
    <xf numFmtId="0" fontId="37" fillId="0" borderId="0" xfId="0" applyFont="1" applyAlignment="1">
      <alignment horizontal="right" vertical="center"/>
    </xf>
    <xf numFmtId="0" fontId="37" fillId="0" borderId="0" xfId="0" applyFont="1"/>
    <xf numFmtId="0" fontId="37" fillId="0" borderId="11" xfId="0" applyFont="1" applyBorder="1" applyAlignment="1">
      <alignment vertical="center"/>
    </xf>
    <xf numFmtId="175" fontId="38" fillId="0" borderId="0" xfId="0" applyNumberFormat="1" applyFont="1" applyAlignment="1">
      <alignment horizontal="right" vertical="center"/>
    </xf>
    <xf numFmtId="175" fontId="38" fillId="0" borderId="11" xfId="0" applyNumberFormat="1" applyFont="1" applyBorder="1" applyAlignment="1">
      <alignment horizontal="right" vertical="center"/>
    </xf>
    <xf numFmtId="175" fontId="37" fillId="0" borderId="0" xfId="0" applyNumberFormat="1" applyFont="1" applyAlignment="1">
      <alignment vertical="center"/>
    </xf>
    <xf numFmtId="175" fontId="37" fillId="0" borderId="11" xfId="0" applyNumberFormat="1" applyFont="1" applyBorder="1" applyAlignment="1">
      <alignment horizontal="right" vertical="center"/>
    </xf>
    <xf numFmtId="175" fontId="37" fillId="0" borderId="11" xfId="0" applyNumberFormat="1" applyFont="1" applyBorder="1" applyAlignment="1">
      <alignment vertical="center"/>
    </xf>
    <xf numFmtId="0" fontId="38" fillId="0" borderId="10" xfId="0" applyFont="1" applyBorder="1" applyAlignment="1">
      <alignment vertical="center"/>
    </xf>
    <xf numFmtId="175" fontId="37" fillId="0" borderId="10" xfId="0" applyNumberFormat="1" applyFont="1" applyBorder="1" applyAlignment="1">
      <alignment vertical="center"/>
    </xf>
    <xf numFmtId="175" fontId="38" fillId="0" borderId="0" xfId="0" applyNumberFormat="1" applyFont="1" applyAlignment="1">
      <alignment vertical="center"/>
    </xf>
    <xf numFmtId="0" fontId="37" fillId="0" borderId="10" xfId="0" applyFont="1" applyBorder="1" applyAlignment="1">
      <alignment vertical="center"/>
    </xf>
    <xf numFmtId="175" fontId="38" fillId="0" borderId="11" xfId="0" applyNumberFormat="1" applyFont="1" applyBorder="1" applyAlignment="1">
      <alignment horizontal="left" vertical="center"/>
    </xf>
    <xf numFmtId="175" fontId="38" fillId="0" borderId="10" xfId="0" applyNumberFormat="1" applyFont="1" applyBorder="1" applyAlignment="1">
      <alignment horizontal="right" vertical="center"/>
    </xf>
    <xf numFmtId="175" fontId="37" fillId="0" borderId="12" xfId="0" applyNumberFormat="1" applyFont="1" applyBorder="1" applyAlignment="1">
      <alignment horizontal="right" vertical="center"/>
    </xf>
    <xf numFmtId="173" fontId="0" fillId="0" borderId="0" xfId="0" applyNumberFormat="1"/>
    <xf numFmtId="175" fontId="0" fillId="0" borderId="0" xfId="0" applyNumberFormat="1"/>
    <xf numFmtId="175" fontId="37" fillId="0" borderId="0" xfId="0" applyNumberFormat="1" applyFont="1" applyFill="1" applyAlignment="1">
      <alignment vertical="center"/>
    </xf>
    <xf numFmtId="3" fontId="38" fillId="0" borderId="0" xfId="0" applyNumberFormat="1" applyFont="1" applyFill="1" applyAlignment="1">
      <alignment horizontal="right" vertical="center"/>
    </xf>
    <xf numFmtId="0" fontId="0" fillId="0" borderId="0" xfId="0" applyFill="1"/>
    <xf numFmtId="0" fontId="37" fillId="0" borderId="11" xfId="0" applyFont="1" applyFill="1" applyBorder="1" applyAlignment="1">
      <alignment horizontal="center" vertical="center" wrapText="1"/>
    </xf>
    <xf numFmtId="0" fontId="37" fillId="0" borderId="0" xfId="0" applyFont="1" applyFill="1" applyAlignment="1">
      <alignment vertical="center"/>
    </xf>
    <xf numFmtId="3" fontId="38" fillId="0" borderId="0" xfId="0" applyNumberFormat="1" applyFont="1" applyFill="1" applyAlignment="1">
      <alignment vertical="center"/>
    </xf>
    <xf numFmtId="0" fontId="38" fillId="0" borderId="0" xfId="0" applyFont="1" applyFill="1" applyAlignment="1">
      <alignment vertical="center"/>
    </xf>
    <xf numFmtId="3" fontId="38" fillId="0" borderId="11" xfId="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horizontal="right" vertical="center"/>
    </xf>
    <xf numFmtId="3" fontId="37" fillId="0" borderId="12" xfId="0" applyNumberFormat="1" applyFont="1" applyFill="1" applyBorder="1" applyAlignment="1">
      <alignment horizontal="right" vertical="center"/>
    </xf>
    <xf numFmtId="167" fontId="38" fillId="0" borderId="0" xfId="108" applyFont="1" applyFill="1" applyAlignment="1">
      <alignment horizontal="right" vertical="center"/>
    </xf>
    <xf numFmtId="173" fontId="37" fillId="0" borderId="12" xfId="108" applyNumberFormat="1" applyFont="1" applyFill="1" applyBorder="1" applyAlignment="1">
      <alignment vertical="center"/>
    </xf>
    <xf numFmtId="3" fontId="34" fillId="0" borderId="0" xfId="0" applyNumberFormat="1" applyFont="1" applyFill="1" applyAlignment="1">
      <alignment horizontal="right" vertical="center"/>
    </xf>
    <xf numFmtId="0" fontId="35" fillId="0" borderId="0" xfId="0" applyFont="1" applyAlignment="1">
      <alignment horizontal="left" wrapText="1"/>
    </xf>
    <xf numFmtId="0" fontId="37" fillId="0" borderId="0" xfId="0" applyFont="1" applyFill="1" applyAlignment="1">
      <alignment horizontal="right" vertical="center"/>
    </xf>
    <xf numFmtId="175" fontId="38" fillId="0" borderId="0" xfId="0" applyNumberFormat="1" applyFont="1" applyFill="1" applyAlignment="1">
      <alignment horizontal="right" vertical="center"/>
    </xf>
    <xf numFmtId="175" fontId="38" fillId="0" borderId="11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vertical="center"/>
    </xf>
    <xf numFmtId="175" fontId="38" fillId="0" borderId="10" xfId="0" applyNumberFormat="1" applyFont="1" applyFill="1" applyBorder="1" applyAlignment="1">
      <alignment vertical="center"/>
    </xf>
    <xf numFmtId="175" fontId="38" fillId="0" borderId="0" xfId="0" applyNumberFormat="1" applyFont="1" applyFill="1" applyAlignment="1">
      <alignment vertical="center"/>
    </xf>
    <xf numFmtId="175" fontId="38" fillId="0" borderId="11" xfId="0" applyNumberFormat="1" applyFont="1" applyFill="1" applyBorder="1" applyAlignment="1">
      <alignment vertical="center"/>
    </xf>
    <xf numFmtId="175" fontId="37" fillId="0" borderId="10" xfId="0" applyNumberFormat="1" applyFont="1" applyFill="1" applyBorder="1" applyAlignment="1">
      <alignment vertical="center"/>
    </xf>
    <xf numFmtId="175" fontId="38" fillId="0" borderId="10" xfId="0" applyNumberFormat="1" applyFont="1" applyFill="1" applyBorder="1" applyAlignment="1">
      <alignment horizontal="right" vertical="center"/>
    </xf>
    <xf numFmtId="175" fontId="37" fillId="0" borderId="11" xfId="0" applyNumberFormat="1" applyFont="1" applyFill="1" applyBorder="1" applyAlignment="1">
      <alignment horizontal="right" vertical="center"/>
    </xf>
    <xf numFmtId="175" fontId="37" fillId="0" borderId="12" xfId="0" applyNumberFormat="1" applyFont="1" applyFill="1" applyBorder="1" applyAlignment="1">
      <alignment horizontal="right" vertical="center"/>
    </xf>
  </cellXfs>
  <cellStyles count="115">
    <cellStyle name="20% - Акцент1 2" xfId="2" xr:uid="{00000000-0005-0000-0000-000000000000}"/>
    <cellStyle name="20% - Акцент2 2" xfId="3" xr:uid="{00000000-0005-0000-0000-000001000000}"/>
    <cellStyle name="20% - Акцент3 2" xfId="4" xr:uid="{00000000-0005-0000-0000-000002000000}"/>
    <cellStyle name="20% - Акцент4 2" xfId="5" xr:uid="{00000000-0005-0000-0000-000003000000}"/>
    <cellStyle name="20% - Акцент5 2" xfId="6" xr:uid="{00000000-0005-0000-0000-000004000000}"/>
    <cellStyle name="20% - Акцент6 2" xfId="7" xr:uid="{00000000-0005-0000-0000-000005000000}"/>
    <cellStyle name="40% - Акцент1 2" xfId="8" xr:uid="{00000000-0005-0000-0000-000006000000}"/>
    <cellStyle name="40% - Акцент2 2" xfId="9" xr:uid="{00000000-0005-0000-0000-000007000000}"/>
    <cellStyle name="40% - Акцент3 2" xfId="10" xr:uid="{00000000-0005-0000-0000-000008000000}"/>
    <cellStyle name="40% - Акцент4 2" xfId="11" xr:uid="{00000000-0005-0000-0000-000009000000}"/>
    <cellStyle name="40% - Акцент5 2" xfId="12" xr:uid="{00000000-0005-0000-0000-00000A000000}"/>
    <cellStyle name="40% - Акцент6 2" xfId="13" xr:uid="{00000000-0005-0000-0000-00000B000000}"/>
    <cellStyle name="60% - Акцент1 2" xfId="14" xr:uid="{00000000-0005-0000-0000-00000C000000}"/>
    <cellStyle name="60% - Акцент2 2" xfId="15" xr:uid="{00000000-0005-0000-0000-00000D000000}"/>
    <cellStyle name="60% - Акцент3 2" xfId="16" xr:uid="{00000000-0005-0000-0000-00000E000000}"/>
    <cellStyle name="60% - Акцент4 2" xfId="17" xr:uid="{00000000-0005-0000-0000-00000F000000}"/>
    <cellStyle name="60% - Акцент5 2" xfId="18" xr:uid="{00000000-0005-0000-0000-000010000000}"/>
    <cellStyle name="60% - Акцент6 2" xfId="19" xr:uid="{00000000-0005-0000-0000-000011000000}"/>
    <cellStyle name="Comma 11" xfId="110" xr:uid="{CDFC362D-78A6-4EAE-8E52-6A458EBF4A51}"/>
    <cellStyle name="Comma 2" xfId="82" xr:uid="{00000000-0005-0000-0000-000012000000}"/>
    <cellStyle name="Euro" xfId="20" xr:uid="{00000000-0005-0000-0000-000013000000}"/>
    <cellStyle name="Euro 2" xfId="21" xr:uid="{00000000-0005-0000-0000-000014000000}"/>
    <cellStyle name="Euro 3" xfId="22" xr:uid="{00000000-0005-0000-0000-000015000000}"/>
    <cellStyle name="Normal 12" xfId="109" xr:uid="{12978AC0-70FE-4E48-BFDF-EC2B6F1D9CD8}"/>
    <cellStyle name="Normal 2" xfId="23" xr:uid="{00000000-0005-0000-0000-000016000000}"/>
    <cellStyle name="Normal 2 2 3" xfId="114" xr:uid="{5E7D6AE1-ACF6-4BE6-9003-AB0DADA2435A}"/>
    <cellStyle name="Normal 3" xfId="1" xr:uid="{00000000-0005-0000-0000-000017000000}"/>
    <cellStyle name="Normal_10Q_30.06.2005" xfId="111" xr:uid="{1DDB92F2-807D-467F-A99C-5A6578A2E60D}"/>
    <cellStyle name="S0" xfId="24" xr:uid="{00000000-0005-0000-0000-000018000000}"/>
    <cellStyle name="S1" xfId="25" xr:uid="{00000000-0005-0000-0000-000019000000}"/>
    <cellStyle name="S10" xfId="26" xr:uid="{00000000-0005-0000-0000-00001A000000}"/>
    <cellStyle name="S11" xfId="27" xr:uid="{00000000-0005-0000-0000-00001B000000}"/>
    <cellStyle name="S12" xfId="28" xr:uid="{00000000-0005-0000-0000-00001C000000}"/>
    <cellStyle name="S13" xfId="29" xr:uid="{00000000-0005-0000-0000-00001D000000}"/>
    <cellStyle name="S14" xfId="30" xr:uid="{00000000-0005-0000-0000-00001E000000}"/>
    <cellStyle name="S2" xfId="31" xr:uid="{00000000-0005-0000-0000-00001F000000}"/>
    <cellStyle name="S3" xfId="32" xr:uid="{00000000-0005-0000-0000-000020000000}"/>
    <cellStyle name="S4" xfId="33" xr:uid="{00000000-0005-0000-0000-000021000000}"/>
    <cellStyle name="S5" xfId="34" xr:uid="{00000000-0005-0000-0000-000022000000}"/>
    <cellStyle name="S6" xfId="35" xr:uid="{00000000-0005-0000-0000-000023000000}"/>
    <cellStyle name="S7" xfId="36" xr:uid="{00000000-0005-0000-0000-000024000000}"/>
    <cellStyle name="S8" xfId="37" xr:uid="{00000000-0005-0000-0000-000025000000}"/>
    <cellStyle name="S9" xfId="38" xr:uid="{00000000-0005-0000-0000-000026000000}"/>
    <cellStyle name="Акцент1 2" xfId="39" xr:uid="{00000000-0005-0000-0000-000027000000}"/>
    <cellStyle name="Акцент2 2" xfId="40" xr:uid="{00000000-0005-0000-0000-000028000000}"/>
    <cellStyle name="Акцент3 2" xfId="41" xr:uid="{00000000-0005-0000-0000-000029000000}"/>
    <cellStyle name="Акцент4 2" xfId="42" xr:uid="{00000000-0005-0000-0000-00002A000000}"/>
    <cellStyle name="Акцент5 2" xfId="43" xr:uid="{00000000-0005-0000-0000-00002B000000}"/>
    <cellStyle name="Акцент6 2" xfId="44" xr:uid="{00000000-0005-0000-0000-00002C000000}"/>
    <cellStyle name="Ввод  2" xfId="45" xr:uid="{00000000-0005-0000-0000-00002D000000}"/>
    <cellStyle name="Вывод 2" xfId="46" xr:uid="{00000000-0005-0000-0000-00002E000000}"/>
    <cellStyle name="Вычисление 2" xfId="47" xr:uid="{00000000-0005-0000-0000-00002F000000}"/>
    <cellStyle name="Гиперссылка 2" xfId="48" xr:uid="{00000000-0005-0000-0000-000030000000}"/>
    <cellStyle name="Заголовок 1 2" xfId="49" xr:uid="{00000000-0005-0000-0000-000031000000}"/>
    <cellStyle name="Заголовок 2 2" xfId="50" xr:uid="{00000000-0005-0000-0000-000032000000}"/>
    <cellStyle name="Заголовок 3 2" xfId="51" xr:uid="{00000000-0005-0000-0000-000033000000}"/>
    <cellStyle name="Заголовок 4 2" xfId="52" xr:uid="{00000000-0005-0000-0000-000034000000}"/>
    <cellStyle name="Итог 2" xfId="53" xr:uid="{00000000-0005-0000-0000-000035000000}"/>
    <cellStyle name="Контрольная ячейка 2" xfId="54" xr:uid="{00000000-0005-0000-0000-000036000000}"/>
    <cellStyle name="Название 2" xfId="55" xr:uid="{00000000-0005-0000-0000-000037000000}"/>
    <cellStyle name="Нейтральный 2" xfId="56" xr:uid="{00000000-0005-0000-0000-000038000000}"/>
    <cellStyle name="Обычный" xfId="0" builtinId="0"/>
    <cellStyle name="Обычный 2" xfId="57" xr:uid="{00000000-0005-0000-0000-00003A000000}"/>
    <cellStyle name="Обычный 2 2" xfId="58" xr:uid="{00000000-0005-0000-0000-00003B000000}"/>
    <cellStyle name="Обычный 2 2 2" xfId="112" xr:uid="{CD64A3F7-80D5-4C01-B770-BDA3AEBC58F1}"/>
    <cellStyle name="Обычный 2 3" xfId="59" xr:uid="{00000000-0005-0000-0000-00003C000000}"/>
    <cellStyle name="Обычный 2 4" xfId="60" xr:uid="{00000000-0005-0000-0000-00003D000000}"/>
    <cellStyle name="Обычный 27" xfId="113" xr:uid="{5A4F9501-E95E-4F49-A8EC-CBF50465A8D7}"/>
    <cellStyle name="Обычный 3" xfId="61" xr:uid="{00000000-0005-0000-0000-00003E000000}"/>
    <cellStyle name="Обычный 3 2" xfId="62" xr:uid="{00000000-0005-0000-0000-00003F000000}"/>
    <cellStyle name="Обычный 3 2 2" xfId="63" xr:uid="{00000000-0005-0000-0000-000040000000}"/>
    <cellStyle name="Обычный 3 2 3" xfId="64" xr:uid="{00000000-0005-0000-0000-000041000000}"/>
    <cellStyle name="Обычный 3 3" xfId="65" xr:uid="{00000000-0005-0000-0000-000042000000}"/>
    <cellStyle name="Обычный 4" xfId="66" xr:uid="{00000000-0005-0000-0000-000043000000}"/>
    <cellStyle name="Обычный 5" xfId="67" xr:uid="{00000000-0005-0000-0000-000044000000}"/>
    <cellStyle name="Обычный 5 2" xfId="68" xr:uid="{00000000-0005-0000-0000-000045000000}"/>
    <cellStyle name="Обычный 6" xfId="69" xr:uid="{00000000-0005-0000-0000-000046000000}"/>
    <cellStyle name="Обычный 7" xfId="70" xr:uid="{00000000-0005-0000-0000-000047000000}"/>
    <cellStyle name="Плохой 2" xfId="71" xr:uid="{00000000-0005-0000-0000-00004E000000}"/>
    <cellStyle name="Пояснение 2" xfId="72" xr:uid="{00000000-0005-0000-0000-00004F000000}"/>
    <cellStyle name="Примечание 2" xfId="73" xr:uid="{00000000-0005-0000-0000-000050000000}"/>
    <cellStyle name="Процентный 2" xfId="74" xr:uid="{00000000-0005-0000-0000-000051000000}"/>
    <cellStyle name="Процентный 2 2" xfId="75" xr:uid="{00000000-0005-0000-0000-000052000000}"/>
    <cellStyle name="Процентный 3" xfId="76" xr:uid="{00000000-0005-0000-0000-000053000000}"/>
    <cellStyle name="Связанная ячейка 2" xfId="77" xr:uid="{00000000-0005-0000-0000-000054000000}"/>
    <cellStyle name="Стиль 1" xfId="78" xr:uid="{00000000-0005-0000-0000-000055000000}"/>
    <cellStyle name="Текст предупреждения 2" xfId="79" xr:uid="{00000000-0005-0000-0000-000056000000}"/>
    <cellStyle name="Тысячи [0]_Birga" xfId="80" xr:uid="{00000000-0005-0000-0000-000057000000}"/>
    <cellStyle name="Тысячи_Birga" xfId="81" xr:uid="{00000000-0005-0000-0000-000058000000}"/>
    <cellStyle name="Финансовый" xfId="108" builtinId="3"/>
    <cellStyle name="Финансовый [0] 2" xfId="83" xr:uid="{00000000-0005-0000-0000-00005A000000}"/>
    <cellStyle name="Финансовый [0] 3" xfId="84" xr:uid="{00000000-0005-0000-0000-00005B000000}"/>
    <cellStyle name="Финансовый 10" xfId="85" xr:uid="{00000000-0005-0000-0000-00005C000000}"/>
    <cellStyle name="Финансовый 11" xfId="86" xr:uid="{00000000-0005-0000-0000-00005D000000}"/>
    <cellStyle name="Финансовый 12" xfId="87" xr:uid="{00000000-0005-0000-0000-00005E000000}"/>
    <cellStyle name="Финансовый 13" xfId="88" xr:uid="{00000000-0005-0000-0000-00005F000000}"/>
    <cellStyle name="Финансовый 2" xfId="89" xr:uid="{00000000-0005-0000-0000-000060000000}"/>
    <cellStyle name="Финансовый 2 2" xfId="90" xr:uid="{00000000-0005-0000-0000-000061000000}"/>
    <cellStyle name="Финансовый 2 3" xfId="91" xr:uid="{00000000-0005-0000-0000-000062000000}"/>
    <cellStyle name="Финансовый 3" xfId="92" xr:uid="{00000000-0005-0000-0000-000063000000}"/>
    <cellStyle name="Финансовый 3 2" xfId="93" xr:uid="{00000000-0005-0000-0000-000064000000}"/>
    <cellStyle name="Финансовый 3 3" xfId="94" xr:uid="{00000000-0005-0000-0000-000065000000}"/>
    <cellStyle name="Финансовый 4" xfId="95" xr:uid="{00000000-0005-0000-0000-000066000000}"/>
    <cellStyle name="Финансовый 4 2" xfId="96" xr:uid="{00000000-0005-0000-0000-000067000000}"/>
    <cellStyle name="Финансовый 5" xfId="97" xr:uid="{00000000-0005-0000-0000-000068000000}"/>
    <cellStyle name="Финансовый 5 2" xfId="98" xr:uid="{00000000-0005-0000-0000-000069000000}"/>
    <cellStyle name="Финансовый 5 3" xfId="99" xr:uid="{00000000-0005-0000-0000-00006A000000}"/>
    <cellStyle name="Финансовый 6" xfId="100" xr:uid="{00000000-0005-0000-0000-00006B000000}"/>
    <cellStyle name="Финансовый 6 2" xfId="101" xr:uid="{00000000-0005-0000-0000-00006C000000}"/>
    <cellStyle name="Финансовый 7" xfId="102" xr:uid="{00000000-0005-0000-0000-00006D000000}"/>
    <cellStyle name="Финансовый 8" xfId="103" xr:uid="{00000000-0005-0000-0000-00006E000000}"/>
    <cellStyle name="Финансовый 8 2" xfId="104" xr:uid="{00000000-0005-0000-0000-00006F000000}"/>
    <cellStyle name="Финансовый 9" xfId="105" xr:uid="{00000000-0005-0000-0000-000070000000}"/>
    <cellStyle name="Хороший 2" xfId="106" xr:uid="{00000000-0005-0000-0000-000071000000}"/>
    <cellStyle name="표준_China Fund Subscription" xfId="107" xr:uid="{00000000-0005-0000-0000-000072000000}"/>
  </cellStyles>
  <dxfs count="0"/>
  <tableStyles count="0" defaultTableStyle="TableStyleMedium2" defaultPivotStyle="PivotStyleLight16"/>
  <colors>
    <mruColors>
      <color rgb="FFDE2280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il.akhmettayev/Desktop/IFRS%20audit%20311220/KN_IFRS_TB_311220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S"/>
      <sheetName val="PL"/>
      <sheetName val="TS 31.03.21"/>
      <sheetName val="TS"/>
      <sheetName val="SAD кор-ки 31.03.21"/>
      <sheetName val="700Н 31.03.21"/>
      <sheetName val="SAD кор-ки"/>
      <sheetName val="700Н 31.12.20"/>
    </sheetNames>
    <sheetDataSet>
      <sheetData sheetId="0"/>
      <sheetData sheetId="1"/>
      <sheetData sheetId="2">
        <row r="10">
          <cell r="AT10">
            <v>1.7462298274040222E-10</v>
          </cell>
        </row>
      </sheetData>
      <sheetData sheetId="3">
        <row r="1">
          <cell r="BJ1">
            <v>58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1DDED-749C-4261-BE54-694F500237E0}">
  <dimension ref="A1:E52"/>
  <sheetViews>
    <sheetView tabSelected="1" zoomScaleNormal="100" workbookViewId="0">
      <selection activeCell="C25" sqref="C25"/>
    </sheetView>
  </sheetViews>
  <sheetFormatPr defaultRowHeight="15"/>
  <cols>
    <col min="1" max="1" width="82.5703125" customWidth="1"/>
    <col min="2" max="2" width="14.5703125" bestFit="1" customWidth="1"/>
    <col min="3" max="3" width="14.5703125" style="38" bestFit="1" customWidth="1"/>
    <col min="4" max="4" width="10.7109375" bestFit="1" customWidth="1"/>
    <col min="5" max="5" width="9.5703125" bestFit="1" customWidth="1"/>
  </cols>
  <sheetData>
    <row r="1" spans="1:3">
      <c r="A1" s="2" t="s">
        <v>0</v>
      </c>
    </row>
    <row r="2" spans="1:3" ht="12.6" customHeight="1">
      <c r="A2" s="2"/>
      <c r="B2" s="2"/>
    </row>
    <row r="3" spans="1:3" ht="49.5" customHeight="1" thickBot="1">
      <c r="A3" s="3" t="s">
        <v>54</v>
      </c>
      <c r="B3" s="4" t="s">
        <v>56</v>
      </c>
      <c r="C3" s="39" t="s">
        <v>52</v>
      </c>
    </row>
    <row r="4" spans="1:3">
      <c r="A4" s="2" t="s">
        <v>14</v>
      </c>
      <c r="B4" s="2"/>
      <c r="C4" s="40"/>
    </row>
    <row r="5" spans="1:3">
      <c r="A5" s="5" t="s">
        <v>15</v>
      </c>
      <c r="B5" s="6">
        <v>45609449</v>
      </c>
      <c r="C5" s="37">
        <v>44341087</v>
      </c>
    </row>
    <row r="6" spans="1:3">
      <c r="A6" s="5" t="s">
        <v>16</v>
      </c>
      <c r="B6" s="6">
        <v>3042480</v>
      </c>
      <c r="C6" s="37">
        <v>2248060</v>
      </c>
    </row>
    <row r="7" spans="1:3">
      <c r="A7" s="5" t="s">
        <v>17</v>
      </c>
      <c r="B7" s="7">
        <v>411802379</v>
      </c>
      <c r="C7" s="41">
        <v>398547620</v>
      </c>
    </row>
    <row r="8" spans="1:3">
      <c r="A8" s="5" t="s">
        <v>18</v>
      </c>
      <c r="B8" s="5">
        <v>575</v>
      </c>
      <c r="C8" s="42">
        <v>574</v>
      </c>
    </row>
    <row r="9" spans="1:3">
      <c r="A9" s="5" t="s">
        <v>19</v>
      </c>
      <c r="B9" s="6">
        <v>40024960</v>
      </c>
      <c r="C9" s="37">
        <v>15803087</v>
      </c>
    </row>
    <row r="10" spans="1:3">
      <c r="A10" s="5" t="s">
        <v>20</v>
      </c>
      <c r="B10" s="6">
        <v>7067158</v>
      </c>
      <c r="C10" s="37">
        <v>6913717</v>
      </c>
    </row>
    <row r="11" spans="1:3">
      <c r="A11" s="5" t="s">
        <v>21</v>
      </c>
      <c r="B11" s="6">
        <f>2219897+1428343</f>
        <v>3648240</v>
      </c>
      <c r="C11" s="37">
        <v>2996623</v>
      </c>
    </row>
    <row r="12" spans="1:3">
      <c r="A12" s="5" t="s">
        <v>22</v>
      </c>
      <c r="B12" s="6">
        <v>580710</v>
      </c>
      <c r="C12" s="37">
        <v>480867</v>
      </c>
    </row>
    <row r="13" spans="1:3">
      <c r="A13" s="5" t="s">
        <v>23</v>
      </c>
      <c r="B13" s="6">
        <v>1052439</v>
      </c>
      <c r="C13" s="37">
        <v>920094</v>
      </c>
    </row>
    <row r="14" spans="1:3">
      <c r="A14" s="5" t="s">
        <v>13</v>
      </c>
      <c r="B14" s="6">
        <v>42070</v>
      </c>
      <c r="C14" s="37">
        <v>42070</v>
      </c>
    </row>
    <row r="15" spans="1:3" ht="15.75" thickBot="1">
      <c r="A15" s="8" t="s">
        <v>1</v>
      </c>
      <c r="B15" s="9">
        <v>1539478</v>
      </c>
      <c r="C15" s="43">
        <v>1119634</v>
      </c>
    </row>
    <row r="16" spans="1:3">
      <c r="A16" s="5"/>
      <c r="B16" s="5"/>
      <c r="C16" s="44"/>
    </row>
    <row r="17" spans="1:4" ht="15.75" thickBot="1">
      <c r="A17" s="11" t="s">
        <v>24</v>
      </c>
      <c r="B17" s="45">
        <f>SUM(B5:B15)</f>
        <v>514409938</v>
      </c>
      <c r="C17" s="45">
        <f>SUM(C5:C15)</f>
        <v>473413433</v>
      </c>
      <c r="D17" s="14"/>
    </row>
    <row r="18" spans="1:4" ht="15.75" thickTop="1">
      <c r="A18" s="5"/>
      <c r="B18" s="5"/>
      <c r="C18" s="42"/>
    </row>
    <row r="19" spans="1:4">
      <c r="A19" s="2" t="s">
        <v>25</v>
      </c>
      <c r="B19" s="2"/>
      <c r="C19" s="42"/>
    </row>
    <row r="20" spans="1:4">
      <c r="A20" s="2"/>
      <c r="B20" s="2"/>
      <c r="C20" s="42"/>
    </row>
    <row r="21" spans="1:4">
      <c r="A21" s="2" t="s">
        <v>26</v>
      </c>
      <c r="B21" s="2"/>
      <c r="C21" s="42"/>
    </row>
    <row r="22" spans="1:4">
      <c r="A22" s="5" t="s">
        <v>55</v>
      </c>
      <c r="B22" s="37">
        <v>100</v>
      </c>
      <c r="C22" s="37">
        <v>10289</v>
      </c>
    </row>
    <row r="23" spans="1:4">
      <c r="A23" s="5" t="s">
        <v>27</v>
      </c>
      <c r="B23" s="37">
        <v>286692122</v>
      </c>
      <c r="C23" s="37">
        <v>269236127</v>
      </c>
    </row>
    <row r="24" spans="1:4">
      <c r="A24" s="5" t="s">
        <v>12</v>
      </c>
      <c r="B24" s="37">
        <v>118047982</v>
      </c>
      <c r="C24" s="37">
        <v>101682326</v>
      </c>
    </row>
    <row r="25" spans="1:4">
      <c r="A25" s="5" t="s">
        <v>28</v>
      </c>
      <c r="B25" s="37">
        <v>4379422</v>
      </c>
      <c r="C25" s="37">
        <v>3828429</v>
      </c>
    </row>
    <row r="26" spans="1:4">
      <c r="A26" s="5" t="s">
        <v>11</v>
      </c>
      <c r="B26" s="37"/>
      <c r="C26" s="46">
        <v>0</v>
      </c>
    </row>
    <row r="27" spans="1:4">
      <c r="A27" s="5" t="s">
        <v>29</v>
      </c>
      <c r="B27" s="37">
        <v>3160548</v>
      </c>
      <c r="C27" s="37">
        <v>224414</v>
      </c>
    </row>
    <row r="28" spans="1:4">
      <c r="A28" s="5" t="s">
        <v>4</v>
      </c>
      <c r="B28" s="37"/>
      <c r="C28" s="46">
        <v>0</v>
      </c>
    </row>
    <row r="29" spans="1:4">
      <c r="A29" s="5" t="s">
        <v>10</v>
      </c>
      <c r="B29" s="37">
        <v>755091</v>
      </c>
      <c r="C29" s="37">
        <v>673368</v>
      </c>
    </row>
    <row r="30" spans="1:4">
      <c r="A30" s="5" t="s">
        <v>30</v>
      </c>
      <c r="B30" s="37">
        <v>282785</v>
      </c>
      <c r="C30" s="37">
        <v>282784</v>
      </c>
    </row>
    <row r="31" spans="1:4" ht="15.75" thickBot="1">
      <c r="A31" s="8" t="s">
        <v>31</v>
      </c>
      <c r="B31" s="43">
        <v>1777825</v>
      </c>
      <c r="C31" s="43">
        <v>870991</v>
      </c>
    </row>
    <row r="32" spans="1:4">
      <c r="A32" s="2"/>
    </row>
    <row r="33" spans="1:5" ht="15.75" thickBot="1">
      <c r="A33" s="11" t="s">
        <v>2</v>
      </c>
      <c r="B33" s="47">
        <f>SUM(B22:B31)</f>
        <v>415095875</v>
      </c>
      <c r="C33" s="47">
        <f>SUM(C22:C31)</f>
        <v>376808728</v>
      </c>
      <c r="E33" s="34"/>
    </row>
    <row r="34" spans="1:5" ht="15.75" thickTop="1">
      <c r="A34" s="2"/>
      <c r="B34" s="2"/>
      <c r="C34" s="42"/>
    </row>
    <row r="35" spans="1:5">
      <c r="A35" s="2" t="s">
        <v>32</v>
      </c>
      <c r="B35" s="2"/>
      <c r="C35" s="42"/>
    </row>
    <row r="36" spans="1:5">
      <c r="A36" s="5" t="s">
        <v>33</v>
      </c>
      <c r="B36" s="6">
        <v>61422794.196220011</v>
      </c>
      <c r="C36" s="37">
        <v>61422794</v>
      </c>
    </row>
    <row r="37" spans="1:5">
      <c r="A37" s="5" t="s">
        <v>53</v>
      </c>
      <c r="B37" s="6">
        <v>2978199</v>
      </c>
      <c r="C37" s="37">
        <v>2978199</v>
      </c>
    </row>
    <row r="38" spans="1:5" ht="25.5">
      <c r="A38" s="13" t="s">
        <v>34</v>
      </c>
      <c r="B38" s="10">
        <v>278</v>
      </c>
      <c r="C38" s="44">
        <v>278</v>
      </c>
    </row>
    <row r="39" spans="1:5" ht="15.75" thickBot="1">
      <c r="A39" s="8" t="s">
        <v>6</v>
      </c>
      <c r="B39" s="9">
        <v>34912792</v>
      </c>
      <c r="C39" s="43">
        <v>32203434</v>
      </c>
    </row>
    <row r="40" spans="1:5">
      <c r="A40" s="2"/>
      <c r="D40" s="14"/>
    </row>
    <row r="41" spans="1:5" ht="15.75" thickBot="1">
      <c r="A41" s="11" t="s">
        <v>3</v>
      </c>
      <c r="B41" s="12">
        <f>B36+B37+B38+B39</f>
        <v>99314063.196220011</v>
      </c>
      <c r="C41" s="47">
        <f>SUM(C36:C39)</f>
        <v>96604705</v>
      </c>
    </row>
    <row r="42" spans="1:5" ht="15.75" thickTop="1">
      <c r="A42" s="2" t="s">
        <v>35</v>
      </c>
    </row>
    <row r="43" spans="1:5" ht="15.75" thickBot="1">
      <c r="A43" s="11" t="s">
        <v>36</v>
      </c>
      <c r="B43" s="47">
        <f>B33+B41</f>
        <v>514409938.19622004</v>
      </c>
      <c r="C43" s="47">
        <f>C33+C41</f>
        <v>473413433</v>
      </c>
    </row>
    <row r="44" spans="1:5" ht="15.75" thickTop="1">
      <c r="B44" s="34"/>
      <c r="C44" s="34"/>
    </row>
    <row r="46" spans="1:5">
      <c r="A46" s="15" t="s">
        <v>60</v>
      </c>
    </row>
    <row r="47" spans="1:5">
      <c r="A47" s="15"/>
    </row>
    <row r="48" spans="1:5">
      <c r="A48" s="15" t="s">
        <v>61</v>
      </c>
    </row>
    <row r="51" spans="1:3">
      <c r="A51" s="49" t="s">
        <v>37</v>
      </c>
      <c r="B51" s="49"/>
      <c r="C51" s="49"/>
    </row>
    <row r="52" spans="1:3">
      <c r="A52" s="1" t="s">
        <v>9</v>
      </c>
      <c r="B52" s="17"/>
      <c r="C52" s="48"/>
    </row>
  </sheetData>
  <mergeCells count="1">
    <mergeCell ref="A51:C51"/>
  </mergeCells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D3091-B45B-4792-80E0-A6C01124A5F1}">
  <dimension ref="A1:I42"/>
  <sheetViews>
    <sheetView topLeftCell="A4" zoomScaleNormal="100" workbookViewId="0">
      <selection activeCell="D30" sqref="D30"/>
    </sheetView>
  </sheetViews>
  <sheetFormatPr defaultRowHeight="15"/>
  <cols>
    <col min="1" max="1" width="88.28515625" customWidth="1"/>
    <col min="2" max="2" width="18" bestFit="1" customWidth="1"/>
    <col min="3" max="3" width="2" customWidth="1"/>
    <col min="4" max="4" width="18" style="38" bestFit="1" customWidth="1"/>
    <col min="5" max="6" width="10.28515625" bestFit="1" customWidth="1"/>
    <col min="8" max="8" width="10.28515625" bestFit="1" customWidth="1"/>
  </cols>
  <sheetData>
    <row r="1" spans="1:6">
      <c r="A1" s="18"/>
      <c r="B1" s="19"/>
      <c r="C1" s="2"/>
      <c r="D1" s="50"/>
    </row>
    <row r="2" spans="1:6">
      <c r="A2" s="18"/>
      <c r="C2" s="2"/>
    </row>
    <row r="3" spans="1:6">
      <c r="A3" s="20" t="s">
        <v>0</v>
      </c>
      <c r="C3" s="2"/>
    </row>
    <row r="4" spans="1:6">
      <c r="A4" s="18"/>
      <c r="B4" s="19"/>
      <c r="C4" s="2"/>
      <c r="D4" s="50"/>
    </row>
    <row r="5" spans="1:6" ht="39" thickBot="1">
      <c r="A5" s="3" t="s">
        <v>57</v>
      </c>
      <c r="B5" s="4" t="s">
        <v>58</v>
      </c>
      <c r="C5" s="21"/>
      <c r="D5" s="39" t="s">
        <v>59</v>
      </c>
    </row>
    <row r="6" spans="1:6">
      <c r="A6" s="5" t="s">
        <v>38</v>
      </c>
      <c r="B6" s="22">
        <v>973976</v>
      </c>
      <c r="C6" s="22"/>
      <c r="D6" s="51">
        <v>199076</v>
      </c>
    </row>
    <row r="7" spans="1:6" ht="25.5">
      <c r="A7" s="13" t="s">
        <v>39</v>
      </c>
      <c r="B7" s="22">
        <v>23138523</v>
      </c>
      <c r="C7" s="22"/>
      <c r="D7" s="51">
        <v>3821451</v>
      </c>
    </row>
    <row r="8" spans="1:6" ht="15.75" thickBot="1">
      <c r="A8" s="8" t="s">
        <v>40</v>
      </c>
      <c r="B8" s="23">
        <v>-13715393</v>
      </c>
      <c r="C8" s="23"/>
      <c r="D8" s="52">
        <v>-3400526</v>
      </c>
    </row>
    <row r="9" spans="1:6">
      <c r="A9" s="5"/>
      <c r="B9" s="22"/>
      <c r="C9" s="22"/>
      <c r="D9" s="51"/>
    </row>
    <row r="10" spans="1:6">
      <c r="A10" s="2" t="s">
        <v>41</v>
      </c>
      <c r="B10" s="36">
        <f>B6+B7+B8</f>
        <v>10397106</v>
      </c>
      <c r="C10" s="36">
        <f t="shared" ref="C10" si="0">C6+C7+C8</f>
        <v>0</v>
      </c>
      <c r="D10" s="36">
        <f>D6+D7+D8</f>
        <v>620001</v>
      </c>
    </row>
    <row r="11" spans="1:6" ht="15.75" thickBot="1">
      <c r="A11" s="21"/>
      <c r="B11" s="25"/>
      <c r="C11" s="26"/>
      <c r="D11" s="53"/>
    </row>
    <row r="12" spans="1:6">
      <c r="A12" s="27" t="s">
        <v>42</v>
      </c>
      <c r="B12" s="22">
        <v>-438953</v>
      </c>
      <c r="C12" s="28"/>
      <c r="D12" s="54">
        <v>107632</v>
      </c>
    </row>
    <row r="13" spans="1:6">
      <c r="A13" s="5"/>
      <c r="B13" s="22"/>
      <c r="C13" s="24"/>
      <c r="D13" s="55"/>
    </row>
    <row r="14" spans="1:6" ht="15.75" thickBot="1">
      <c r="A14" s="8"/>
      <c r="B14" s="23"/>
      <c r="C14" s="26"/>
      <c r="D14" s="56"/>
    </row>
    <row r="15" spans="1:6">
      <c r="A15" s="30" t="s">
        <v>43</v>
      </c>
      <c r="B15" s="28">
        <f>B10+B12</f>
        <v>9958153</v>
      </c>
      <c r="C15" s="28">
        <f t="shared" ref="C15:D15" si="1">C10+C12</f>
        <v>0</v>
      </c>
      <c r="D15" s="57">
        <f>D10+D12</f>
        <v>727633</v>
      </c>
      <c r="F15" s="35"/>
    </row>
    <row r="16" spans="1:6" ht="15.75" thickBot="1">
      <c r="A16" s="21"/>
      <c r="B16" s="31"/>
      <c r="C16" s="26"/>
      <c r="D16" s="53"/>
    </row>
    <row r="17" spans="1:9">
      <c r="A17" s="5"/>
      <c r="B17" s="22"/>
      <c r="C17" s="29"/>
      <c r="D17" s="51"/>
    </row>
    <row r="18" spans="1:9">
      <c r="A18" s="5" t="s">
        <v>44</v>
      </c>
      <c r="B18" s="22">
        <v>2075412</v>
      </c>
      <c r="C18" s="22"/>
      <c r="D18" s="51">
        <v>1479928</v>
      </c>
    </row>
    <row r="19" spans="1:9">
      <c r="A19" s="5" t="s">
        <v>45</v>
      </c>
      <c r="B19" s="22">
        <v>-1232731</v>
      </c>
      <c r="C19" s="22"/>
      <c r="D19" s="51">
        <v>-297865</v>
      </c>
    </row>
    <row r="20" spans="1:9">
      <c r="A20" s="5" t="s">
        <v>46</v>
      </c>
      <c r="B20" s="22">
        <v>2938116</v>
      </c>
      <c r="C20" s="29"/>
      <c r="D20" s="55">
        <v>2862143</v>
      </c>
    </row>
    <row r="21" spans="1:9">
      <c r="A21" s="5" t="s">
        <v>47</v>
      </c>
      <c r="B21" s="22">
        <v>201298</v>
      </c>
      <c r="C21" s="29"/>
      <c r="D21" s="55">
        <v>442078</v>
      </c>
    </row>
    <row r="22" spans="1:9">
      <c r="A22" s="5" t="s">
        <v>48</v>
      </c>
      <c r="B22" s="22">
        <v>6026</v>
      </c>
      <c r="C22" s="22"/>
      <c r="D22" s="51">
        <v>0</v>
      </c>
    </row>
    <row r="23" spans="1:9" ht="15.75" thickBot="1">
      <c r="A23" s="5" t="s">
        <v>7</v>
      </c>
      <c r="B23" s="22">
        <v>14962</v>
      </c>
      <c r="C23" s="22"/>
      <c r="D23" s="51">
        <v>21999</v>
      </c>
    </row>
    <row r="24" spans="1:9">
      <c r="A24" s="27"/>
      <c r="B24" s="32"/>
      <c r="C24" s="32"/>
      <c r="D24" s="58"/>
    </row>
    <row r="25" spans="1:9" ht="15.75" thickBot="1">
      <c r="A25" s="21" t="s">
        <v>49</v>
      </c>
      <c r="B25" s="25">
        <f>B18+B19+B20+B21+B22+B23</f>
        <v>4003083</v>
      </c>
      <c r="C25" s="25">
        <f>C18+C19+C20+C21+C22+C23+C12</f>
        <v>0</v>
      </c>
      <c r="D25" s="59">
        <f>D18+D19+D20+D21+D22+D23</f>
        <v>4508283</v>
      </c>
      <c r="F25" s="35"/>
    </row>
    <row r="26" spans="1:9">
      <c r="A26" s="5"/>
      <c r="B26" s="22"/>
      <c r="C26" s="29"/>
      <c r="D26" s="51"/>
    </row>
    <row r="27" spans="1:9" ht="15.75" thickBot="1">
      <c r="A27" s="8" t="s">
        <v>5</v>
      </c>
      <c r="B27" s="23">
        <v>-2760265</v>
      </c>
      <c r="C27" s="23"/>
      <c r="D27" s="52">
        <v>-1572623</v>
      </c>
    </row>
    <row r="28" spans="1:9">
      <c r="A28" s="5" t="s">
        <v>50</v>
      </c>
      <c r="B28" s="22">
        <f>B15+B25+B27</f>
        <v>11200971</v>
      </c>
      <c r="C28" s="22">
        <f>C15+C25+C27</f>
        <v>0</v>
      </c>
      <c r="D28" s="51">
        <f>D15+D25+D27</f>
        <v>3663293</v>
      </c>
      <c r="E28" s="35"/>
      <c r="F28" s="35"/>
      <c r="H28" s="35"/>
      <c r="I28" s="35"/>
    </row>
    <row r="29" spans="1:9">
      <c r="A29" s="5"/>
      <c r="B29" s="22"/>
      <c r="C29" s="22"/>
      <c r="D29" s="51"/>
    </row>
    <row r="30" spans="1:9" ht="15.75" thickBot="1">
      <c r="A30" s="8" t="s">
        <v>8</v>
      </c>
      <c r="B30" s="23">
        <v>0</v>
      </c>
      <c r="C30" s="23"/>
      <c r="D30" s="52">
        <v>-1971</v>
      </c>
    </row>
    <row r="31" spans="1:9">
      <c r="A31" s="5"/>
      <c r="B31" s="22"/>
      <c r="C31" s="29"/>
      <c r="D31" s="51"/>
    </row>
    <row r="32" spans="1:9" ht="15.75" thickBot="1">
      <c r="A32" s="11" t="s">
        <v>51</v>
      </c>
      <c r="B32" s="33">
        <f>B28+B30</f>
        <v>11200971</v>
      </c>
      <c r="C32" s="33">
        <f t="shared" ref="C32:D32" si="2">C28+C30</f>
        <v>0</v>
      </c>
      <c r="D32" s="60">
        <f t="shared" si="2"/>
        <v>3661322</v>
      </c>
    </row>
    <row r="33" spans="1:4" ht="15.75" thickTop="1">
      <c r="A33" s="2"/>
      <c r="B33" s="7"/>
      <c r="C33" s="5"/>
      <c r="D33" s="50"/>
    </row>
    <row r="34" spans="1:4">
      <c r="A34" s="2"/>
      <c r="B34" s="7"/>
      <c r="C34" s="5"/>
      <c r="D34" s="50"/>
    </row>
    <row r="36" spans="1:4">
      <c r="A36" s="15" t="str">
        <f>ББ!A46</f>
        <v>Председатель Правления _______________________ /Лукьянов С. Н.   Дата  подписания 14.04.2022 г.</v>
      </c>
    </row>
    <row r="37" spans="1:4">
      <c r="A37" s="15"/>
    </row>
    <row r="38" spans="1:4">
      <c r="A38" s="15" t="str">
        <f>ББ!A48</f>
        <v>Главный бухгалтер ________________________________ / Хон Т.Э. Дата 14.04.2022 г.</v>
      </c>
    </row>
    <row r="41" spans="1:4">
      <c r="A41" s="49" t="s">
        <v>37</v>
      </c>
      <c r="B41" s="49"/>
      <c r="C41" s="49"/>
    </row>
    <row r="42" spans="1:4">
      <c r="A42" s="1" t="s">
        <v>9</v>
      </c>
      <c r="B42" s="17"/>
      <c r="C42" s="16"/>
    </row>
  </sheetData>
  <mergeCells count="1">
    <mergeCell ref="A41:C41"/>
  </mergeCells>
  <pageMargins left="0.7" right="0.7" top="0.75" bottom="0.75" header="0.3" footer="0.3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ББ</vt:lpstr>
      <vt:lpstr>ОПУиО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Azamat S</dc:creator>
  <cp:lastModifiedBy>Шортомбаева Айгерим Едыловна</cp:lastModifiedBy>
  <cp:lastPrinted>2022-01-31T09:14:58Z</cp:lastPrinted>
  <dcterms:created xsi:type="dcterms:W3CDTF">2016-05-14T10:51:53Z</dcterms:created>
  <dcterms:modified xsi:type="dcterms:W3CDTF">2022-04-14T11:51:59Z</dcterms:modified>
</cp:coreProperties>
</file>