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0\KASE\3 кв 20\Полный отчет\"/>
    </mc:Choice>
  </mc:AlternateContent>
  <xr:revisionPtr revIDLastSave="0" documentId="13_ncr:1_{87BEF098-6B17-4896-B3B4-E2901545D8E4}" xr6:coauthVersionLast="45" xr6:coauthVersionMax="45" xr10:uidLastSave="{00000000-0000-0000-0000-000000000000}"/>
  <bookViews>
    <workbookView xWindow="-120" yWindow="-120" windowWidth="29040" windowHeight="15840" tabRatio="801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definedNames>
    <definedName name="_xlnm.Print_Area" localSheetId="0">ББ!$A$1:$C$56</definedName>
    <definedName name="_xlnm.Print_Area" localSheetId="3">'Движение денег'!$A$1:$E$77</definedName>
    <definedName name="_xlnm.Print_Area" localSheetId="2">'Движение капитала'!$A$1:$H$32</definedName>
    <definedName name="_xlnm.Print_Area" localSheetId="1">ОПиУ!$A$1:$D$56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7" l="1"/>
  <c r="A50" i="2" l="1"/>
  <c r="D78" i="17" l="1"/>
  <c r="D71" i="17" l="1"/>
  <c r="B40" i="1" l="1"/>
  <c r="B49" i="1" s="1"/>
  <c r="B28" i="1" l="1"/>
  <c r="B7" i="2"/>
  <c r="B9" i="17" l="1"/>
  <c r="D9" i="17" s="1"/>
  <c r="C7" i="2"/>
  <c r="A74" i="17" l="1"/>
  <c r="A72" i="17"/>
  <c r="A29" i="3"/>
  <c r="A27" i="3"/>
  <c r="A52" i="2"/>
  <c r="C48" i="2" l="1"/>
  <c r="C57" i="1" l="1"/>
  <c r="A4" i="3"/>
  <c r="B57" i="1" l="1"/>
  <c r="B50" i="1"/>
  <c r="B78" i="17" l="1"/>
  <c r="B71" i="17"/>
</calcChain>
</file>

<file path=xl/sharedStrings.xml><?xml version="1.0" encoding="utf-8"?>
<sst xmlns="http://schemas.openxmlformats.org/spreadsheetml/2006/main" count="165" uniqueCount="127">
  <si>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</si>
  <si>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</si>
  <si>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</si>
  <si>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</si>
  <si>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</si>
  <si>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</si>
  <si>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</si>
  <si>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</si>
  <si>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</si>
  <si>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</si>
  <si>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</si>
  <si>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</si>
  <si>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</si>
  <si>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</si>
  <si>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</si>
  <si>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</si>
  <si>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</si>
  <si>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</si>
  <si>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</si>
  <si>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</si>
  <si>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</si>
  <si>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</si>
  <si>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</si>
  <si>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</si>
  <si>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</si>
  <si>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</si>
  <si>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</si>
  <si>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</si>
  <si>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</si>
  <si>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</si>
  <si>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</si>
  <si>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</si>
  <si>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</si>
  <si>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</si>
  <si>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</si>
  <si>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</si>
  <si>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</si>
  <si>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</si>
  <si>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</si>
  <si>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</si>
  <si>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операций с производными финансовыми инструментами</t>
  </si>
  <si>
    <t>Операционные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</si>
  <si>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</si>
  <si>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</si>
  <si>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</si>
  <si>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</si>
  <si>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</si>
  <si>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</si>
  <si>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</si>
  <si>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</si>
  <si>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</si>
  <si>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</si>
  <si>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</si>
  <si>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</si>
  <si>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</si>
  <si>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</si>
  <si>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</si>
  <si>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</si>
  <si>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</si>
  <si>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</si>
  <si>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</si>
  <si>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</si>
  <si>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</si>
  <si>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</si>
  <si>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</si>
  <si>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</si>
  <si>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</si>
  <si>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</si>
  <si>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</si>
  <si>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</si>
  <si>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</si>
  <si>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</si>
  <si>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</si>
  <si>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</si>
  <si>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</si>
  <si>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</si>
  <si>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</si>
  <si>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</si>
  <si>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</si>
  <si>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</si>
  <si>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</si>
  <si>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</si>
  <si>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</si>
  <si>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</si>
  <si>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</si>
  <si>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</si>
  <si>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</si>
  <si>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</si>
  <si>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</si>
  <si>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</si>
  <si>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</si>
  <si>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Телефон: +7 (727) 311-10-64 вн.645</t>
  </si>
  <si>
    <t>Место для печати</t>
  </si>
  <si>
    <t>Запасы</t>
  </si>
  <si>
    <t>Вклады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</si>
  <si>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</si>
  <si>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</si>
  <si>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</si>
  <si>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</si>
  <si>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</si>
  <si>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</si>
  <si>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</si>
  <si>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</si>
  <si>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</si>
  <si>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</si>
  <si>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2019 года</t>
  </si>
  <si>
    <t>Погашение обязательств по выпущенным облигациям</t>
  </si>
  <si>
    <t>2020 года</t>
  </si>
  <si>
    <t>1 января 2019 года</t>
  </si>
  <si>
    <t>1 января 2020 года</t>
  </si>
  <si>
    <t>Выдача займа</t>
  </si>
  <si>
    <t>Восстановление расходов по ожидаемым кредитным убыткам/расходы по ожидаемым кредитным убыткам</t>
  </si>
  <si>
    <t>31 декабря</t>
  </si>
  <si>
    <t>Производные финансовые инструменты (требования по сделке опционы)</t>
  </si>
  <si>
    <t>НА 30 Сентября 2020 ГОДА</t>
  </si>
  <si>
    <t>30 сентября</t>
  </si>
  <si>
    <t>Председатель Правления _______________________ /Лукьянов С.Н.  Дата  подписания 07.10.2020 г.</t>
  </si>
  <si>
    <t>Главный бухгалтер ___________________________ / Хон Т.Э. Дата подписания 07.10.2020 г.</t>
  </si>
  <si>
    <t>ОТЧЕТ О ПРИБЫЛЯХ И УБЫТКАХ ЗА 9 МЕСЯЦЕВ, ЗАКОНЧИВШИХСЯ 30 СЕНТЯБРЯ 2020 ГОДА</t>
  </si>
  <si>
    <t>за 9 месяцев, закончившихся</t>
  </si>
  <si>
    <t>30 сентября 2019 года</t>
  </si>
  <si>
    <t>30 сентября 2020 года</t>
  </si>
  <si>
    <t>ЗА 9 МЕСЯЦА, ЗАКОНЧИВШИХСЯ 30 СЕНТЯБРЯ 2020 ГОДА</t>
  </si>
  <si>
    <t>Погашение займа</t>
  </si>
  <si>
    <t xml:space="preserve"> Поступления от выпуска простых акций</t>
  </si>
  <si>
    <t>`</t>
  </si>
  <si>
    <t>Доходы от операций с производными финансовыми инструментами (нетто)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</si>
</sst>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6" formatCode="_(* #,##0.00_);_(* \(#,##0.00\);_(* &quot;-&quot;??_);_(@_)"/>
    <numFmt numFmtId="168" formatCode="_-* #,##0_р_._-;\-* #,##0_р_._-;_-* &quot;-&quot;_р_._-;_-@_-"/>
    <numFmt numFmtId="169" formatCode="_-* #,##0.00_р_._-;\-* #,##0.00_р_._-;_-* &quot;-&quot;??_р_._-;_-@_-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-* #,##0_р_._-;\-* #,##0_р_._-;_-* &quot;-&quot;??_р_._-;_-@_-"/>
    <numFmt numFmtId="177" formatCode="[$-409]d\-mmm\-yy;@"/>
    <numFmt numFmtId="178" formatCode="#,##0_);\(#,##0\);\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4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0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9" fontId="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7" fontId="50" fillId="0" borderId="0"/>
    <xf numFmtId="0" fontId="4" fillId="0" borderId="0"/>
    <xf numFmtId="0" fontId="1" fillId="0" borderId="0"/>
  </cellStyleXfs>
  <cellXfs count="182">
    <xf numFmtId="0" fontId="0" fillId="0" borderId="0" xfId="0"/>
    <xf numFmtId="0" fontId="37" fillId="24" borderId="0" xfId="0" applyFont="1" applyFill="1" applyAlignment="1">
      <alignment horizontal="left" vertical="center"/>
    </xf>
    <xf numFmtId="0" fontId="0" fillId="24" borderId="0" xfId="0" applyFill="1"/>
    <xf numFmtId="0" fontId="37" fillId="24" borderId="0" xfId="0" applyFont="1" applyFill="1" applyAlignment="1">
      <alignment horizontal="justify" vertical="center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6" fillId="24" borderId="0" xfId="0" applyFont="1" applyFill="1"/>
    <xf numFmtId="0" fontId="0" fillId="24" borderId="0" xfId="0" applyFill="1" applyAlignment="1">
      <alignment horizontal="center"/>
    </xf>
    <xf numFmtId="0" fontId="36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0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41" fillId="24" borderId="0" xfId="1" applyFont="1" applyFill="1"/>
    <xf numFmtId="0" fontId="43" fillId="24" borderId="0" xfId="1" applyFont="1" applyFill="1" applyAlignment="1">
      <alignment horizontal="center"/>
    </xf>
    <xf numFmtId="0" fontId="41" fillId="24" borderId="0" xfId="1" applyFont="1" applyFill="1" applyAlignment="1">
      <alignment horizontal="center"/>
    </xf>
    <xf numFmtId="0" fontId="42" fillId="24" borderId="0" xfId="0" applyFont="1" applyFill="1"/>
    <xf numFmtId="0" fontId="42" fillId="24" borderId="0" xfId="1" applyFont="1" applyFill="1" applyAlignment="1">
      <alignment horizontal="left"/>
    </xf>
    <xf numFmtId="0" fontId="44" fillId="24" borderId="0" xfId="1" applyFont="1" applyFill="1" applyAlignment="1">
      <alignment horizontal="left"/>
    </xf>
    <xf numFmtId="0" fontId="44" fillId="24" borderId="0" xfId="1" applyFont="1" applyFill="1" applyAlignment="1">
      <alignment horizontal="center"/>
    </xf>
    <xf numFmtId="0" fontId="42" fillId="24" borderId="0" xfId="1" applyFont="1" applyFill="1" applyAlignment="1">
      <alignment horizontal="center"/>
    </xf>
    <xf numFmtId="0" fontId="41" fillId="24" borderId="0" xfId="1" applyFont="1" applyFill="1" applyAlignment="1">
      <alignment vertical="center"/>
    </xf>
    <xf numFmtId="0" fontId="43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top" wrapText="1"/>
    </xf>
    <xf numFmtId="1" fontId="42" fillId="24" borderId="0" xfId="1" applyNumberFormat="1" applyFont="1" applyFill="1" applyAlignment="1">
      <alignment vertical="center"/>
    </xf>
    <xf numFmtId="1" fontId="42" fillId="24" borderId="0" xfId="1" applyNumberFormat="1" applyFont="1" applyFill="1" applyAlignment="1">
      <alignment horizontal="center" vertical="center"/>
    </xf>
    <xf numFmtId="0" fontId="42" fillId="24" borderId="0" xfId="1" applyFont="1" applyFill="1" applyAlignment="1">
      <alignment vertical="center"/>
    </xf>
    <xf numFmtId="3" fontId="41" fillId="24" borderId="0" xfId="1" applyNumberFormat="1" applyFont="1" applyFill="1" applyAlignment="1">
      <alignment horizontal="right" vertical="center"/>
    </xf>
    <xf numFmtId="3" fontId="42" fillId="24" borderId="0" xfId="1" applyNumberFormat="1" applyFont="1" applyFill="1" applyAlignment="1">
      <alignment horizontal="right" vertical="center"/>
    </xf>
    <xf numFmtId="3" fontId="42" fillId="24" borderId="0" xfId="0" applyNumberFormat="1" applyFont="1" applyFill="1"/>
    <xf numFmtId="0" fontId="42" fillId="24" borderId="0" xfId="1" applyFont="1" applyFill="1" applyAlignment="1">
      <alignment vertical="center" wrapText="1"/>
    </xf>
    <xf numFmtId="0" fontId="44" fillId="24" borderId="0" xfId="0" applyFont="1" applyFill="1"/>
    <xf numFmtId="4" fontId="42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right"/>
    </xf>
    <xf numFmtId="175" fontId="42" fillId="24" borderId="0" xfId="82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center"/>
    </xf>
    <xf numFmtId="0" fontId="42" fillId="24" borderId="0" xfId="1" applyFont="1" applyFill="1"/>
    <xf numFmtId="0" fontId="42" fillId="24" borderId="0" xfId="1" applyFont="1" applyFill="1" applyAlignment="1">
      <alignment horizontal="right" vertical="center"/>
    </xf>
    <xf numFmtId="0" fontId="44" fillId="24" borderId="0" xfId="0" applyFont="1" applyFill="1" applyAlignment="1">
      <alignment horizontal="right"/>
    </xf>
    <xf numFmtId="0" fontId="42" fillId="24" borderId="0" xfId="0" applyFont="1" applyFill="1" applyAlignment="1">
      <alignment horizontal="right"/>
    </xf>
    <xf numFmtId="0" fontId="38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5" fillId="24" borderId="0" xfId="0" applyFont="1" applyFill="1" applyAlignment="1">
      <alignment horizontal="right" vertical="center" wrapText="1"/>
    </xf>
    <xf numFmtId="3" fontId="35" fillId="24" borderId="11" xfId="0" applyNumberFormat="1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right" vertical="center" wrapText="1"/>
    </xf>
    <xf numFmtId="0" fontId="34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175" fontId="36" fillId="24" borderId="0" xfId="108" applyNumberFormat="1" applyFont="1" applyFill="1" applyAlignment="1">
      <alignment horizontal="center" vertical="center" wrapText="1"/>
    </xf>
    <xf numFmtId="175" fontId="35" fillId="24" borderId="11" xfId="108" applyNumberFormat="1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175" fontId="34" fillId="24" borderId="11" xfId="108" applyNumberFormat="1" applyFont="1" applyFill="1" applyBorder="1" applyAlignment="1">
      <alignment horizontal="center" vertical="center" wrapText="1"/>
    </xf>
    <xf numFmtId="3" fontId="40" fillId="24" borderId="11" xfId="0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3" fontId="48" fillId="24" borderId="10" xfId="0" applyNumberFormat="1" applyFont="1" applyFill="1" applyBorder="1" applyAlignment="1">
      <alignment horizontal="center" vertical="center" wrapText="1"/>
    </xf>
    <xf numFmtId="3" fontId="49" fillId="24" borderId="0" xfId="0" applyNumberFormat="1" applyFont="1" applyFill="1"/>
    <xf numFmtId="175" fontId="0" fillId="24" borderId="0" xfId="0" applyNumberFormat="1" applyFill="1"/>
    <xf numFmtId="3" fontId="36" fillId="24" borderId="0" xfId="0" applyNumberFormat="1" applyFont="1" applyFill="1"/>
    <xf numFmtId="0" fontId="45" fillId="24" borderId="0" xfId="0" applyFont="1" applyFill="1" applyAlignment="1">
      <alignment horizontal="left"/>
    </xf>
    <xf numFmtId="0" fontId="47" fillId="24" borderId="0" xfId="0" applyFont="1" applyFill="1" applyAlignment="1">
      <alignment horizontal="left"/>
    </xf>
    <xf numFmtId="175" fontId="0" fillId="24" borderId="0" xfId="0" applyNumberFormat="1" applyFill="1" applyAlignment="1">
      <alignment horizontal="center"/>
    </xf>
    <xf numFmtId="169" fontId="0" fillId="24" borderId="0" xfId="108" applyFont="1" applyFill="1" applyAlignment="1">
      <alignment horizontal="center"/>
    </xf>
    <xf numFmtId="0" fontId="46" fillId="24" borderId="0" xfId="0" applyFont="1" applyFill="1" applyAlignment="1">
      <alignment horizontal="left"/>
    </xf>
    <xf numFmtId="0" fontId="51" fillId="24" borderId="0" xfId="0" applyFont="1" applyFill="1" applyAlignment="1">
      <alignment horizontal="left" vertical="center"/>
    </xf>
    <xf numFmtId="0" fontId="52" fillId="24" borderId="0" xfId="0" applyFont="1" applyFill="1"/>
    <xf numFmtId="0" fontId="52" fillId="0" borderId="0" xfId="0" applyFont="1"/>
    <xf numFmtId="0" fontId="53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left" vertical="center"/>
    </xf>
    <xf numFmtId="3" fontId="52" fillId="24" borderId="0" xfId="0" applyNumberFormat="1" applyFont="1" applyFill="1"/>
    <xf numFmtId="3" fontId="52" fillId="0" borderId="0" xfId="0" applyNumberFormat="1" applyFont="1"/>
    <xf numFmtId="3" fontId="55" fillId="24" borderId="0" xfId="0" applyNumberFormat="1" applyFont="1" applyFill="1"/>
    <xf numFmtId="0" fontId="36" fillId="24" borderId="0" xfId="0" applyFont="1" applyFill="1" applyAlignment="1">
      <alignment wrapText="1"/>
    </xf>
    <xf numFmtId="178" fontId="36" fillId="24" borderId="11" xfId="0" applyNumberFormat="1" applyFont="1" applyFill="1" applyBorder="1" applyAlignment="1">
      <alignment horizontal="right" vertical="center" wrapText="1"/>
    </xf>
    <xf numFmtId="178" fontId="36" fillId="24" borderId="0" xfId="0" applyNumberFormat="1" applyFont="1" applyFill="1" applyAlignment="1">
      <alignment vertical="center" wrapText="1"/>
    </xf>
    <xf numFmtId="178" fontId="36" fillId="24" borderId="10" xfId="0" applyNumberFormat="1" applyFont="1" applyFill="1" applyBorder="1" applyAlignment="1">
      <alignment horizontal="right" vertical="center" wrapText="1"/>
    </xf>
    <xf numFmtId="178" fontId="34" fillId="24" borderId="0" xfId="108" applyNumberFormat="1" applyFont="1" applyFill="1" applyAlignment="1">
      <alignment horizontal="right" vertical="center" wrapText="1"/>
    </xf>
    <xf numFmtId="0" fontId="36" fillId="24" borderId="0" xfId="0" applyFont="1" applyFill="1" applyAlignment="1">
      <alignment horizontal="right" vertical="center" wrapText="1"/>
    </xf>
    <xf numFmtId="178" fontId="52" fillId="24" borderId="0" xfId="0" applyNumberFormat="1" applyFont="1" applyFill="1"/>
    <xf numFmtId="3" fontId="44" fillId="24" borderId="0" xfId="0" applyNumberFormat="1" applyFont="1" applyFill="1" applyAlignment="1">
      <alignment horizontal="right"/>
    </xf>
    <xf numFmtId="0" fontId="40" fillId="24" borderId="0" xfId="0" applyFont="1" applyFill="1" applyAlignment="1">
      <alignment vertical="center" wrapText="1"/>
    </xf>
    <xf numFmtId="3" fontId="0" fillId="24" borderId="0" xfId="0" applyNumberFormat="1" applyFill="1"/>
    <xf numFmtId="0" fontId="34" fillId="24" borderId="0" xfId="0" applyFont="1" applyFill="1" applyAlignment="1">
      <alignment horizontal="center" vertical="center"/>
    </xf>
    <xf numFmtId="3" fontId="34" fillId="24" borderId="0" xfId="0" applyNumberFormat="1" applyFont="1" applyFill="1" applyAlignment="1">
      <alignment horizontal="center" vertical="center"/>
    </xf>
    <xf numFmtId="3" fontId="40" fillId="24" borderId="0" xfId="0" applyNumberFormat="1" applyFont="1" applyFill="1" applyAlignment="1">
      <alignment horizontal="center" vertical="center"/>
    </xf>
    <xf numFmtId="175" fontId="40" fillId="24" borderId="0" xfId="108" applyNumberFormat="1" applyFont="1" applyFill="1" applyAlignment="1">
      <alignment horizontal="center" vertical="center"/>
    </xf>
    <xf numFmtId="175" fontId="40" fillId="24" borderId="0" xfId="0" applyNumberFormat="1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" fontId="35" fillId="24" borderId="0" xfId="0" applyNumberFormat="1" applyFont="1" applyFill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36" fillId="24" borderId="0" xfId="108" applyNumberFormat="1" applyFont="1" applyFill="1" applyAlignment="1">
      <alignment horizontal="right" vertical="center" wrapText="1"/>
    </xf>
    <xf numFmtId="3" fontId="36" fillId="24" borderId="10" xfId="0" applyNumberFormat="1" applyFont="1" applyFill="1" applyBorder="1" applyAlignment="1">
      <alignment horizontal="right" vertical="center" wrapText="1"/>
    </xf>
    <xf numFmtId="3" fontId="45" fillId="24" borderId="0" xfId="0" applyNumberFormat="1" applyFont="1" applyFill="1" applyAlignment="1">
      <alignment horizontal="left"/>
    </xf>
    <xf numFmtId="3" fontId="47" fillId="24" borderId="0" xfId="0" applyNumberFormat="1" applyFont="1" applyFill="1" applyAlignment="1">
      <alignment horizontal="left"/>
    </xf>
    <xf numFmtId="0" fontId="34" fillId="24" borderId="0" xfId="0" applyFont="1" applyFill="1" applyAlignment="1">
      <alignment vertical="center" wrapText="1"/>
    </xf>
    <xf numFmtId="178" fontId="34" fillId="24" borderId="11" xfId="108" applyNumberFormat="1" applyFont="1" applyFill="1" applyBorder="1" applyAlignment="1">
      <alignment horizontal="right" vertical="center" wrapText="1"/>
    </xf>
    <xf numFmtId="175" fontId="36" fillId="24" borderId="0" xfId="108" applyNumberFormat="1" applyFont="1" applyFill="1" applyAlignment="1">
      <alignment horizontal="center"/>
    </xf>
    <xf numFmtId="178" fontId="34" fillId="24" borderId="0" xfId="108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6" fillId="24" borderId="0" xfId="0" applyFont="1" applyFill="1" applyAlignment="1">
      <alignment vertical="center" wrapText="1"/>
    </xf>
    <xf numFmtId="178" fontId="40" fillId="24" borderId="0" xfId="0" applyNumberFormat="1" applyFont="1" applyFill="1" applyAlignment="1">
      <alignment vertical="center" wrapText="1"/>
    </xf>
    <xf numFmtId="3" fontId="35" fillId="24" borderId="0" xfId="0" applyNumberFormat="1" applyFont="1" applyFill="1" applyBorder="1" applyAlignment="1">
      <alignment horizontal="right" vertical="center" wrapText="1"/>
    </xf>
    <xf numFmtId="178" fontId="35" fillId="24" borderId="0" xfId="0" applyNumberFormat="1" applyFont="1" applyFill="1" applyBorder="1" applyAlignment="1">
      <alignment horizontal="right" vertical="center" wrapText="1"/>
    </xf>
    <xf numFmtId="175" fontId="0" fillId="25" borderId="0" xfId="0" applyNumberFormat="1" applyFill="1"/>
    <xf numFmtId="175" fontId="36" fillId="24" borderId="0" xfId="108" applyNumberFormat="1" applyFont="1" applyFill="1"/>
    <xf numFmtId="178" fontId="34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4" fontId="44" fillId="24" borderId="0" xfId="0" applyNumberFormat="1" applyFont="1" applyFill="1" applyAlignment="1">
      <alignment horizontal="right"/>
    </xf>
    <xf numFmtId="3" fontId="36" fillId="0" borderId="0" xfId="0" applyNumberFormat="1" applyFont="1" applyFill="1"/>
    <xf numFmtId="178" fontId="36" fillId="0" borderId="0" xfId="0" applyNumberFormat="1" applyFont="1" applyFill="1" applyAlignment="1">
      <alignment horizontal="right" vertical="center" wrapText="1"/>
    </xf>
    <xf numFmtId="0" fontId="36" fillId="24" borderId="0" xfId="0" applyFont="1" applyFill="1" applyAlignment="1">
      <alignment vertical="center" wrapText="1"/>
    </xf>
    <xf numFmtId="3" fontId="36" fillId="24" borderId="0" xfId="0" applyNumberFormat="1" applyFont="1" applyFill="1" applyAlignment="1">
      <alignment horizontal="right" vertical="center" wrapText="1"/>
    </xf>
    <xf numFmtId="178" fontId="42" fillId="24" borderId="0" xfId="0" applyNumberFormat="1" applyFont="1" applyFill="1"/>
    <xf numFmtId="0" fontId="36" fillId="0" borderId="0" xfId="0" applyFont="1" applyFill="1" applyAlignment="1">
      <alignment vertical="center" wrapText="1"/>
    </xf>
    <xf numFmtId="178" fontId="34" fillId="0" borderId="0" xfId="0" applyNumberFormat="1" applyFont="1" applyFill="1" applyAlignment="1">
      <alignment vertical="center" wrapText="1"/>
    </xf>
    <xf numFmtId="0" fontId="36" fillId="0" borderId="0" xfId="0" applyFont="1" applyFill="1"/>
    <xf numFmtId="0" fontId="40" fillId="0" borderId="0" xfId="0" applyFont="1" applyFill="1" applyAlignment="1">
      <alignment vertical="center" wrapText="1"/>
    </xf>
    <xf numFmtId="3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3" fontId="35" fillId="24" borderId="0" xfId="0" applyNumberFormat="1" applyFont="1" applyFill="1" applyAlignment="1">
      <alignment horizontal="right" vertical="center" wrapText="1"/>
    </xf>
    <xf numFmtId="3" fontId="35" fillId="24" borderId="12" xfId="0" applyNumberFormat="1" applyFont="1" applyFill="1" applyBorder="1" applyAlignment="1">
      <alignment horizontal="right" vertical="center" wrapText="1"/>
    </xf>
    <xf numFmtId="178" fontId="35" fillId="24" borderId="0" xfId="0" applyNumberFormat="1" applyFont="1" applyFill="1" applyAlignment="1">
      <alignment horizontal="right" vertical="center" wrapText="1"/>
    </xf>
    <xf numFmtId="178" fontId="35" fillId="24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3" fontId="40" fillId="24" borderId="0" xfId="0" applyNumberFormat="1" applyFont="1" applyFill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right" vertical="center" wrapText="1"/>
    </xf>
    <xf numFmtId="178" fontId="40" fillId="24" borderId="0" xfId="0" applyNumberFormat="1" applyFont="1" applyFill="1" applyAlignment="1">
      <alignment vertical="center" wrapText="1"/>
    </xf>
    <xf numFmtId="178" fontId="35" fillId="24" borderId="13" xfId="0" applyNumberFormat="1" applyFont="1" applyFill="1" applyBorder="1" applyAlignment="1">
      <alignment horizontal="right" vertical="center" wrapText="1"/>
    </xf>
    <xf numFmtId="3" fontId="35" fillId="24" borderId="10" xfId="0" applyNumberFormat="1" applyFont="1" applyFill="1" applyBorder="1" applyAlignment="1">
      <alignment horizontal="right" vertical="center" wrapText="1"/>
    </xf>
    <xf numFmtId="178" fontId="36" fillId="24" borderId="0" xfId="0" applyNumberFormat="1" applyFont="1" applyFill="1" applyAlignment="1">
      <alignment horizontal="right" vertical="center" wrapText="1"/>
    </xf>
    <xf numFmtId="178" fontId="34" fillId="24" borderId="0" xfId="0" applyNumberFormat="1" applyFont="1" applyFill="1" applyAlignment="1">
      <alignment vertical="center" wrapText="1"/>
    </xf>
    <xf numFmtId="178" fontId="35" fillId="24" borderId="11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3" fontId="35" fillId="24" borderId="0" xfId="0" applyNumberFormat="1" applyFont="1" applyFill="1" applyAlignment="1">
      <alignment horizontal="right" vertical="center" wrapText="1"/>
    </xf>
    <xf numFmtId="3" fontId="35" fillId="24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Alignment="1">
      <alignment vertical="center" wrapText="1"/>
    </xf>
    <xf numFmtId="178" fontId="35" fillId="24" borderId="0" xfId="0" applyNumberFormat="1" applyFont="1" applyFill="1" applyAlignment="1">
      <alignment horizontal="right" vertical="center" wrapText="1"/>
    </xf>
    <xf numFmtId="178" fontId="35" fillId="24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0" fontId="45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 wrapText="1"/>
    </xf>
    <xf numFmtId="0" fontId="34" fillId="0" borderId="0" xfId="0" applyFont="1" applyFill="1" applyAlignment="1">
      <alignment vertical="center" wrapText="1"/>
    </xf>
    <xf numFmtId="178" fontId="36" fillId="0" borderId="0" xfId="0" applyNumberFormat="1" applyFont="1" applyFill="1" applyAlignment="1">
      <alignment vertical="center" wrapText="1"/>
    </xf>
    <xf numFmtId="0" fontId="52" fillId="0" borderId="0" xfId="0" applyFont="1" applyFill="1"/>
    <xf numFmtId="3" fontId="36" fillId="0" borderId="0" xfId="108" applyNumberFormat="1" applyFont="1" applyFill="1" applyAlignment="1">
      <alignment horizontal="right" vertical="center" wrapText="1"/>
    </xf>
    <xf numFmtId="178" fontId="36" fillId="0" borderId="0" xfId="108" applyNumberFormat="1" applyFont="1" applyFill="1" applyAlignment="1">
      <alignment horizontal="right" vertical="center" wrapText="1"/>
    </xf>
    <xf numFmtId="178" fontId="35" fillId="0" borderId="0" xfId="0" applyNumberFormat="1" applyFont="1" applyFill="1" applyAlignment="1">
      <alignment horizontal="right" vertical="center" wrapText="1"/>
    </xf>
    <xf numFmtId="178" fontId="35" fillId="0" borderId="0" xfId="108" applyNumberFormat="1" applyFont="1" applyFill="1" applyAlignment="1">
      <alignment horizontal="right" vertical="center" wrapText="1"/>
    </xf>
    <xf numFmtId="178" fontId="36" fillId="0" borderId="0" xfId="0" applyNumberFormat="1" applyFont="1" applyFill="1" applyBorder="1" applyAlignment="1">
      <alignment horizontal="right" vertical="center" wrapText="1"/>
    </xf>
    <xf numFmtId="178" fontId="36" fillId="0" borderId="11" xfId="0" applyNumberFormat="1" applyFont="1" applyFill="1" applyBorder="1" applyAlignment="1">
      <alignment horizontal="right" vertical="center" wrapText="1"/>
    </xf>
    <xf numFmtId="178" fontId="35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vertical="center" wrapText="1"/>
    </xf>
    <xf numFmtId="178" fontId="35" fillId="0" borderId="11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Alignment="1">
      <alignment horizontal="right" vertical="center" wrapText="1"/>
    </xf>
    <xf numFmtId="178" fontId="52" fillId="0" borderId="0" xfId="0" applyNumberFormat="1" applyFont="1" applyFill="1"/>
    <xf numFmtId="3" fontId="36" fillId="0" borderId="10" xfId="0" applyNumberFormat="1" applyFont="1" applyFill="1" applyBorder="1" applyAlignment="1">
      <alignment horizontal="right" vertical="center" wrapText="1"/>
    </xf>
    <xf numFmtId="178" fontId="36" fillId="0" borderId="10" xfId="0" applyNumberFormat="1" applyFont="1" applyFill="1" applyBorder="1" applyAlignment="1">
      <alignment horizontal="right" vertical="center" wrapText="1"/>
    </xf>
    <xf numFmtId="178" fontId="40" fillId="0" borderId="0" xfId="0" applyNumberFormat="1" applyFont="1" applyFill="1" applyAlignment="1">
      <alignment vertical="center" wrapText="1"/>
    </xf>
    <xf numFmtId="3" fontId="34" fillId="0" borderId="0" xfId="0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left" vertical="center" wrapText="1"/>
    </xf>
  </cellXfs>
  <cellStyles count="11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view="pageBreakPreview" zoomScaleNormal="100" zoomScaleSheetLayoutView="100" workbookViewId="0">
      <selection activeCell="F80" sqref="F80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5" width="13.140625" style="2" bestFit="1" customWidth="1"/>
    <col min="6" max="8" width="9.85546875" style="2" bestFit="1" customWidth="1"/>
    <col min="9" max="16384" width="8.85546875" style="2"/>
  </cols>
  <sheetData>
    <row r="1" spans="1:4" ht="15.75">
      <c r="A1" s="1" t="s">
        <v>1</v>
      </c>
    </row>
    <row r="2" spans="1:4" ht="15.75">
      <c r="A2" s="3"/>
    </row>
    <row r="3" spans="1:4">
      <c r="A3" s="4" t="s">
        <v>3</v>
      </c>
    </row>
    <row r="4" spans="1:4">
      <c r="A4" s="4" t="s">
        <v>114</v>
      </c>
    </row>
    <row r="5" spans="1:4">
      <c r="A5" s="5" t="s">
        <v>2</v>
      </c>
    </row>
    <row r="7" spans="1:4">
      <c r="A7" s="152"/>
      <c r="B7" s="12" t="s">
        <v>115</v>
      </c>
      <c r="C7" s="12" t="s">
        <v>112</v>
      </c>
    </row>
    <row r="8" spans="1:4">
      <c r="A8" s="152"/>
      <c r="B8" s="12" t="s">
        <v>107</v>
      </c>
      <c r="C8" s="12" t="s">
        <v>105</v>
      </c>
    </row>
    <row r="9" spans="1:4">
      <c r="A9" s="9" t="s">
        <v>13</v>
      </c>
      <c r="B9" s="58"/>
      <c r="C9" s="52"/>
    </row>
    <row r="10" spans="1:4" ht="14.45" customHeight="1">
      <c r="A10" s="8" t="s">
        <v>14</v>
      </c>
      <c r="B10" s="58">
        <v>7385154</v>
      </c>
      <c r="C10" s="58">
        <v>1655683</v>
      </c>
      <c r="D10" s="69"/>
    </row>
    <row r="11" spans="1:4">
      <c r="A11" s="8" t="s">
        <v>15</v>
      </c>
      <c r="B11" s="58">
        <v>151107</v>
      </c>
      <c r="C11" s="58"/>
    </row>
    <row r="12" spans="1:4">
      <c r="A12" s="8" t="s">
        <v>16</v>
      </c>
      <c r="B12" s="58">
        <v>129899</v>
      </c>
      <c r="C12" s="58">
        <v>6301454</v>
      </c>
    </row>
    <row r="13" spans="1:4">
      <c r="A13" s="8" t="s">
        <v>17</v>
      </c>
      <c r="B13" s="58"/>
      <c r="C13" s="58"/>
    </row>
    <row r="14" spans="1:4">
      <c r="A14" s="8" t="s">
        <v>18</v>
      </c>
      <c r="B14" s="58">
        <v>63856514</v>
      </c>
      <c r="C14" s="58">
        <v>38122235</v>
      </c>
      <c r="D14" s="69"/>
    </row>
    <row r="15" spans="1:4" ht="14.45" customHeight="1">
      <c r="A15" s="153" t="s">
        <v>19</v>
      </c>
      <c r="B15" s="58"/>
    </row>
    <row r="16" spans="1:4">
      <c r="A16" s="153"/>
      <c r="B16" s="58">
        <v>574</v>
      </c>
      <c r="C16" s="89">
        <v>574</v>
      </c>
    </row>
    <row r="17" spans="1:8" ht="19.5" customHeight="1">
      <c r="A17" s="8" t="s">
        <v>20</v>
      </c>
      <c r="B17" s="58">
        <v>708463</v>
      </c>
      <c r="C17" s="58">
        <v>746529</v>
      </c>
    </row>
    <row r="18" spans="1:8" ht="24">
      <c r="A18" s="8" t="s">
        <v>21</v>
      </c>
      <c r="B18" s="58">
        <v>14705</v>
      </c>
      <c r="C18" s="58">
        <v>19695</v>
      </c>
    </row>
    <row r="19" spans="1:8" ht="24">
      <c r="A19" s="124" t="s">
        <v>113</v>
      </c>
      <c r="B19" s="58">
        <v>597003</v>
      </c>
      <c r="C19" s="58"/>
    </row>
    <row r="20" spans="1:8">
      <c r="A20" s="124" t="s">
        <v>22</v>
      </c>
      <c r="B20" s="58">
        <v>1867899</v>
      </c>
      <c r="C20" s="58">
        <v>7523826</v>
      </c>
    </row>
    <row r="21" spans="1:8">
      <c r="A21" s="124" t="s">
        <v>23</v>
      </c>
      <c r="B21" s="58">
        <v>849298</v>
      </c>
      <c r="C21" s="58">
        <v>301488</v>
      </c>
    </row>
    <row r="22" spans="1:8">
      <c r="A22" s="124" t="s">
        <v>93</v>
      </c>
      <c r="B22" s="58">
        <v>361</v>
      </c>
      <c r="C22" s="58">
        <v>163</v>
      </c>
    </row>
    <row r="23" spans="1:8">
      <c r="A23" s="124" t="s">
        <v>24</v>
      </c>
      <c r="B23" s="58">
        <v>951</v>
      </c>
      <c r="C23" s="58">
        <v>948</v>
      </c>
    </row>
    <row r="24" spans="1:8">
      <c r="A24" s="124" t="s">
        <v>25</v>
      </c>
      <c r="B24" s="58">
        <v>1989460</v>
      </c>
      <c r="C24" s="58">
        <v>240218</v>
      </c>
    </row>
    <row r="25" spans="1:8">
      <c r="A25" s="124" t="s">
        <v>103</v>
      </c>
      <c r="B25" s="58">
        <v>637710</v>
      </c>
      <c r="C25" s="58">
        <v>1785810</v>
      </c>
    </row>
    <row r="26" spans="1:8">
      <c r="A26" s="124" t="s">
        <v>4</v>
      </c>
      <c r="B26" s="58">
        <v>7209</v>
      </c>
      <c r="C26" s="58">
        <v>38357</v>
      </c>
    </row>
    <row r="27" spans="1:8">
      <c r="A27" s="8"/>
      <c r="B27" s="58"/>
      <c r="C27" s="53"/>
    </row>
    <row r="28" spans="1:8" ht="15.75" thickBot="1">
      <c r="A28" s="9" t="s">
        <v>26</v>
      </c>
      <c r="B28" s="59">
        <f>SUM(B10:B26)</f>
        <v>78196307</v>
      </c>
      <c r="C28" s="59">
        <v>56736980</v>
      </c>
      <c r="D28" s="93"/>
      <c r="E28" s="69"/>
      <c r="F28" s="93"/>
      <c r="G28" s="93"/>
      <c r="H28" s="69"/>
    </row>
    <row r="29" spans="1:8">
      <c r="A29" s="9"/>
      <c r="B29" s="53"/>
      <c r="C29" s="53"/>
      <c r="H29" s="69"/>
    </row>
    <row r="30" spans="1:8" ht="15.75" thickBot="1">
      <c r="A30" s="9" t="s">
        <v>27</v>
      </c>
      <c r="B30" s="60"/>
      <c r="C30" s="59"/>
    </row>
    <row r="31" spans="1:8">
      <c r="A31" s="8" t="s">
        <v>28</v>
      </c>
      <c r="B31" s="58">
        <v>36712379</v>
      </c>
      <c r="C31" s="58">
        <v>21992175</v>
      </c>
    </row>
    <row r="32" spans="1:8">
      <c r="A32" s="8" t="s">
        <v>47</v>
      </c>
      <c r="B32" s="58">
        <v>3812162</v>
      </c>
      <c r="C32" s="58">
        <v>6182140</v>
      </c>
    </row>
    <row r="33" spans="1:8">
      <c r="A33" s="8" t="s">
        <v>89</v>
      </c>
      <c r="B33" s="58"/>
      <c r="C33" s="58"/>
    </row>
    <row r="34" spans="1:8">
      <c r="A34" s="8" t="s">
        <v>29</v>
      </c>
      <c r="B34" s="58">
        <v>267996</v>
      </c>
      <c r="C34" s="58">
        <v>200929</v>
      </c>
    </row>
    <row r="35" spans="1:8">
      <c r="A35" s="8" t="s">
        <v>5</v>
      </c>
      <c r="B35" s="58">
        <v>50382</v>
      </c>
      <c r="C35" s="58">
        <v>32165</v>
      </c>
    </row>
    <row r="36" spans="1:8">
      <c r="A36" s="8" t="s">
        <v>30</v>
      </c>
      <c r="B36" s="58">
        <v>32364</v>
      </c>
      <c r="C36" s="58">
        <v>41701</v>
      </c>
    </row>
    <row r="37" spans="1:8">
      <c r="A37" s="8" t="s">
        <v>31</v>
      </c>
      <c r="B37" s="58">
        <v>13502</v>
      </c>
      <c r="C37" s="58">
        <v>34472</v>
      </c>
    </row>
    <row r="38" spans="1:8">
      <c r="A38" s="8" t="s">
        <v>6</v>
      </c>
      <c r="B38" s="58">
        <v>278757</v>
      </c>
      <c r="C38" s="58">
        <v>173264</v>
      </c>
    </row>
    <row r="39" spans="1:8">
      <c r="A39" s="8" t="s">
        <v>104</v>
      </c>
      <c r="B39" s="58">
        <v>940016</v>
      </c>
      <c r="C39" s="58">
        <v>2063729</v>
      </c>
    </row>
    <row r="40" spans="1:8" ht="15.75" thickBot="1">
      <c r="A40" s="9" t="s">
        <v>7</v>
      </c>
      <c r="B40" s="59">
        <f>SUM(B31:B39)</f>
        <v>42107558</v>
      </c>
      <c r="C40" s="59">
        <v>30720575</v>
      </c>
      <c r="D40" s="93"/>
      <c r="E40" s="69"/>
      <c r="F40" s="93"/>
      <c r="G40" s="93"/>
      <c r="H40" s="69"/>
    </row>
    <row r="41" spans="1:8">
      <c r="A41" s="8"/>
      <c r="B41" s="53"/>
      <c r="C41" s="53"/>
      <c r="H41" s="69"/>
    </row>
    <row r="42" spans="1:8" ht="15.75" thickBot="1">
      <c r="A42" s="9" t="s">
        <v>32</v>
      </c>
      <c r="B42" s="60"/>
      <c r="C42" s="60"/>
    </row>
    <row r="43" spans="1:8">
      <c r="A43" s="8" t="s">
        <v>33</v>
      </c>
      <c r="B43" s="58">
        <v>22889975</v>
      </c>
      <c r="C43" s="58">
        <v>15701100</v>
      </c>
      <c r="D43" s="69"/>
    </row>
    <row r="44" spans="1:8">
      <c r="A44" s="8" t="s">
        <v>34</v>
      </c>
      <c r="B44" s="58">
        <v>278</v>
      </c>
      <c r="C44" s="58">
        <v>278</v>
      </c>
    </row>
    <row r="45" spans="1:8">
      <c r="A45" s="8" t="s">
        <v>46</v>
      </c>
      <c r="B45" s="58">
        <v>13198496</v>
      </c>
      <c r="C45" s="58">
        <v>10315027</v>
      </c>
      <c r="D45" s="116"/>
      <c r="E45" s="116"/>
      <c r="F45" s="69"/>
    </row>
    <row r="46" spans="1:8">
      <c r="A46" s="8"/>
      <c r="B46" s="58"/>
      <c r="C46" s="58"/>
    </row>
    <row r="47" spans="1:8" ht="15.75" thickBot="1">
      <c r="A47" s="9" t="s">
        <v>8</v>
      </c>
      <c r="B47" s="61">
        <v>36088749</v>
      </c>
      <c r="C47" s="61">
        <v>26016405</v>
      </c>
      <c r="D47" s="93"/>
      <c r="E47" s="69"/>
      <c r="G47" s="93"/>
      <c r="H47" s="93"/>
    </row>
    <row r="48" spans="1:8">
      <c r="A48" s="9"/>
      <c r="B48" s="14"/>
      <c r="C48" s="120"/>
      <c r="E48" s="69"/>
      <c r="H48" s="69"/>
    </row>
    <row r="49" spans="1:8" ht="15.75" thickBot="1">
      <c r="A49" s="9" t="s">
        <v>35</v>
      </c>
      <c r="B49" s="62">
        <f>B40+B47</f>
        <v>78196307</v>
      </c>
      <c r="C49" s="62">
        <v>56736980</v>
      </c>
      <c r="D49" s="93"/>
      <c r="E49" s="93"/>
      <c r="G49" s="93"/>
      <c r="H49" s="69"/>
    </row>
    <row r="50" spans="1:8">
      <c r="B50" s="67">
        <f>B49-B28</f>
        <v>0</v>
      </c>
      <c r="C50" s="63"/>
      <c r="G50" s="93"/>
    </row>
    <row r="51" spans="1:8" ht="27.75" customHeight="1">
      <c r="A51" s="150" t="s">
        <v>116</v>
      </c>
      <c r="B51" s="150"/>
      <c r="C51" s="151"/>
      <c r="G51" s="93"/>
    </row>
    <row r="52" spans="1:8" ht="15" customHeight="1">
      <c r="A52" s="57"/>
      <c r="B52" s="64"/>
      <c r="C52" s="65"/>
      <c r="G52" s="93"/>
    </row>
    <row r="53" spans="1:8">
      <c r="A53" s="150" t="s">
        <v>117</v>
      </c>
      <c r="B53" s="150"/>
      <c r="C53" s="151"/>
    </row>
    <row r="54" spans="1:8">
      <c r="A54" s="148"/>
      <c r="B54" s="148"/>
    </row>
    <row r="55" spans="1:8">
      <c r="A55" s="149" t="s">
        <v>91</v>
      </c>
      <c r="B55" s="149"/>
    </row>
    <row r="56" spans="1:8">
      <c r="A56" s="54" t="s">
        <v>92</v>
      </c>
      <c r="B56" s="66"/>
    </row>
    <row r="57" spans="1:8">
      <c r="B57" s="74">
        <f>B49-B28</f>
        <v>0</v>
      </c>
      <c r="C57" s="73">
        <f>C49-C28</f>
        <v>0</v>
      </c>
    </row>
  </sheetData>
  <mergeCells count="6">
    <mergeCell ref="A54:B54"/>
    <mergeCell ref="A55:B55"/>
    <mergeCell ref="A51:C51"/>
    <mergeCell ref="A53:C53"/>
    <mergeCell ref="A7:A8"/>
    <mergeCell ref="A15:A16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6"/>
  <sheetViews>
    <sheetView zoomScaleNormal="100" zoomScaleSheetLayoutView="100" workbookViewId="0">
      <selection activeCell="F80" sqref="F80"/>
    </sheetView>
  </sheetViews>
  <sheetFormatPr defaultColWidth="8.85546875" defaultRowHeight="12"/>
  <cols>
    <col min="1" max="1" width="58.28515625" style="19" customWidth="1"/>
    <col min="2" max="2" width="20.28515625" style="35" customWidth="1"/>
    <col min="3" max="3" width="18.5703125" style="19" customWidth="1"/>
    <col min="4" max="4" width="3.7109375" style="19" customWidth="1"/>
    <col min="5" max="5" width="18.5703125" style="19" hidden="1" customWidth="1"/>
    <col min="6" max="17" width="16.7109375" style="19" hidden="1" customWidth="1"/>
    <col min="18" max="18" width="10.5703125" style="19" hidden="1" customWidth="1"/>
    <col min="19" max="21" width="11.42578125" style="19" hidden="1" customWidth="1"/>
    <col min="22" max="22" width="8.85546875" style="19" collapsed="1"/>
    <col min="23" max="23" width="9.42578125" style="19" bestFit="1" customWidth="1"/>
    <col min="24" max="16384" width="8.85546875" style="19"/>
  </cols>
  <sheetData>
    <row r="1" spans="1:21" ht="15.75">
      <c r="A1" s="1" t="s">
        <v>1</v>
      </c>
      <c r="B1" s="17"/>
      <c r="C1" s="16"/>
      <c r="D1" s="18"/>
      <c r="E1" s="16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  <c r="Q1" s="16"/>
      <c r="R1" s="16"/>
    </row>
    <row r="2" spans="1:21" ht="12.75">
      <c r="A2" s="46"/>
      <c r="B2" s="17"/>
      <c r="C2" s="16"/>
      <c r="D2" s="18"/>
      <c r="E2" s="16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</row>
    <row r="3" spans="1:21" ht="12.75">
      <c r="A3" s="4" t="s">
        <v>118</v>
      </c>
      <c r="B3" s="22"/>
      <c r="C3" s="20"/>
      <c r="D3" s="23"/>
      <c r="E3" s="2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1" ht="12.75">
      <c r="A4" s="5" t="s">
        <v>2</v>
      </c>
      <c r="B4" s="25"/>
      <c r="C4" s="24"/>
      <c r="D4" s="26"/>
      <c r="E4" s="24"/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  <c r="Q4" s="24"/>
      <c r="R4" s="24"/>
    </row>
    <row r="5" spans="1:2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3"/>
      <c r="P5" s="23"/>
      <c r="Q5" s="23"/>
    </row>
    <row r="6" spans="1:21" ht="24">
      <c r="A6" s="152"/>
      <c r="B6" s="12" t="s">
        <v>119</v>
      </c>
      <c r="C6" s="12" t="s">
        <v>119</v>
      </c>
      <c r="D6" s="27"/>
      <c r="E6" s="2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1">
      <c r="A7" s="152"/>
      <c r="B7" s="12" t="str">
        <f>ББ!B7</f>
        <v>30 сентября</v>
      </c>
      <c r="C7" s="12" t="str">
        <f>B7</f>
        <v>30 сентября</v>
      </c>
      <c r="D7" s="29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1">
      <c r="A8" s="152"/>
      <c r="B8" s="12" t="s">
        <v>107</v>
      </c>
      <c r="C8" s="12" t="s">
        <v>105</v>
      </c>
      <c r="D8" s="31"/>
      <c r="E8" s="30"/>
      <c r="F8" s="31"/>
      <c r="G8" s="31"/>
      <c r="H8" s="31"/>
      <c r="I8" s="31"/>
      <c r="J8" s="31"/>
      <c r="K8" s="31"/>
      <c r="L8" s="31"/>
      <c r="M8" s="31"/>
      <c r="N8" s="32"/>
      <c r="O8" s="32"/>
      <c r="P8" s="32"/>
      <c r="Q8" s="32"/>
      <c r="S8" s="33"/>
    </row>
    <row r="9" spans="1:21" ht="15">
      <c r="A9" s="152"/>
      <c r="B9" s="47"/>
      <c r="C9" s="47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S9" s="33"/>
    </row>
    <row r="10" spans="1:21">
      <c r="A10" s="11"/>
      <c r="B10" s="12"/>
      <c r="C10" s="12"/>
      <c r="D10" s="32"/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33"/>
    </row>
    <row r="11" spans="1:21">
      <c r="A11" s="11"/>
      <c r="B11" s="12"/>
      <c r="C11" s="12"/>
      <c r="D11" s="32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</row>
    <row r="12" spans="1:21">
      <c r="A12" s="11" t="s">
        <v>49</v>
      </c>
      <c r="B12" s="125">
        <v>3548726</v>
      </c>
      <c r="C12" s="125">
        <v>2037640</v>
      </c>
      <c r="D12" s="32"/>
      <c r="E12" s="3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/>
      <c r="U12" s="33"/>
    </row>
    <row r="13" spans="1:21">
      <c r="A13" s="11" t="s">
        <v>36</v>
      </c>
      <c r="B13" s="125">
        <v>3216963</v>
      </c>
      <c r="C13" s="125">
        <v>729124</v>
      </c>
      <c r="D13" s="32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3"/>
    </row>
    <row r="14" spans="1:21">
      <c r="A14" s="11" t="s">
        <v>50</v>
      </c>
      <c r="B14" s="125">
        <v>3631777</v>
      </c>
      <c r="C14" s="125">
        <v>2616416</v>
      </c>
      <c r="D14" s="32"/>
      <c r="E14" s="3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21">
      <c r="A15" s="152" t="s">
        <v>51</v>
      </c>
      <c r="B15" s="89"/>
      <c r="C15" s="89"/>
      <c r="D15" s="32"/>
      <c r="E15" s="3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21">
      <c r="A16" s="152"/>
      <c r="B16" s="89"/>
      <c r="C16" s="89"/>
      <c r="D16" s="32"/>
      <c r="E16" s="30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T16" s="33"/>
    </row>
    <row r="17" spans="1:22">
      <c r="A17" s="152"/>
      <c r="B17" s="88">
        <v>-1677607</v>
      </c>
      <c r="C17" s="88">
        <v>1646515</v>
      </c>
      <c r="D17" s="31"/>
      <c r="E17" s="24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22">
      <c r="A18" s="11" t="s">
        <v>52</v>
      </c>
      <c r="B18" s="88">
        <v>-9422</v>
      </c>
      <c r="C18" s="88">
        <v>-19603</v>
      </c>
      <c r="D18" s="32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22">
      <c r="A19" s="11" t="s">
        <v>53</v>
      </c>
      <c r="B19" s="88">
        <v>385552</v>
      </c>
      <c r="C19" s="88">
        <v>-78807</v>
      </c>
      <c r="D19" s="32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22">
      <c r="A20" s="11" t="s">
        <v>37</v>
      </c>
      <c r="B20" s="88">
        <v>-3</v>
      </c>
      <c r="C20" s="88">
        <v>0</v>
      </c>
      <c r="D20" s="32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2">
      <c r="A21" s="11" t="s">
        <v>126</v>
      </c>
      <c r="B21" s="88">
        <v>1158521</v>
      </c>
      <c r="C21" s="88"/>
      <c r="D21" s="32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22">
      <c r="A22" s="152" t="s">
        <v>90</v>
      </c>
      <c r="B22" s="88">
        <v>-82656</v>
      </c>
      <c r="C22" s="88">
        <v>49079</v>
      </c>
      <c r="D22" s="32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22">
      <c r="A23" s="152"/>
      <c r="B23" s="88"/>
      <c r="C23" s="88"/>
      <c r="D23" s="32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22" ht="12.75" thickBot="1">
      <c r="A24" s="11" t="s">
        <v>54</v>
      </c>
      <c r="B24" s="108">
        <v>74909</v>
      </c>
      <c r="C24" s="88">
        <v>-16833</v>
      </c>
      <c r="D24" s="32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S24" s="36"/>
      <c r="T24" s="36"/>
    </row>
    <row r="25" spans="1:22">
      <c r="A25" s="11"/>
      <c r="B25" s="89"/>
      <c r="C25" s="89"/>
      <c r="D25" s="32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S25" s="36"/>
    </row>
    <row r="26" spans="1:22" ht="12.75" thickBot="1">
      <c r="A26" s="15" t="s">
        <v>55</v>
      </c>
      <c r="B26" s="49">
        <v>10246760</v>
      </c>
      <c r="C26" s="49">
        <v>6963531</v>
      </c>
      <c r="D26" s="31"/>
      <c r="E26" s="24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2">
      <c r="A27" s="15"/>
      <c r="B27" s="89"/>
      <c r="C27" s="89"/>
      <c r="D27" s="32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22">
      <c r="A28" s="11"/>
      <c r="B28" s="89"/>
      <c r="C28" s="89"/>
      <c r="D28" s="31"/>
      <c r="E28" s="37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2">
      <c r="A29" s="11"/>
      <c r="B29" s="89"/>
      <c r="C29" s="89"/>
      <c r="D29" s="32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22">
      <c r="A30" s="11"/>
      <c r="B30" s="89"/>
      <c r="C30" s="89"/>
      <c r="D30" s="32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2">
      <c r="A31" s="11" t="s">
        <v>38</v>
      </c>
      <c r="B31" s="125">
        <v>2603615</v>
      </c>
      <c r="C31" s="125">
        <v>3210178</v>
      </c>
      <c r="D31" s="32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V31" s="33"/>
    </row>
    <row r="32" spans="1:22">
      <c r="A32" s="11" t="s">
        <v>39</v>
      </c>
      <c r="B32" s="125">
        <v>148309</v>
      </c>
      <c r="C32" s="125">
        <v>130278</v>
      </c>
      <c r="D32" s="31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23">
      <c r="A33" s="11" t="s">
        <v>40</v>
      </c>
      <c r="B33" s="125">
        <v>1529300</v>
      </c>
      <c r="C33" s="125"/>
      <c r="D33" s="32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3">
      <c r="A34" s="11" t="s">
        <v>41</v>
      </c>
      <c r="B34" s="125">
        <v>3076585</v>
      </c>
      <c r="C34" s="125">
        <v>3224638</v>
      </c>
      <c r="D34" s="31"/>
      <c r="E34" s="24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3" ht="12.75" thickBot="1">
      <c r="A35" s="11" t="s">
        <v>125</v>
      </c>
      <c r="B35" s="50" t="s">
        <v>0</v>
      </c>
      <c r="C35" s="50" t="s">
        <v>0</v>
      </c>
      <c r="D35" s="38"/>
      <c r="E35" s="20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</row>
    <row r="36" spans="1:23">
      <c r="A36" s="11"/>
      <c r="B36" s="48"/>
      <c r="C36" s="48"/>
      <c r="D36" s="38"/>
      <c r="E36" s="20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40"/>
      <c r="Q36" s="40"/>
      <c r="R36" s="41"/>
    </row>
    <row r="37" spans="1:23" ht="12.75" thickBot="1">
      <c r="A37" s="15" t="s">
        <v>56</v>
      </c>
      <c r="B37" s="49">
        <v>7357809</v>
      </c>
      <c r="C37" s="49">
        <v>6565094</v>
      </c>
      <c r="D37" s="38"/>
      <c r="E37" s="20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40"/>
      <c r="Q37" s="40"/>
      <c r="R37" s="41"/>
      <c r="W37" s="33"/>
    </row>
    <row r="38" spans="1:23">
      <c r="A38" s="15"/>
      <c r="B38" s="48"/>
      <c r="C38" s="48"/>
      <c r="D38" s="38"/>
      <c r="E38" s="20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40"/>
      <c r="Q38" s="40"/>
      <c r="R38" s="41"/>
    </row>
    <row r="39" spans="1:23">
      <c r="A39" s="15"/>
      <c r="B39" s="48"/>
      <c r="C39" s="48"/>
      <c r="D39" s="38"/>
      <c r="E39" s="2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2"/>
    </row>
    <row r="40" spans="1:23">
      <c r="A40" s="156" t="s">
        <v>57</v>
      </c>
      <c r="B40" s="48"/>
      <c r="C40" s="48"/>
      <c r="D40" s="38"/>
      <c r="E40" s="20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2"/>
    </row>
    <row r="41" spans="1:23" ht="12.75" thickBot="1">
      <c r="A41" s="156"/>
      <c r="B41" s="147">
        <v>2888951</v>
      </c>
      <c r="C41" s="49">
        <v>398437</v>
      </c>
      <c r="D41" s="38"/>
      <c r="E41" s="2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42"/>
      <c r="V41" s="33"/>
      <c r="W41" s="126"/>
    </row>
    <row r="42" spans="1:23">
      <c r="A42" s="15"/>
      <c r="B42" s="48"/>
      <c r="C42" s="48"/>
      <c r="D42" s="38"/>
      <c r="E42" s="20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3"/>
    </row>
    <row r="43" spans="1:23" ht="12.75" thickBot="1">
      <c r="A43" s="11" t="s">
        <v>58</v>
      </c>
      <c r="B43" s="135">
        <v>5482</v>
      </c>
      <c r="C43" s="135">
        <v>1169</v>
      </c>
      <c r="D43" s="38"/>
      <c r="E43" s="20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3"/>
    </row>
    <row r="44" spans="1:23">
      <c r="A44" s="15"/>
      <c r="B44" s="51"/>
      <c r="C44" s="51"/>
      <c r="D44" s="43"/>
      <c r="E44" s="30"/>
      <c r="F44" s="43"/>
      <c r="G44" s="43"/>
      <c r="H44" s="43"/>
      <c r="I44" s="43"/>
      <c r="J44" s="43"/>
      <c r="K44" s="43"/>
      <c r="L44" s="43"/>
      <c r="M44" s="43"/>
      <c r="N44" s="43"/>
      <c r="O44" s="38"/>
      <c r="P44" s="38"/>
      <c r="Q44" s="38"/>
      <c r="R44" s="23"/>
    </row>
    <row r="45" spans="1:23">
      <c r="A45" s="156" t="s">
        <v>59</v>
      </c>
      <c r="B45" s="157">
        <v>2883469</v>
      </c>
      <c r="C45" s="154">
        <v>397268</v>
      </c>
      <c r="D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23">
      <c r="A46" s="156"/>
      <c r="B46" s="157"/>
      <c r="C46" s="154"/>
      <c r="D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23" ht="12.75" thickBot="1">
      <c r="A47" s="156"/>
      <c r="B47" s="158"/>
      <c r="C47" s="155"/>
      <c r="D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23" ht="12.75" thickTop="1">
      <c r="B48" s="91"/>
      <c r="C48" s="68">
        <f>12732963-C45</f>
        <v>12335695</v>
      </c>
      <c r="D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>
      <c r="B49" s="44"/>
      <c r="D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15">
      <c r="A50" s="150" t="str">
        <f>ББ!A51</f>
        <v>Председатель Правления _______________________ /Лукьянов С.Н.  Дата  подписания 07.10.2020 г.</v>
      </c>
      <c r="B50" s="150"/>
      <c r="C50" s="151"/>
      <c r="D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12.75">
      <c r="A51" s="56"/>
      <c r="B51" s="56"/>
      <c r="D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2.75">
      <c r="A52" s="148" t="str">
        <f>ББ!A53</f>
        <v>Главный бухгалтер ___________________________ / Хон Т.Э. Дата подписания 07.10.2020 г.</v>
      </c>
      <c r="B52" s="148"/>
      <c r="D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2.75">
      <c r="A53" s="148"/>
      <c r="B53" s="148"/>
      <c r="D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12.75">
      <c r="A54" s="149" t="s">
        <v>91</v>
      </c>
      <c r="B54" s="149"/>
      <c r="D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54" t="s">
        <v>92</v>
      </c>
      <c r="B55" s="55"/>
      <c r="D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>
      <c r="B56" s="44"/>
      <c r="D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>
      <c r="B57" s="91"/>
      <c r="D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>
      <c r="B58" s="121"/>
      <c r="D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>
      <c r="B59" s="44"/>
      <c r="D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>
      <c r="B60" s="44"/>
      <c r="D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>
      <c r="B61" s="44"/>
      <c r="D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>
      <c r="B62" s="44"/>
      <c r="D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>
      <c r="B63" s="44"/>
      <c r="D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>
      <c r="B64" s="44"/>
      <c r="D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2:17">
      <c r="B65" s="44"/>
      <c r="D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2:17">
      <c r="B66" s="44"/>
      <c r="D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2:17">
      <c r="B67" s="44"/>
      <c r="D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2:17">
      <c r="B68" s="44"/>
      <c r="D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>
      <c r="B69" s="44"/>
      <c r="D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7">
      <c r="B70" s="44"/>
      <c r="D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2:17">
      <c r="B71" s="44"/>
      <c r="D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2:17">
      <c r="B72" s="44"/>
      <c r="D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>
      <c r="B73" s="44"/>
      <c r="D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2:17">
      <c r="B74" s="44"/>
      <c r="D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2:17">
      <c r="B75" s="44"/>
      <c r="D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2:17">
      <c r="B76" s="44"/>
      <c r="D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2:17">
      <c r="B77" s="44"/>
      <c r="D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2:17">
      <c r="B78" s="44"/>
      <c r="D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2:17">
      <c r="B79" s="44"/>
      <c r="D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2:17">
      <c r="B80" s="44"/>
      <c r="D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>
      <c r="B81" s="44"/>
      <c r="D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2:17">
      <c r="B82" s="44"/>
      <c r="D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2:17">
      <c r="B83" s="44"/>
      <c r="D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2:17">
      <c r="B84" s="44"/>
      <c r="D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2:17">
      <c r="B85" s="44"/>
      <c r="D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2:17">
      <c r="B86" s="44"/>
      <c r="D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2:17">
      <c r="B87" s="44"/>
      <c r="D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2:17">
      <c r="B88" s="44"/>
      <c r="D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2:17">
      <c r="B89" s="44"/>
      <c r="D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2:17">
      <c r="B90" s="44"/>
      <c r="D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2:17">
      <c r="B91" s="44"/>
      <c r="D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2:17">
      <c r="B92" s="44"/>
      <c r="D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2:17">
      <c r="B93" s="44"/>
      <c r="D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>
      <c r="B94" s="44"/>
      <c r="D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2:17">
      <c r="B95" s="44"/>
      <c r="D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17">
      <c r="B96" s="44"/>
      <c r="D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2:17">
      <c r="B97" s="44"/>
      <c r="D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2:17">
      <c r="B98" s="44"/>
      <c r="D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2:17">
      <c r="B99" s="44"/>
      <c r="D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2:17">
      <c r="B100" s="44"/>
      <c r="D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>
      <c r="B101" s="44"/>
      <c r="D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17">
      <c r="B102" s="44"/>
      <c r="D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2:17">
      <c r="B103" s="44"/>
      <c r="D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2:17">
      <c r="B104" s="44"/>
      <c r="D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2:17">
      <c r="B105" s="44"/>
      <c r="D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17">
      <c r="B106" s="44"/>
      <c r="D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2:17">
      <c r="B107" s="44"/>
      <c r="D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2:17">
      <c r="B108" s="44"/>
      <c r="D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2:17">
      <c r="B109" s="44"/>
      <c r="D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2:17">
      <c r="B110" s="44"/>
      <c r="D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2:17">
      <c r="B111" s="44"/>
      <c r="D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2:17">
      <c r="B112" s="44"/>
      <c r="D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>
      <c r="B113" s="44"/>
      <c r="D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2:17">
      <c r="B114" s="44"/>
      <c r="D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2:17">
      <c r="B115" s="44"/>
      <c r="D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2:17">
      <c r="B116" s="44"/>
      <c r="D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2:17">
      <c r="B117" s="44"/>
      <c r="D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2:17">
      <c r="B118" s="44"/>
      <c r="D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2:17">
      <c r="B119" s="44"/>
      <c r="D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2:17">
      <c r="B120" s="44"/>
      <c r="D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2:17">
      <c r="B121" s="44"/>
      <c r="D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2:17">
      <c r="B122" s="44"/>
      <c r="D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2:17">
      <c r="B123" s="44"/>
      <c r="D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2:17">
      <c r="B124" s="44"/>
      <c r="D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2:17">
      <c r="B125" s="44"/>
      <c r="D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2:17">
      <c r="B126" s="44"/>
      <c r="D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2:17">
      <c r="B127" s="44"/>
      <c r="D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2:17">
      <c r="B128" s="44"/>
      <c r="D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2:17">
      <c r="B129" s="44"/>
      <c r="D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2:17">
      <c r="B130" s="44"/>
      <c r="D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2:17">
      <c r="B131" s="44"/>
      <c r="D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>
      <c r="B132" s="44"/>
      <c r="D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2:17">
      <c r="B133" s="44"/>
      <c r="D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2:17">
      <c r="B134" s="44"/>
      <c r="D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2:17">
      <c r="B135" s="44"/>
      <c r="D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2:17">
      <c r="B136" s="44"/>
      <c r="D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2:17">
      <c r="B137" s="44"/>
      <c r="D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7">
      <c r="B138" s="44"/>
      <c r="D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2:17">
      <c r="B139" s="44"/>
      <c r="D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2:17">
      <c r="B140" s="44"/>
      <c r="D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2:17">
      <c r="B141" s="44"/>
      <c r="D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2:17">
      <c r="B142" s="44"/>
      <c r="D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2:17">
      <c r="B143" s="44"/>
      <c r="D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2:17">
      <c r="B144" s="44"/>
      <c r="D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2:17">
      <c r="B145" s="44"/>
      <c r="D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2:17">
      <c r="B146" s="44"/>
      <c r="D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2:17">
      <c r="B147" s="44"/>
      <c r="D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2:17">
      <c r="B148" s="44"/>
      <c r="D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2:17">
      <c r="B149" s="44"/>
      <c r="D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2:17">
      <c r="B150" s="44"/>
      <c r="D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44"/>
      <c r="D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2:17">
      <c r="B152" s="44"/>
      <c r="D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2:17">
      <c r="B153" s="44"/>
      <c r="D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2:17">
      <c r="B154" s="44"/>
      <c r="D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2:17">
      <c r="B155" s="44"/>
      <c r="D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2:17">
      <c r="B156" s="44"/>
      <c r="D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2:17">
      <c r="B157" s="44"/>
      <c r="D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2:17">
      <c r="B158" s="44"/>
      <c r="D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2:17">
      <c r="B159" s="44"/>
      <c r="D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2:17">
      <c r="B160" s="44"/>
      <c r="D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2:17">
      <c r="B161" s="44"/>
      <c r="D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2:17">
      <c r="B162" s="44"/>
      <c r="D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2:17">
      <c r="B163" s="44"/>
      <c r="D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2:17">
      <c r="B164" s="44"/>
      <c r="D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2:17">
      <c r="B165" s="44"/>
      <c r="D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2:17">
      <c r="B166" s="44"/>
      <c r="D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2:17">
      <c r="B167" s="44"/>
      <c r="D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2:17">
      <c r="B168" s="44"/>
      <c r="D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2:17">
      <c r="B169" s="44"/>
      <c r="D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2:17">
      <c r="B170" s="44"/>
      <c r="D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2:17">
      <c r="B171" s="44"/>
      <c r="D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2:17">
      <c r="B172" s="44"/>
      <c r="D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2:17">
      <c r="B173" s="44"/>
      <c r="D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2:17">
      <c r="B174" s="44"/>
      <c r="D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2:17">
      <c r="B175" s="44"/>
      <c r="D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2:17">
      <c r="B176" s="44"/>
      <c r="D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2:17">
      <c r="B177" s="44"/>
      <c r="D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2:17">
      <c r="B178" s="44"/>
      <c r="D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2:17">
      <c r="B179" s="44"/>
      <c r="D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2:17">
      <c r="B180" s="44"/>
      <c r="D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2:17">
      <c r="B181" s="44"/>
      <c r="D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2:17">
      <c r="B182" s="44"/>
      <c r="D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2:17">
      <c r="B183" s="44"/>
      <c r="D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2:17">
      <c r="B184" s="44"/>
      <c r="D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2:17">
      <c r="B185" s="44"/>
      <c r="D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2:17">
      <c r="B186" s="44"/>
      <c r="D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2:17">
      <c r="B187" s="44"/>
      <c r="D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2:17">
      <c r="B188" s="44"/>
      <c r="D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>
      <c r="B189" s="44"/>
      <c r="D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2:17">
      <c r="B190" s="44"/>
      <c r="D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2:17">
      <c r="B191" s="44"/>
      <c r="D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2:17">
      <c r="B192" s="44"/>
      <c r="D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2:17">
      <c r="B193" s="44"/>
      <c r="D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2:17">
      <c r="B194" s="44"/>
      <c r="D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2:17">
      <c r="B195" s="44"/>
      <c r="D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2:17">
      <c r="B196" s="44"/>
      <c r="D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2:17">
      <c r="B197" s="44"/>
      <c r="D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2:17">
      <c r="B198" s="44"/>
      <c r="D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2:17">
      <c r="B199" s="44"/>
      <c r="D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2:17">
      <c r="B200" s="44"/>
      <c r="D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2:17">
      <c r="B201" s="44"/>
      <c r="D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2:17">
      <c r="B202" s="44"/>
      <c r="D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2:17">
      <c r="B203" s="44"/>
      <c r="D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2:17">
      <c r="B204" s="44"/>
      <c r="D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7">
      <c r="B205" s="44"/>
      <c r="D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2:17">
      <c r="B206" s="44"/>
      <c r="D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2:17">
      <c r="B207" s="44"/>
      <c r="D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2:17">
      <c r="B208" s="44"/>
      <c r="D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>
      <c r="B209" s="44"/>
      <c r="D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2:17">
      <c r="B210" s="44"/>
      <c r="D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2:17">
      <c r="B211" s="44"/>
      <c r="D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2:17">
      <c r="B212" s="44"/>
      <c r="D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2:17">
      <c r="B213" s="44"/>
      <c r="D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2:17">
      <c r="B214" s="44"/>
      <c r="D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2:17">
      <c r="B215" s="44"/>
      <c r="D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2:17">
      <c r="B216" s="44"/>
      <c r="D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</sheetData>
  <mergeCells count="11">
    <mergeCell ref="A6:A9"/>
    <mergeCell ref="A15:A17"/>
    <mergeCell ref="A22:A23"/>
    <mergeCell ref="A54:B54"/>
    <mergeCell ref="A50:C50"/>
    <mergeCell ref="C45:C47"/>
    <mergeCell ref="A40:A41"/>
    <mergeCell ref="A45:A47"/>
    <mergeCell ref="B45:B47"/>
    <mergeCell ref="A52:B52"/>
    <mergeCell ref="A53:B5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9"/>
  <sheetViews>
    <sheetView zoomScaleNormal="100" zoomScaleSheetLayoutView="100" workbookViewId="0">
      <selection activeCell="F80" sqref="F80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3.5703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9</v>
      </c>
    </row>
    <row r="4" spans="1:8">
      <c r="A4" s="4" t="str">
        <f>ББ!A4</f>
        <v>НА 30 Сентября 2020 ГОДА</v>
      </c>
    </row>
    <row r="5" spans="1:8">
      <c r="A5" s="5" t="s">
        <v>2</v>
      </c>
    </row>
    <row r="7" spans="1:8" s="6" customFormat="1" ht="24">
      <c r="A7" s="160"/>
      <c r="B7" s="14" t="s">
        <v>42</v>
      </c>
      <c r="C7" s="159"/>
      <c r="D7" s="159" t="s">
        <v>10</v>
      </c>
      <c r="E7" s="159"/>
      <c r="F7" s="159" t="s">
        <v>60</v>
      </c>
      <c r="G7" s="159"/>
      <c r="H7" s="14" t="s">
        <v>44</v>
      </c>
    </row>
    <row r="8" spans="1:8" s="6" customFormat="1" ht="12">
      <c r="A8" s="160"/>
      <c r="B8" s="14" t="s">
        <v>43</v>
      </c>
      <c r="C8" s="159"/>
      <c r="D8" s="159"/>
      <c r="E8" s="159"/>
      <c r="F8" s="159"/>
      <c r="G8" s="159"/>
      <c r="H8" s="14" t="s">
        <v>45</v>
      </c>
    </row>
    <row r="9" spans="1:8" s="6" customFormat="1" ht="12">
      <c r="A9" s="8"/>
      <c r="B9" s="8"/>
      <c r="C9" s="8"/>
      <c r="D9" s="8"/>
      <c r="E9" s="8"/>
      <c r="F9" s="8"/>
      <c r="G9" s="8"/>
      <c r="H9" s="8"/>
    </row>
    <row r="10" spans="1:8" s="6" customFormat="1" ht="12">
      <c r="A10" s="156" t="s">
        <v>108</v>
      </c>
      <c r="B10" s="140">
        <v>15701100</v>
      </c>
      <c r="C10" s="140"/>
      <c r="D10" s="140">
        <v>278</v>
      </c>
      <c r="E10" s="140"/>
      <c r="F10" s="140">
        <v>9563392</v>
      </c>
      <c r="G10" s="140"/>
      <c r="H10" s="140">
        <v>25264770</v>
      </c>
    </row>
    <row r="11" spans="1:8" s="6" customFormat="1" ht="12">
      <c r="A11" s="156"/>
      <c r="B11" s="140"/>
      <c r="C11" s="140"/>
      <c r="D11" s="140"/>
      <c r="E11" s="140"/>
      <c r="F11" s="140"/>
      <c r="G11" s="140"/>
      <c r="H11" s="140"/>
    </row>
    <row r="12" spans="1:8" s="6" customFormat="1" ht="12">
      <c r="A12" s="11" t="s">
        <v>11</v>
      </c>
      <c r="B12" s="94" t="s">
        <v>0</v>
      </c>
      <c r="C12" s="52"/>
      <c r="D12" s="52" t="s">
        <v>0</v>
      </c>
      <c r="E12" s="52"/>
      <c r="F12" s="95">
        <v>397268</v>
      </c>
      <c r="G12" s="52"/>
      <c r="H12" s="95">
        <v>397268</v>
      </c>
    </row>
    <row r="13" spans="1:8" s="6" customFormat="1" ht="12">
      <c r="A13" s="11" t="s">
        <v>48</v>
      </c>
      <c r="B13" s="94"/>
      <c r="C13" s="52"/>
      <c r="D13" s="52" t="s">
        <v>0</v>
      </c>
      <c r="E13" s="52"/>
      <c r="F13" s="110">
        <v>0</v>
      </c>
      <c r="G13" s="52"/>
      <c r="H13" s="110">
        <v>0</v>
      </c>
    </row>
    <row r="14" spans="1:8" s="6" customFormat="1" ht="12">
      <c r="A14" s="11" t="s">
        <v>12</v>
      </c>
      <c r="B14" s="109">
        <v>0</v>
      </c>
      <c r="C14" s="52"/>
      <c r="D14" s="52" t="s">
        <v>0</v>
      </c>
      <c r="E14" s="52"/>
      <c r="F14" s="94" t="s">
        <v>0</v>
      </c>
      <c r="G14" s="52"/>
      <c r="H14" s="110">
        <v>0</v>
      </c>
    </row>
    <row r="15" spans="1:8" s="6" customFormat="1" ht="12">
      <c r="A15" s="11"/>
      <c r="B15" s="94"/>
      <c r="C15" s="52"/>
      <c r="D15" s="52"/>
      <c r="E15" s="52"/>
      <c r="F15" s="94"/>
      <c r="G15" s="52"/>
      <c r="H15" s="94"/>
    </row>
    <row r="16" spans="1:8" s="129" customFormat="1" ht="12">
      <c r="A16" s="130" t="s">
        <v>120</v>
      </c>
      <c r="B16" s="131">
        <v>15701100</v>
      </c>
      <c r="C16" s="132"/>
      <c r="D16" s="131">
        <v>278</v>
      </c>
      <c r="E16" s="132"/>
      <c r="F16" s="131">
        <v>9960660</v>
      </c>
      <c r="G16" s="132"/>
      <c r="H16" s="131">
        <v>25662038</v>
      </c>
    </row>
    <row r="17" spans="1:10" s="6" customFormat="1" ht="12">
      <c r="A17" s="92"/>
      <c r="B17" s="96"/>
      <c r="C17" s="139"/>
      <c r="D17" s="96"/>
      <c r="E17" s="139"/>
      <c r="F17" s="96"/>
      <c r="G17" s="139"/>
      <c r="H17" s="96"/>
    </row>
    <row r="18" spans="1:10" s="6" customFormat="1" ht="12">
      <c r="A18" s="156" t="s">
        <v>109</v>
      </c>
      <c r="B18" s="96">
        <v>15701100</v>
      </c>
      <c r="C18" s="139"/>
      <c r="D18" s="139">
        <v>278</v>
      </c>
      <c r="E18" s="139"/>
      <c r="F18" s="97">
        <v>10315027</v>
      </c>
      <c r="G18" s="139"/>
      <c r="H18" s="98">
        <v>26016405</v>
      </c>
    </row>
    <row r="19" spans="1:10" s="6" customFormat="1" ht="12">
      <c r="A19" s="156"/>
      <c r="B19" s="96"/>
      <c r="C19" s="139"/>
      <c r="D19" s="139"/>
      <c r="E19" s="139"/>
      <c r="F19" s="110"/>
      <c r="G19" s="110"/>
      <c r="H19" s="118">
        <v>0</v>
      </c>
    </row>
    <row r="20" spans="1:10" s="6" customFormat="1" ht="12">
      <c r="A20" s="107" t="s">
        <v>11</v>
      </c>
      <c r="B20" s="94" t="s">
        <v>0</v>
      </c>
      <c r="C20" s="52"/>
      <c r="D20" s="52" t="s">
        <v>0</v>
      </c>
      <c r="E20" s="52"/>
      <c r="F20" s="95">
        <v>2883469</v>
      </c>
      <c r="G20" s="52"/>
      <c r="H20" s="95">
        <v>2883469</v>
      </c>
    </row>
    <row r="21" spans="1:10" s="6" customFormat="1" ht="12">
      <c r="A21" s="11" t="s">
        <v>48</v>
      </c>
      <c r="B21" s="94"/>
      <c r="C21" s="52"/>
      <c r="D21" s="52" t="s">
        <v>0</v>
      </c>
      <c r="E21" s="52"/>
      <c r="F21" s="95"/>
      <c r="G21" s="52"/>
      <c r="H21" s="95">
        <v>0</v>
      </c>
    </row>
    <row r="22" spans="1:10" s="6" customFormat="1" ht="12.75" thickBot="1">
      <c r="A22" s="11" t="s">
        <v>12</v>
      </c>
      <c r="B22" s="95">
        <v>7188875</v>
      </c>
      <c r="C22" s="52"/>
      <c r="D22" s="52" t="s">
        <v>0</v>
      </c>
      <c r="E22" s="52"/>
      <c r="F22" s="95" t="s">
        <v>0</v>
      </c>
      <c r="G22" s="52"/>
      <c r="H22" s="95">
        <v>7188875</v>
      </c>
    </row>
    <row r="23" spans="1:10" s="6" customFormat="1" ht="12">
      <c r="A23" s="11"/>
      <c r="B23" s="99"/>
      <c r="C23" s="52"/>
      <c r="D23" s="100"/>
      <c r="E23" s="52"/>
      <c r="F23" s="99"/>
      <c r="G23" s="52"/>
      <c r="H23" s="99"/>
    </row>
    <row r="24" spans="1:10" s="129" customFormat="1" ht="12.75" thickBot="1">
      <c r="A24" s="130" t="s">
        <v>121</v>
      </c>
      <c r="B24" s="133">
        <v>22889975</v>
      </c>
      <c r="C24" s="132"/>
      <c r="D24" s="134">
        <v>278</v>
      </c>
      <c r="E24" s="132"/>
      <c r="F24" s="133">
        <v>13198496</v>
      </c>
      <c r="G24" s="132"/>
      <c r="H24" s="133">
        <v>36088749</v>
      </c>
    </row>
    <row r="25" spans="1:10" s="6" customFormat="1" ht="12.75" thickTop="1">
      <c r="B25" s="70"/>
      <c r="F25" s="95"/>
      <c r="G25" s="52"/>
      <c r="H25" s="95"/>
      <c r="J25" s="70"/>
    </row>
    <row r="26" spans="1:10" s="6" customFormat="1" ht="12">
      <c r="F26" s="122"/>
      <c r="G26" s="122"/>
      <c r="H26" s="122"/>
    </row>
    <row r="27" spans="1:10" s="6" customFormat="1" ht="12.75">
      <c r="A27" s="148" t="str">
        <f>ББ!A51</f>
        <v>Председатель Правления _______________________ /Лукьянов С.Н.  Дата  подписания 07.10.2020 г.</v>
      </c>
      <c r="B27" s="148"/>
      <c r="C27" s="148"/>
      <c r="D27" s="148"/>
      <c r="F27" s="70"/>
    </row>
    <row r="28" spans="1:10" s="6" customFormat="1" ht="12.75">
      <c r="A28" s="56"/>
      <c r="B28" s="56"/>
      <c r="C28" s="56"/>
      <c r="D28" s="56"/>
    </row>
    <row r="29" spans="1:10" s="6" customFormat="1" ht="12.75">
      <c r="A29" s="148" t="str">
        <f>ББ!A53</f>
        <v>Главный бухгалтер ___________________________ / Хон Т.Э. Дата подписания 07.10.2020 г.</v>
      </c>
      <c r="B29" s="148"/>
      <c r="C29" s="148"/>
      <c r="D29" s="148"/>
    </row>
    <row r="30" spans="1:10" s="6" customFormat="1" ht="12.75">
      <c r="A30" s="148"/>
      <c r="B30" s="148"/>
      <c r="C30" s="148"/>
      <c r="D30" s="148"/>
    </row>
    <row r="31" spans="1:10" s="6" customFormat="1" ht="12.75">
      <c r="A31" s="149" t="s">
        <v>91</v>
      </c>
      <c r="B31" s="149"/>
      <c r="C31" s="149"/>
      <c r="D31" s="149"/>
    </row>
    <row r="32" spans="1:10" s="6" customFormat="1" ht="12.75">
      <c r="A32" s="54" t="s">
        <v>92</v>
      </c>
      <c r="B32" s="10"/>
      <c r="C32" s="13"/>
      <c r="D32" s="10"/>
      <c r="E32" s="13"/>
      <c r="F32" s="10"/>
      <c r="G32" s="13"/>
      <c r="H32" s="10"/>
    </row>
    <row r="33" spans="1:8" s="6" customFormat="1" ht="12">
      <c r="F33" s="117"/>
      <c r="G33" s="117"/>
      <c r="H33" s="117"/>
    </row>
    <row r="34" spans="1:8" s="6" customFormat="1" ht="12">
      <c r="F34" s="70"/>
      <c r="H34" s="70"/>
    </row>
    <row r="35" spans="1:8" s="6" customFormat="1" ht="12"/>
    <row r="36" spans="1:8" s="6" customFormat="1" ht="12"/>
    <row r="37" spans="1:8" s="6" customFormat="1">
      <c r="A37" s="111"/>
    </row>
    <row r="38" spans="1:8" s="6" customFormat="1">
      <c r="A38" s="111"/>
    </row>
    <row r="39" spans="1:8" s="6" customFormat="1" ht="12"/>
    <row r="40" spans="1:8" s="6" customFormat="1" ht="12"/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</sheetData>
  <mergeCells count="12">
    <mergeCell ref="A27:D27"/>
    <mergeCell ref="A29:D29"/>
    <mergeCell ref="A30:D30"/>
    <mergeCell ref="A31:D31"/>
    <mergeCell ref="G7:G8"/>
    <mergeCell ref="A7:A8"/>
    <mergeCell ref="C7:C8"/>
    <mergeCell ref="D7:D8"/>
    <mergeCell ref="E7:E8"/>
    <mergeCell ref="F7:F8"/>
    <mergeCell ref="A18:A19"/>
    <mergeCell ref="A10:A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9"/>
  <sheetViews>
    <sheetView tabSelected="1" topLeftCell="A46" zoomScaleNormal="100" zoomScaleSheetLayoutView="100" workbookViewId="0">
      <selection activeCell="F80" sqref="F80"/>
    </sheetView>
  </sheetViews>
  <sheetFormatPr defaultColWidth="9.140625" defaultRowHeight="15"/>
  <cols>
    <col min="1" max="1" width="62.28515625" style="78" bestFit="1" customWidth="1"/>
    <col min="2" max="2" width="14.7109375" style="81" customWidth="1"/>
    <col min="3" max="3" width="2.28515625" style="78" customWidth="1"/>
    <col min="4" max="4" width="13.28515625" style="77" customWidth="1"/>
    <col min="5" max="5" width="2.7109375" style="78" customWidth="1"/>
    <col min="6" max="6" width="9.140625" style="78"/>
    <col min="7" max="7" width="10.7109375" style="78" bestFit="1" customWidth="1"/>
    <col min="8" max="16384" width="9.140625" style="78"/>
  </cols>
  <sheetData>
    <row r="1" spans="1:5" ht="15.75">
      <c r="A1" s="76" t="s">
        <v>1</v>
      </c>
      <c r="C1" s="77"/>
      <c r="E1" s="77"/>
    </row>
    <row r="2" spans="1:5" ht="15.75">
      <c r="A2" s="76"/>
      <c r="C2" s="77"/>
      <c r="E2" s="77"/>
    </row>
    <row r="3" spans="1:5">
      <c r="A3" s="79" t="s">
        <v>61</v>
      </c>
      <c r="C3" s="77"/>
      <c r="E3" s="77"/>
    </row>
    <row r="4" spans="1:5">
      <c r="A4" s="79" t="s">
        <v>122</v>
      </c>
      <c r="C4" s="77"/>
      <c r="E4" s="77"/>
    </row>
    <row r="5" spans="1:5">
      <c r="A5" s="80" t="s">
        <v>2</v>
      </c>
      <c r="C5" s="77"/>
      <c r="E5" s="77"/>
    </row>
    <row r="6" spans="1:5">
      <c r="A6" s="77"/>
      <c r="C6" s="77"/>
      <c r="E6" s="77"/>
    </row>
    <row r="7" spans="1:5">
      <c r="A7" s="77"/>
      <c r="C7" s="77"/>
      <c r="E7" s="77"/>
    </row>
    <row r="8" spans="1:5" ht="26.25" customHeight="1">
      <c r="A8" s="9" t="s">
        <v>62</v>
      </c>
      <c r="B8" s="102" t="s">
        <v>119</v>
      </c>
      <c r="C8" s="156"/>
      <c r="D8" s="101" t="s">
        <v>119</v>
      </c>
      <c r="E8" s="6"/>
    </row>
    <row r="9" spans="1:5">
      <c r="A9" s="9" t="s">
        <v>63</v>
      </c>
      <c r="B9" s="102" t="str">
        <f>ОПиУ!B7</f>
        <v>30 сентября</v>
      </c>
      <c r="C9" s="156"/>
      <c r="D9" s="12" t="str">
        <f>B9</f>
        <v>30 сентября</v>
      </c>
      <c r="E9" s="6"/>
    </row>
    <row r="10" spans="1:5">
      <c r="A10" s="84"/>
      <c r="B10" s="102" t="s">
        <v>107</v>
      </c>
      <c r="C10" s="156"/>
      <c r="D10" s="12" t="s">
        <v>105</v>
      </c>
      <c r="E10" s="6"/>
    </row>
    <row r="11" spans="1:5">
      <c r="A11" s="9"/>
      <c r="B11" s="102"/>
      <c r="C11" s="15"/>
      <c r="D11" s="12"/>
      <c r="E11" s="6"/>
    </row>
    <row r="12" spans="1:5">
      <c r="A12" s="11" t="s">
        <v>64</v>
      </c>
      <c r="B12" s="123">
        <v>2888951</v>
      </c>
      <c r="C12" s="146"/>
      <c r="D12" s="145">
        <v>398437</v>
      </c>
      <c r="E12" s="6"/>
    </row>
    <row r="13" spans="1:5">
      <c r="A13" s="11" t="s">
        <v>65</v>
      </c>
      <c r="B13" s="145">
        <v>1276078</v>
      </c>
      <c r="C13" s="145">
        <v>0</v>
      </c>
      <c r="D13" s="145">
        <v>-1286016</v>
      </c>
      <c r="E13" s="6"/>
    </row>
    <row r="14" spans="1:5">
      <c r="A14" s="11" t="s">
        <v>98</v>
      </c>
      <c r="B14" s="125">
        <v>67067</v>
      </c>
      <c r="C14" s="146"/>
      <c r="D14" s="145">
        <v>84406</v>
      </c>
      <c r="E14" s="6"/>
    </row>
    <row r="15" spans="1:5" ht="24">
      <c r="A15" s="11" t="s">
        <v>96</v>
      </c>
      <c r="B15" s="125">
        <v>1677607</v>
      </c>
      <c r="C15" s="146"/>
      <c r="D15" s="145">
        <v>-1646515</v>
      </c>
      <c r="E15" s="6"/>
    </row>
    <row r="16" spans="1:5">
      <c r="A16" s="11" t="s">
        <v>66</v>
      </c>
      <c r="B16" s="145">
        <v>-18950</v>
      </c>
      <c r="C16" s="146"/>
      <c r="D16" s="145">
        <v>-41004</v>
      </c>
      <c r="E16" s="6"/>
    </row>
    <row r="17" spans="1:5">
      <c r="A17" s="11" t="s">
        <v>97</v>
      </c>
      <c r="B17" s="125">
        <v>3</v>
      </c>
      <c r="C17" s="146"/>
      <c r="D17" s="145">
        <v>0</v>
      </c>
      <c r="E17" s="6"/>
    </row>
    <row r="18" spans="1:5" ht="15" customHeight="1">
      <c r="A18" s="11" t="s">
        <v>99</v>
      </c>
      <c r="B18" s="125">
        <v>272397</v>
      </c>
      <c r="C18" s="146"/>
      <c r="D18" s="145">
        <v>18677</v>
      </c>
      <c r="E18" s="6"/>
    </row>
    <row r="19" spans="1:5">
      <c r="A19" s="11" t="s">
        <v>95</v>
      </c>
      <c r="B19" s="125">
        <v>124899</v>
      </c>
      <c r="C19" s="146"/>
      <c r="D19" s="145">
        <v>115840</v>
      </c>
      <c r="E19" s="6"/>
    </row>
    <row r="20" spans="1:5" ht="26.25" customHeight="1">
      <c r="A20" s="119" t="s">
        <v>111</v>
      </c>
      <c r="B20" s="145">
        <v>0</v>
      </c>
      <c r="C20" s="146"/>
      <c r="D20" s="145">
        <v>0</v>
      </c>
      <c r="E20" s="6"/>
    </row>
    <row r="21" spans="1:5" ht="15.75" thickBot="1">
      <c r="A21" s="11" t="s">
        <v>67</v>
      </c>
      <c r="B21" s="85">
        <v>-846945</v>
      </c>
      <c r="C21" s="146"/>
      <c r="D21" s="85">
        <v>182580</v>
      </c>
      <c r="E21" s="6"/>
    </row>
    <row r="22" spans="1:5">
      <c r="A22" s="15"/>
      <c r="B22" s="125"/>
      <c r="C22" s="146"/>
      <c r="D22" s="145"/>
      <c r="E22" s="6"/>
    </row>
    <row r="23" spans="1:5">
      <c r="A23" s="9" t="s">
        <v>68</v>
      </c>
      <c r="B23" s="145">
        <v>4165029</v>
      </c>
      <c r="C23" s="146"/>
      <c r="D23" s="145">
        <v>-887579</v>
      </c>
      <c r="E23" s="70"/>
    </row>
    <row r="24" spans="1:5">
      <c r="A24" s="9" t="s">
        <v>69</v>
      </c>
      <c r="B24" s="145"/>
      <c r="C24" s="146"/>
      <c r="D24" s="145"/>
      <c r="E24" s="6"/>
    </row>
    <row r="25" spans="1:5">
      <c r="A25" s="11"/>
      <c r="B25" s="125"/>
      <c r="C25" s="146"/>
      <c r="D25" s="145"/>
      <c r="E25" s="6"/>
    </row>
    <row r="26" spans="1:5">
      <c r="A26" s="9" t="s">
        <v>70</v>
      </c>
      <c r="B26" s="135"/>
      <c r="C26" s="146"/>
      <c r="D26" s="145"/>
      <c r="E26" s="6"/>
    </row>
    <row r="27" spans="1:5" ht="15.75" thickBot="1">
      <c r="A27" s="9" t="s">
        <v>71</v>
      </c>
      <c r="B27" s="147">
        <v>-16376020</v>
      </c>
      <c r="C27" s="146"/>
      <c r="D27" s="147">
        <v>2420677</v>
      </c>
      <c r="E27" s="6"/>
    </row>
    <row r="28" spans="1:5">
      <c r="A28" s="8"/>
      <c r="B28" s="103"/>
      <c r="C28" s="86"/>
      <c r="D28" s="145"/>
      <c r="E28" s="6"/>
    </row>
    <row r="29" spans="1:5">
      <c r="A29" s="8" t="s">
        <v>72</v>
      </c>
      <c r="B29" s="145">
        <v>6161921</v>
      </c>
      <c r="C29" s="86"/>
      <c r="D29" s="145">
        <v>601924</v>
      </c>
      <c r="E29" s="6"/>
    </row>
    <row r="30" spans="1:5">
      <c r="A30" s="11" t="s">
        <v>73</v>
      </c>
      <c r="B30" s="145">
        <v>-27494206</v>
      </c>
      <c r="C30" s="86"/>
      <c r="D30" s="145">
        <v>-638084</v>
      </c>
      <c r="E30" s="6"/>
    </row>
    <row r="31" spans="1:5" s="165" customFormat="1">
      <c r="A31" s="163" t="s">
        <v>94</v>
      </c>
      <c r="B31" s="123">
        <v>-149982</v>
      </c>
      <c r="C31" s="164"/>
      <c r="D31" s="123">
        <v>0</v>
      </c>
      <c r="E31" s="129"/>
    </row>
    <row r="32" spans="1:5" s="165" customFormat="1">
      <c r="A32" s="163" t="s">
        <v>74</v>
      </c>
      <c r="B32" s="166">
        <v>6932002</v>
      </c>
      <c r="C32" s="164"/>
      <c r="D32" s="123">
        <v>2356851</v>
      </c>
      <c r="E32" s="129"/>
    </row>
    <row r="33" spans="1:7" s="165" customFormat="1">
      <c r="A33" s="163" t="s">
        <v>75</v>
      </c>
      <c r="B33" s="123">
        <v>-1749245</v>
      </c>
      <c r="C33" s="164"/>
      <c r="D33" s="123">
        <v>179845</v>
      </c>
      <c r="E33" s="129"/>
    </row>
    <row r="34" spans="1:7" s="165" customFormat="1">
      <c r="A34" s="163" t="s">
        <v>4</v>
      </c>
      <c r="B34" s="123">
        <v>30950</v>
      </c>
      <c r="C34" s="164"/>
      <c r="D34" s="167">
        <v>7524</v>
      </c>
      <c r="E34" s="129"/>
    </row>
    <row r="35" spans="1:7" s="165" customFormat="1">
      <c r="A35" s="163" t="s">
        <v>103</v>
      </c>
      <c r="B35" s="123">
        <v>-107460</v>
      </c>
      <c r="C35" s="164"/>
      <c r="D35" s="167">
        <v>-87383</v>
      </c>
      <c r="E35" s="129"/>
    </row>
    <row r="36" spans="1:7" s="165" customFormat="1">
      <c r="A36" s="130" t="s">
        <v>76</v>
      </c>
      <c r="B36" s="168">
        <v>14773408</v>
      </c>
      <c r="C36" s="164"/>
      <c r="D36" s="169">
        <v>3786024</v>
      </c>
      <c r="E36" s="129"/>
    </row>
    <row r="37" spans="1:7" s="165" customFormat="1">
      <c r="A37" s="127" t="s">
        <v>77</v>
      </c>
      <c r="B37" s="123">
        <v>14680005</v>
      </c>
      <c r="C37" s="164"/>
      <c r="D37" s="123">
        <v>2986106</v>
      </c>
      <c r="E37" s="129"/>
    </row>
    <row r="38" spans="1:7" s="165" customFormat="1">
      <c r="A38" s="163" t="s">
        <v>5</v>
      </c>
      <c r="B38" s="170">
        <v>-12090</v>
      </c>
      <c r="C38" s="164"/>
      <c r="D38" s="123">
        <v>48969</v>
      </c>
      <c r="E38" s="129"/>
    </row>
    <row r="39" spans="1:7" s="165" customFormat="1" ht="15.75" thickBot="1">
      <c r="A39" s="163" t="s">
        <v>6</v>
      </c>
      <c r="B39" s="171">
        <v>105493</v>
      </c>
      <c r="C39" s="164"/>
      <c r="D39" s="171">
        <v>750949</v>
      </c>
      <c r="E39" s="129"/>
    </row>
    <row r="40" spans="1:7" s="165" customFormat="1">
      <c r="A40" s="127"/>
      <c r="B40" s="172">
        <v>-1602612</v>
      </c>
      <c r="C40" s="128"/>
      <c r="D40" s="172">
        <v>6206701</v>
      </c>
      <c r="E40" s="122"/>
    </row>
    <row r="41" spans="1:7" s="165" customFormat="1" ht="24.75" thickBot="1">
      <c r="A41" s="173" t="s">
        <v>78</v>
      </c>
      <c r="B41" s="174"/>
      <c r="C41" s="128"/>
      <c r="D41" s="174"/>
      <c r="E41" s="129"/>
    </row>
    <row r="42" spans="1:7" s="165" customFormat="1">
      <c r="A42" s="127"/>
      <c r="B42" s="175"/>
      <c r="C42" s="128"/>
      <c r="D42" s="123"/>
      <c r="E42" s="129"/>
    </row>
    <row r="43" spans="1:7" s="165" customFormat="1" ht="15.75" thickBot="1">
      <c r="A43" s="127" t="s">
        <v>79</v>
      </c>
      <c r="B43" s="171">
        <v>-5482</v>
      </c>
      <c r="C43" s="128"/>
      <c r="D43" s="171">
        <v>-1169</v>
      </c>
      <c r="E43" s="129"/>
    </row>
    <row r="44" spans="1:7" s="165" customFormat="1">
      <c r="A44" s="163"/>
      <c r="B44" s="175"/>
      <c r="C44" s="128"/>
      <c r="D44" s="123"/>
      <c r="E44" s="129"/>
    </row>
    <row r="45" spans="1:7" s="165" customFormat="1" ht="15.75" thickBot="1">
      <c r="A45" s="130" t="s">
        <v>100</v>
      </c>
      <c r="B45" s="174">
        <v>2556935</v>
      </c>
      <c r="C45" s="128"/>
      <c r="D45" s="174">
        <v>5317953</v>
      </c>
      <c r="E45" s="129"/>
      <c r="G45" s="176"/>
    </row>
    <row r="46" spans="1:7" s="165" customFormat="1">
      <c r="A46" s="163"/>
      <c r="B46" s="175"/>
      <c r="C46" s="128"/>
      <c r="D46" s="123"/>
      <c r="E46" s="129"/>
    </row>
    <row r="47" spans="1:7" s="165" customFormat="1" ht="24">
      <c r="A47" s="173" t="s">
        <v>80</v>
      </c>
      <c r="B47" s="175"/>
      <c r="C47" s="128"/>
      <c r="D47" s="123"/>
      <c r="E47" s="129"/>
    </row>
    <row r="48" spans="1:7" s="165" customFormat="1">
      <c r="A48" s="173"/>
      <c r="B48" s="175"/>
      <c r="C48" s="128"/>
      <c r="D48" s="123"/>
      <c r="E48" s="129"/>
    </row>
    <row r="49" spans="1:5" s="165" customFormat="1">
      <c r="A49" s="127" t="s">
        <v>101</v>
      </c>
      <c r="B49" s="123">
        <v>-81850</v>
      </c>
      <c r="C49" s="128"/>
      <c r="D49" s="123">
        <v>-200485</v>
      </c>
      <c r="E49" s="129"/>
    </row>
    <row r="50" spans="1:5" s="165" customFormat="1">
      <c r="A50" s="127" t="str">
        <f>ББ!A19</f>
        <v>Производные финансовые инструменты (требования по сделке опционы)</v>
      </c>
      <c r="B50" s="123">
        <v>-597003</v>
      </c>
      <c r="C50" s="128"/>
      <c r="D50" s="123">
        <v>0</v>
      </c>
      <c r="E50" s="129"/>
    </row>
    <row r="51" spans="1:5" s="165" customFormat="1">
      <c r="A51" s="127" t="s">
        <v>110</v>
      </c>
      <c r="B51" s="123">
        <v>-9386650</v>
      </c>
      <c r="C51" s="128"/>
      <c r="D51" s="123">
        <v>0</v>
      </c>
      <c r="E51" s="129"/>
    </row>
    <row r="52" spans="1:5" s="165" customFormat="1" ht="15.75" thickBot="1">
      <c r="A52" s="127" t="s">
        <v>123</v>
      </c>
      <c r="B52" s="123">
        <v>7617350</v>
      </c>
      <c r="C52" s="128"/>
      <c r="D52" s="123">
        <v>0</v>
      </c>
      <c r="E52" s="129"/>
    </row>
    <row r="53" spans="1:5" s="165" customFormat="1">
      <c r="A53" s="163"/>
      <c r="B53" s="177"/>
      <c r="C53" s="128"/>
      <c r="D53" s="178"/>
      <c r="E53" s="129"/>
    </row>
    <row r="54" spans="1:5" s="165" customFormat="1" ht="15.75" thickBot="1">
      <c r="A54" s="130" t="s">
        <v>81</v>
      </c>
      <c r="B54" s="174">
        <v>-2448153</v>
      </c>
      <c r="C54" s="179"/>
      <c r="D54" s="174">
        <v>-200485</v>
      </c>
      <c r="E54" s="122"/>
    </row>
    <row r="55" spans="1:5" s="165" customFormat="1">
      <c r="A55" s="163"/>
      <c r="B55" s="175"/>
      <c r="C55" s="128"/>
      <c r="D55" s="123"/>
      <c r="E55" s="129"/>
    </row>
    <row r="56" spans="1:5" s="165" customFormat="1" ht="24">
      <c r="A56" s="173" t="s">
        <v>82</v>
      </c>
      <c r="B56" s="180"/>
      <c r="C56" s="128"/>
      <c r="D56" s="128"/>
      <c r="E56" s="129"/>
    </row>
    <row r="57" spans="1:5" s="165" customFormat="1">
      <c r="A57" s="181" t="s">
        <v>124</v>
      </c>
      <c r="B57" s="180">
        <v>7188875</v>
      </c>
      <c r="C57" s="128"/>
      <c r="D57" s="128">
        <v>0</v>
      </c>
      <c r="E57" s="129"/>
    </row>
    <row r="58" spans="1:5">
      <c r="A58" s="8" t="s">
        <v>106</v>
      </c>
      <c r="B58" s="88">
        <v>-936621</v>
      </c>
      <c r="C58" s="146"/>
      <c r="D58" s="88">
        <v>-1661730</v>
      </c>
      <c r="E58" s="6"/>
    </row>
    <row r="59" spans="1:5">
      <c r="A59" s="8" t="s">
        <v>83</v>
      </c>
      <c r="B59" s="88">
        <v>1229292</v>
      </c>
      <c r="C59" s="146"/>
      <c r="D59" s="88">
        <v>2487443</v>
      </c>
      <c r="E59" s="6"/>
    </row>
    <row r="60" spans="1:5" ht="15.75" thickBot="1">
      <c r="A60" s="8" t="s">
        <v>84</v>
      </c>
      <c r="B60" s="88">
        <v>-1860857</v>
      </c>
      <c r="C60" s="146"/>
      <c r="D60" s="88">
        <v>-3636661</v>
      </c>
      <c r="E60" s="6"/>
    </row>
    <row r="61" spans="1:5">
      <c r="A61" s="8"/>
      <c r="B61" s="104"/>
      <c r="C61" s="146"/>
      <c r="D61" s="87"/>
      <c r="E61" s="6"/>
    </row>
    <row r="62" spans="1:5" ht="15.75" thickBot="1">
      <c r="A62" s="9" t="s">
        <v>85</v>
      </c>
      <c r="B62" s="147">
        <v>5620689</v>
      </c>
      <c r="C62" s="147"/>
      <c r="D62" s="147">
        <v>-2810948</v>
      </c>
      <c r="E62" s="70"/>
    </row>
    <row r="63" spans="1:5">
      <c r="A63" s="8"/>
      <c r="B63" s="135"/>
      <c r="C63" s="146"/>
      <c r="D63" s="145"/>
      <c r="E63" s="6"/>
    </row>
    <row r="64" spans="1:5" ht="24.75" thickBot="1">
      <c r="A64" s="8" t="s">
        <v>102</v>
      </c>
      <c r="B64" s="147">
        <v>5729471</v>
      </c>
      <c r="C64" s="146"/>
      <c r="D64" s="147">
        <v>2306520</v>
      </c>
      <c r="E64" s="70"/>
    </row>
    <row r="65" spans="1:5">
      <c r="A65" s="8" t="s">
        <v>86</v>
      </c>
      <c r="B65" s="144">
        <v>1655683</v>
      </c>
      <c r="C65" s="142"/>
      <c r="D65" s="137">
        <v>836224</v>
      </c>
      <c r="E65" s="6"/>
    </row>
    <row r="66" spans="1:5" ht="15.75" thickBot="1">
      <c r="A66" s="8" t="s">
        <v>87</v>
      </c>
      <c r="B66" s="136"/>
      <c r="C66" s="142"/>
      <c r="D66" s="138"/>
      <c r="E66" s="6"/>
    </row>
    <row r="67" spans="1:5" ht="15.75" thickTop="1">
      <c r="A67" s="8" t="s">
        <v>86</v>
      </c>
      <c r="B67" s="141">
        <v>7385154</v>
      </c>
      <c r="C67" s="142"/>
      <c r="D67" s="143">
        <v>3142744</v>
      </c>
      <c r="E67" s="6"/>
    </row>
    <row r="68" spans="1:5" ht="15.75" thickBot="1">
      <c r="A68" s="8" t="s">
        <v>88</v>
      </c>
      <c r="B68" s="136"/>
      <c r="C68" s="142"/>
      <c r="D68" s="138"/>
      <c r="E68" s="70"/>
    </row>
    <row r="69" spans="1:5" ht="15.75" thickTop="1">
      <c r="A69" s="112"/>
      <c r="B69" s="114"/>
      <c r="C69" s="113"/>
      <c r="D69" s="115"/>
      <c r="E69" s="70"/>
    </row>
    <row r="70" spans="1:5">
      <c r="A70" s="112"/>
      <c r="B70" s="114"/>
      <c r="C70" s="113"/>
      <c r="D70" s="115"/>
      <c r="E70" s="70"/>
    </row>
    <row r="71" spans="1:5">
      <c r="A71" s="77"/>
      <c r="B71" s="83">
        <f>B67-B65-B64</f>
        <v>0</v>
      </c>
      <c r="C71" s="83"/>
      <c r="D71" s="83">
        <f>D67-D65-D64</f>
        <v>0</v>
      </c>
      <c r="E71" s="77"/>
    </row>
    <row r="72" spans="1:5">
      <c r="A72" s="161" t="str">
        <f>ББ!A51</f>
        <v>Председатель Правления _______________________ /Лукьянов С.Н.  Дата  подписания 07.10.2020 г.</v>
      </c>
      <c r="B72" s="161"/>
      <c r="C72" s="161"/>
      <c r="D72" s="161"/>
      <c r="E72" s="77"/>
    </row>
    <row r="73" spans="1:5">
      <c r="A73" s="71"/>
      <c r="B73" s="105"/>
      <c r="C73" s="71"/>
      <c r="D73" s="71"/>
      <c r="E73" s="77"/>
    </row>
    <row r="74" spans="1:5">
      <c r="A74" s="161" t="str">
        <f>ББ!A53</f>
        <v>Главный бухгалтер ___________________________ / Хон Т.Э. Дата подписания 07.10.2020 г.</v>
      </c>
      <c r="B74" s="161"/>
      <c r="C74" s="161"/>
      <c r="D74" s="161"/>
      <c r="E74" s="77"/>
    </row>
    <row r="75" spans="1:5">
      <c r="A75" s="161"/>
      <c r="B75" s="161"/>
      <c r="C75" s="161"/>
      <c r="D75" s="161"/>
      <c r="E75" s="77"/>
    </row>
    <row r="76" spans="1:5">
      <c r="A76" s="162" t="s">
        <v>91</v>
      </c>
      <c r="B76" s="162"/>
      <c r="C76" s="162"/>
      <c r="D76" s="162"/>
      <c r="E76" s="77"/>
    </row>
    <row r="77" spans="1:5">
      <c r="A77" s="75" t="s">
        <v>92</v>
      </c>
      <c r="B77" s="106"/>
      <c r="C77" s="72"/>
      <c r="D77" s="72"/>
      <c r="E77" s="77"/>
    </row>
    <row r="78" spans="1:5">
      <c r="B78" s="90">
        <f>B67-B65-B64</f>
        <v>0</v>
      </c>
      <c r="C78" s="90"/>
      <c r="D78" s="90">
        <f>D67-D65-D64</f>
        <v>0</v>
      </c>
    </row>
    <row r="79" spans="1:5">
      <c r="C79" s="82"/>
      <c r="D79" s="81"/>
    </row>
  </sheetData>
  <mergeCells count="5">
    <mergeCell ref="A72:D72"/>
    <mergeCell ref="A74:D74"/>
    <mergeCell ref="A75:D75"/>
    <mergeCell ref="A76:D76"/>
    <mergeCell ref="C8:C1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2020-10-28T09:46:28Z</cp:lastPrinted>
  <dcterms:created xsi:type="dcterms:W3CDTF">2016-05-14T10:51:53Z</dcterms:created>
  <dcterms:modified xsi:type="dcterms:W3CDTF">2020-11-13T09:10:58Z</dcterms:modified>
</cp:coreProperties>
</file>