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T:\Buhgalteria\Бухгалтерия_АО Фридом Финанс\ОТЧЕТЫ\Квартальные отчеты АО Фридом Финанс\Ежеквартальная отчетность - Kase\2018\3кв\полная ФО\"/>
    </mc:Choice>
  </mc:AlternateContent>
  <xr:revisionPtr revIDLastSave="0" documentId="13_ncr:1_{19793C97-4F12-4C8A-9B31-866A51B7E8BD}" xr6:coauthVersionLast="36" xr6:coauthVersionMax="36" xr10:uidLastSave="{00000000-0000-0000-0000-000000000000}"/>
  <bookViews>
    <workbookView xWindow="0" yWindow="0" windowWidth="23040" windowHeight="8190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externalReferences>
    <externalReference r:id="rId5"/>
  </externalReferences>
  <definedNames>
    <definedName name="_xlnm.Print_Area" localSheetId="0">ББ!$A$1:$C$54</definedName>
    <definedName name="_xlnm.Print_Area" localSheetId="3">'Движение денег'!$A$1:$F$72</definedName>
    <definedName name="_xlnm.Print_Area" localSheetId="2">'Движение капитала'!$A$1:$J$37</definedName>
    <definedName name="_xlnm.Print_Area" localSheetId="1">ОПиУ!$A$1:$C$60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3" i="17" l="1"/>
  <c r="F61" i="17"/>
  <c r="F57" i="17"/>
  <c r="F48" i="17"/>
  <c r="F33" i="17"/>
  <c r="F37" i="17" s="1"/>
  <c r="F26" i="17"/>
  <c r="F17" i="17"/>
  <c r="F15" i="17"/>
  <c r="F14" i="17"/>
  <c r="F12" i="17"/>
  <c r="F13" i="17" l="1"/>
  <c r="F22" i="17" s="1"/>
  <c r="F42" i="17" s="1"/>
  <c r="F59" i="17" s="1"/>
  <c r="F73" i="17" l="1"/>
  <c r="F65" i="17"/>
  <c r="A69" i="17" l="1"/>
  <c r="A67" i="17"/>
  <c r="A33" i="3"/>
  <c r="A31" i="3"/>
  <c r="A53" i="2"/>
  <c r="A51" i="2"/>
  <c r="C74" i="17" l="1"/>
  <c r="C49" i="2" l="1"/>
  <c r="B74" i="17" l="1"/>
  <c r="B49" i="2"/>
  <c r="B48" i="1"/>
  <c r="A4" i="3"/>
  <c r="B66" i="17" l="1"/>
  <c r="D74" i="17"/>
  <c r="D66" i="17"/>
</calcChain>
</file>

<file path=xl/sharedStrings.xml><?xml version="1.0" encoding="utf-8"?>
<sst xmlns="http://schemas.openxmlformats.org/spreadsheetml/2006/main" count="177" uniqueCount="130">
  <si>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</si>
  <si>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</si>
  <si>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</si>
  <si>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</si>
  <si>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</si>
  <si>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</si>
  <si>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</si>
  <si>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</si>
  <si>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</si>
  <si>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</si>
  <si>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</si>
  <si>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</si>
  <si>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</si>
  <si>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</si>
  <si>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</si>
  <si>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</si>
  <si>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</si>
  <si>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</si>
  <si>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</si>
  <si>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</si>
  <si>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</si>
  <si>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</si>
  <si>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</si>
  <si>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</si>
  <si>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</si>
  <si>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</si>
  <si>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</si>
  <si>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</si>
  <si>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</si>
  <si>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</si>
  <si>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</si>
  <si>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</si>
  <si>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</si>
  <si>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</si>
  <si>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</si>
  <si>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</si>
  <si>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</si>
  <si>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</si>
  <si>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</si>
  <si>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</si>
  <si>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</si>
  <si>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</si>
  <si>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</si>
  <si>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</si>
  <si>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</si>
  <si>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</si>
  <si>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</si>
  <si>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</si>
  <si>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</si>
  <si>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</si>
  <si>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</si>
  <si>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</si>
  <si>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31 декабря 2016 года</t>
  </si>
  <si>
    <t>2017 года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</si>
  <si>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</si>
  <si>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</si>
  <si>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</si>
  <si>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</si>
  <si>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</si>
  <si>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</si>
  <si>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</si>
  <si>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</si>
  <si>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</si>
  <si>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</si>
  <si>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</si>
  <si>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</si>
  <si>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>Прочий совокупный убыток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</si>
  <si>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</si>
  <si>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</si>
  <si>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</si>
  <si>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</si>
  <si>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</si>
  <si>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</si>
  <si>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</si>
  <si>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</si>
  <si>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</si>
  <si>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</si>
  <si>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</si>
  <si>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</si>
  <si>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</si>
  <si>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</si>
  <si>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</si>
  <si>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</si>
  <si>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</si>
  <si>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</si>
  <si>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</si>
  <si>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</si>
  <si>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</si>
  <si>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</si>
  <si>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</si>
  <si>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</si>
  <si>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</si>
  <si>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</si>
  <si>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</si>
  <si>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</si>
  <si>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</si>
  <si>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</si>
  <si>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</si>
  <si>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ДЕНЕЖНЫЕ СРЕДСТВА И ИХ ЭКВИВАЛЕНТЫ,</t>
  </si>
  <si>
    <t>на начало отчетного периода</t>
  </si>
  <si>
    <t>на конец отчетного периода</t>
  </si>
  <si>
    <t>2018 года</t>
  </si>
  <si>
    <t>Займы полученные</t>
  </si>
  <si>
    <t>Доходы от восстановления резервов по ценным бумагам, вкладам, дебиторской задолженности и условным обязательствам (нетто)</t>
  </si>
  <si>
    <t>31 декабря 2017 года</t>
  </si>
  <si>
    <t>активы АО "Асыл Инвест" при присоединении</t>
  </si>
  <si>
    <t>ЦБ АО "Асыл Инвест" после ликвидации</t>
  </si>
  <si>
    <t>Убыток/прибыль от продажи основных средств и нематериальных активов</t>
  </si>
  <si>
    <t>Приобретение/Ппродажа основных средств и нематериальных активов</t>
  </si>
  <si>
    <t>Поступление от займа</t>
  </si>
  <si>
    <t>Влияние изменений валютного курса на денежные средства и их эквиваленты</t>
  </si>
  <si>
    <t>Телефон: +7 (727) 311-10-64 вн.645</t>
  </si>
  <si>
    <t>Место для печати</t>
  </si>
  <si>
    <t>Выкуп облигаций при присоединении АО "Асыл инвест"</t>
  </si>
  <si>
    <t>30 сентября</t>
  </si>
  <si>
    <t>НА 30 СЕНТЯБРЯ 2018 ГОДА</t>
  </si>
  <si>
    <t>Запасы</t>
  </si>
  <si>
    <t>ОТЧЕТ О ПРИБЫЛЯХ И УБЫТКАХ ЗА 9 МЕСЯЦЕВ, ЗАКОНЧИВШИХСЯ 30 СЕНТЯБРЯ 2018 ГОДА</t>
  </si>
  <si>
    <t>за 9 месяцев, закончившихся</t>
  </si>
  <si>
    <t>Доходы от операций с производными финансовыми инструментами</t>
  </si>
  <si>
    <t>ЗА 9 МЕСЯЦЕВ, ЗАКОНЧИВШИХСЯ 30 СЕНТЯБРЯ 2018 ГОДА</t>
  </si>
  <si>
    <t>за 9месяцев, закончившихся</t>
  </si>
  <si>
    <t>30 СЕНТЯБРЯ</t>
  </si>
  <si>
    <t>30 сентября 2017 года</t>
  </si>
  <si>
    <t>30 сентября 2018 года</t>
  </si>
  <si>
    <t>Председатель Правления _______________________ /Миникеев Р. Д.  Дата  подписания 09.10.2018 г.</t>
  </si>
  <si>
    <t>Главный бухгалтер ___________________________ / Хон Т.Э. Дата подписания 09.10.2018 г.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</si>
  <si>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</si>
  <si>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за 6 месяцев, закончившихся</t>
  </si>
  <si>
    <t>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</si>
</sst>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  <numFmt numFmtId="176" formatCode="[$-409]d\-mmm\-yy;@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name val="Arial Cy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2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8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  <xf numFmtId="167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76" fontId="44" fillId="0" borderId="0"/>
  </cellStyleXfs>
  <cellXfs count="203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0" fillId="24" borderId="0" xfId="0" applyFill="1" applyAlignment="1">
      <alignment horizontal="center"/>
    </xf>
    <xf numFmtId="0" fontId="34" fillId="24" borderId="0" xfId="0" applyFont="1" applyFill="1" applyAlignment="1">
      <alignment vertical="center" wrapText="1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vertical="center" wrapText="1"/>
    </xf>
    <xf numFmtId="173" fontId="34" fillId="24" borderId="0" xfId="108" applyNumberFormat="1" applyFont="1" applyFill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3" fontId="0" fillId="0" borderId="0" xfId="0" applyNumberFormat="1"/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4" fillId="0" borderId="10" xfId="0" applyFont="1" applyBorder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3" fontId="34" fillId="0" borderId="0" xfId="0" applyNumberFormat="1" applyFont="1" applyAlignment="1">
      <alignment horizontal="right" vertical="center" wrapText="1"/>
    </xf>
    <xf numFmtId="173" fontId="34" fillId="0" borderId="0" xfId="108" applyNumberFormat="1" applyFont="1" applyAlignment="1">
      <alignment horizontal="right" vertical="center" wrapText="1"/>
    </xf>
    <xf numFmtId="173" fontId="34" fillId="0" borderId="11" xfId="108" applyNumberFormat="1" applyFont="1" applyBorder="1" applyAlignment="1">
      <alignment horizontal="right" vertical="center" wrapText="1"/>
    </xf>
    <xf numFmtId="173" fontId="33" fillId="0" borderId="0" xfId="108" applyNumberFormat="1" applyFont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3" fontId="39" fillId="0" borderId="0" xfId="0" applyNumberFormat="1" applyFont="1"/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173" fontId="34" fillId="24" borderId="0" xfId="108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173" fontId="34" fillId="24" borderId="11" xfId="108" applyNumberFormat="1" applyFont="1" applyFill="1" applyBorder="1" applyAlignment="1">
      <alignment horizontal="center" vertical="center" wrapText="1"/>
    </xf>
    <xf numFmtId="173" fontId="33" fillId="24" borderId="11" xfId="108" applyNumberFormat="1" applyFont="1" applyFill="1" applyBorder="1" applyAlignment="1">
      <alignment horizontal="center" vertical="center" wrapText="1"/>
    </xf>
    <xf numFmtId="3" fontId="34" fillId="24" borderId="11" xfId="0" applyNumberFormat="1" applyFont="1" applyFill="1" applyBorder="1" applyAlignment="1">
      <alignment horizontal="center" vertical="center" wrapText="1"/>
    </xf>
    <xf numFmtId="173" fontId="32" fillId="24" borderId="11" xfId="108" applyNumberFormat="1" applyFont="1" applyFill="1" applyBorder="1" applyAlignment="1">
      <alignment horizontal="center" vertical="center" wrapText="1"/>
    </xf>
    <xf numFmtId="3" fontId="38" fillId="24" borderId="11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Fill="1" applyAlignment="1">
      <alignment horizontal="center"/>
    </xf>
    <xf numFmtId="0" fontId="40" fillId="0" borderId="0" xfId="0" applyFont="1" applyAlignment="1">
      <alignment horizontal="left"/>
    </xf>
    <xf numFmtId="3" fontId="34" fillId="24" borderId="0" xfId="0" applyNumberFormat="1" applyFont="1" applyFill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3" fontId="4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/>
    <xf numFmtId="0" fontId="2" fillId="24" borderId="0" xfId="1" applyFont="1" applyFill="1" applyBorder="1" applyAlignment="1">
      <alignment horizontal="left"/>
    </xf>
    <xf numFmtId="0" fontId="2" fillId="24" borderId="0" xfId="1" applyFont="1" applyFill="1" applyBorder="1" applyAlignment="1">
      <alignment horizontal="center"/>
    </xf>
    <xf numFmtId="0" fontId="45" fillId="24" borderId="0" xfId="1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/>
    </xf>
    <xf numFmtId="0" fontId="45" fillId="24" borderId="0" xfId="0" applyFont="1" applyFill="1" applyBorder="1" applyAlignment="1"/>
    <xf numFmtId="0" fontId="46" fillId="24" borderId="0" xfId="0" applyFont="1" applyFill="1"/>
    <xf numFmtId="0" fontId="42" fillId="24" borderId="0" xfId="0" applyFont="1" applyFill="1"/>
    <xf numFmtId="0" fontId="46" fillId="24" borderId="0" xfId="0" applyFont="1" applyFill="1" applyAlignment="1"/>
    <xf numFmtId="0" fontId="42" fillId="24" borderId="0" xfId="0" applyFont="1" applyFill="1" applyAlignment="1"/>
    <xf numFmtId="0" fontId="47" fillId="24" borderId="0" xfId="0" applyFont="1" applyFill="1" applyAlignment="1"/>
    <xf numFmtId="0" fontId="47" fillId="24" borderId="0" xfId="0" applyFont="1" applyFill="1"/>
    <xf numFmtId="0" fontId="35" fillId="24" borderId="0" xfId="0" applyFont="1" applyFill="1" applyAlignment="1">
      <alignment vertical="center"/>
    </xf>
    <xf numFmtId="0" fontId="48" fillId="24" borderId="0" xfId="0" applyFont="1" applyFill="1" applyAlignment="1">
      <alignment vertical="center"/>
    </xf>
    <xf numFmtId="0" fontId="50" fillId="24" borderId="0" xfId="0" applyFont="1" applyFill="1" applyAlignment="1">
      <alignment vertical="center" wrapText="1"/>
    </xf>
    <xf numFmtId="0" fontId="51" fillId="24" borderId="0" xfId="0" applyFont="1" applyFill="1"/>
    <xf numFmtId="0" fontId="51" fillId="24" borderId="0" xfId="0" applyFont="1" applyFill="1" applyAlignment="1">
      <alignment vertical="center" wrapText="1"/>
    </xf>
    <xf numFmtId="0" fontId="52" fillId="24" borderId="0" xfId="0" applyFont="1" applyFill="1" applyAlignment="1">
      <alignment vertical="center" wrapText="1"/>
    </xf>
    <xf numFmtId="0" fontId="52" fillId="24" borderId="0" xfId="0" applyFont="1" applyFill="1" applyAlignment="1">
      <alignment vertical="center"/>
    </xf>
    <xf numFmtId="3" fontId="52" fillId="24" borderId="0" xfId="0" applyNumberFormat="1" applyFont="1" applyFill="1" applyAlignment="1">
      <alignment vertical="center"/>
    </xf>
    <xf numFmtId="173" fontId="52" fillId="24" borderId="0" xfId="108" applyNumberFormat="1" applyFont="1" applyFill="1" applyAlignment="1">
      <alignment vertical="center"/>
    </xf>
    <xf numFmtId="3" fontId="52" fillId="24" borderId="11" xfId="0" applyNumberFormat="1" applyFont="1" applyFill="1" applyBorder="1" applyAlignment="1">
      <alignment vertical="center"/>
    </xf>
    <xf numFmtId="0" fontId="52" fillId="24" borderId="11" xfId="0" applyFont="1" applyFill="1" applyBorder="1" applyAlignment="1">
      <alignment vertical="center" wrapText="1"/>
    </xf>
    <xf numFmtId="173" fontId="52" fillId="24" borderId="11" xfId="108" applyNumberFormat="1" applyFont="1" applyFill="1" applyBorder="1" applyAlignment="1">
      <alignment vertical="center"/>
    </xf>
    <xf numFmtId="173" fontId="52" fillId="24" borderId="0" xfId="108" applyNumberFormat="1" applyFont="1" applyFill="1" applyAlignment="1">
      <alignment vertical="center" wrapText="1"/>
    </xf>
    <xf numFmtId="3" fontId="50" fillId="24" borderId="0" xfId="0" applyNumberFormat="1" applyFont="1" applyFill="1" applyAlignment="1">
      <alignment vertical="center"/>
    </xf>
    <xf numFmtId="0" fontId="52" fillId="24" borderId="10" xfId="0" applyFont="1" applyFill="1" applyBorder="1" applyAlignment="1">
      <alignment vertical="center"/>
    </xf>
    <xf numFmtId="0" fontId="52" fillId="24" borderId="10" xfId="0" applyFont="1" applyFill="1" applyBorder="1" applyAlignment="1">
      <alignment vertical="center" wrapText="1"/>
    </xf>
    <xf numFmtId="3" fontId="50" fillId="24" borderId="12" xfId="0" applyNumberFormat="1" applyFont="1" applyFill="1" applyBorder="1" applyAlignment="1">
      <alignment vertical="center"/>
    </xf>
    <xf numFmtId="0" fontId="50" fillId="24" borderId="12" xfId="0" applyFont="1" applyFill="1" applyBorder="1" applyAlignment="1">
      <alignment vertical="center" wrapText="1"/>
    </xf>
    <xf numFmtId="0" fontId="51" fillId="24" borderId="0" xfId="0" applyFont="1" applyFill="1" applyAlignment="1"/>
    <xf numFmtId="0" fontId="53" fillId="0" borderId="0" xfId="0" applyFont="1" applyAlignment="1">
      <alignment horizontal="left"/>
    </xf>
    <xf numFmtId="0" fontId="53" fillId="0" borderId="0" xfId="0" applyFont="1" applyAlignment="1"/>
    <xf numFmtId="0" fontId="54" fillId="0" borderId="0" xfId="0" applyFont="1" applyAlignment="1">
      <alignment horizontal="left"/>
    </xf>
    <xf numFmtId="0" fontId="51" fillId="0" borderId="0" xfId="0" applyFont="1" applyAlignment="1"/>
    <xf numFmtId="0" fontId="51" fillId="0" borderId="0" xfId="0" applyFont="1" applyFill="1" applyAlignment="1"/>
    <xf numFmtId="0" fontId="50" fillId="24" borderId="0" xfId="0" applyFont="1" applyFill="1" applyAlignment="1">
      <alignment horizontal="center" vertical="center" wrapText="1"/>
    </xf>
    <xf numFmtId="0" fontId="35" fillId="24" borderId="0" xfId="1" applyFont="1" applyFill="1" applyBorder="1" applyAlignment="1">
      <alignment horizontal="center"/>
    </xf>
    <xf numFmtId="0" fontId="55" fillId="24" borderId="0" xfId="1" applyFont="1" applyFill="1" applyBorder="1" applyAlignment="1"/>
    <xf numFmtId="0" fontId="55" fillId="24" borderId="0" xfId="1" applyFont="1" applyFill="1" applyBorder="1" applyAlignment="1">
      <alignment horizontal="center"/>
    </xf>
    <xf numFmtId="0" fontId="56" fillId="24" borderId="0" xfId="0" applyFont="1" applyFill="1" applyBorder="1" applyAlignment="1"/>
    <xf numFmtId="0" fontId="57" fillId="24" borderId="0" xfId="1" applyFont="1" applyFill="1" applyBorder="1" applyAlignment="1">
      <alignment horizontal="center"/>
    </xf>
    <xf numFmtId="0" fontId="56" fillId="24" borderId="0" xfId="1" applyFont="1" applyFill="1" applyBorder="1" applyAlignment="1">
      <alignment horizontal="left"/>
    </xf>
    <xf numFmtId="0" fontId="56" fillId="24" borderId="0" xfId="1" applyFont="1" applyFill="1" applyBorder="1" applyAlignment="1">
      <alignment horizontal="center"/>
    </xf>
    <xf numFmtId="0" fontId="35" fillId="24" borderId="0" xfId="1" applyFont="1" applyFill="1" applyBorder="1" applyAlignment="1">
      <alignment horizontal="center" vertical="center"/>
    </xf>
    <xf numFmtId="0" fontId="55" fillId="24" borderId="0" xfId="1" applyFont="1" applyFill="1" applyBorder="1" applyAlignment="1">
      <alignment vertical="center"/>
    </xf>
    <xf numFmtId="0" fontId="55" fillId="24" borderId="0" xfId="1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 vertical="center" wrapText="1"/>
    </xf>
    <xf numFmtId="0" fontId="55" fillId="24" borderId="0" xfId="1" applyFont="1" applyFill="1" applyBorder="1" applyAlignment="1">
      <alignment horizontal="center" vertical="top" wrapText="1"/>
    </xf>
    <xf numFmtId="1" fontId="56" fillId="24" borderId="0" xfId="1" applyNumberFormat="1" applyFont="1" applyFill="1" applyBorder="1" applyAlignment="1">
      <alignment horizontal="center" vertical="center"/>
    </xf>
    <xf numFmtId="1" fontId="56" fillId="24" borderId="0" xfId="1" applyNumberFormat="1" applyFont="1" applyFill="1" applyBorder="1" applyAlignment="1">
      <alignment vertical="center"/>
    </xf>
    <xf numFmtId="3" fontId="55" fillId="24" borderId="0" xfId="1" applyNumberFormat="1" applyFont="1" applyFill="1" applyBorder="1" applyAlignment="1">
      <alignment horizontal="right" vertical="center"/>
    </xf>
    <xf numFmtId="0" fontId="56" fillId="24" borderId="0" xfId="1" applyFont="1" applyFill="1" applyBorder="1" applyAlignment="1">
      <alignment vertical="center"/>
    </xf>
    <xf numFmtId="3" fontId="56" fillId="24" borderId="0" xfId="1" applyNumberFormat="1" applyFont="1" applyFill="1" applyBorder="1" applyAlignment="1">
      <alignment horizontal="right" vertical="center"/>
    </xf>
    <xf numFmtId="3" fontId="56" fillId="24" borderId="0" xfId="0" applyNumberFormat="1" applyFont="1" applyFill="1" applyBorder="1" applyAlignment="1"/>
    <xf numFmtId="0" fontId="47" fillId="24" borderId="0" xfId="0" applyFont="1" applyFill="1" applyAlignment="1">
      <alignment vertical="top" wrapText="1"/>
    </xf>
    <xf numFmtId="0" fontId="56" fillId="24" borderId="0" xfId="1" applyFont="1" applyFill="1" applyBorder="1" applyAlignment="1">
      <alignment vertical="center" wrapText="1"/>
    </xf>
    <xf numFmtId="3" fontId="51" fillId="24" borderId="0" xfId="0" applyNumberFormat="1" applyFont="1" applyFill="1" applyAlignment="1">
      <alignment horizontal="right" vertical="center" wrapText="1"/>
    </xf>
    <xf numFmtId="0" fontId="51" fillId="24" borderId="0" xfId="0" applyFont="1" applyFill="1" applyAlignment="1">
      <alignment horizontal="right" vertical="center" wrapText="1"/>
    </xf>
    <xf numFmtId="173" fontId="51" fillId="24" borderId="0" xfId="108" applyNumberFormat="1" applyFont="1" applyFill="1" applyAlignment="1">
      <alignment horizontal="right" vertical="center" wrapText="1"/>
    </xf>
    <xf numFmtId="3" fontId="51" fillId="24" borderId="11" xfId="0" applyNumberFormat="1" applyFont="1" applyFill="1" applyBorder="1" applyAlignment="1">
      <alignment horizontal="right" vertical="center" wrapText="1"/>
    </xf>
    <xf numFmtId="4" fontId="56" fillId="24" borderId="0" xfId="0" applyNumberFormat="1" applyFont="1" applyFill="1" applyBorder="1" applyAlignment="1"/>
    <xf numFmtId="3" fontId="49" fillId="24" borderId="11" xfId="0" applyNumberFormat="1" applyFont="1" applyFill="1" applyBorder="1" applyAlignment="1">
      <alignment horizontal="right" vertical="center" wrapText="1"/>
    </xf>
    <xf numFmtId="0" fontId="55" fillId="24" borderId="0" xfId="1" applyFont="1" applyFill="1" applyBorder="1" applyAlignment="1">
      <alignment vertical="center" wrapText="1"/>
    </xf>
    <xf numFmtId="0" fontId="51" fillId="24" borderId="11" xfId="0" applyFont="1" applyFill="1" applyBorder="1" applyAlignment="1">
      <alignment horizontal="right" vertical="center" wrapText="1"/>
    </xf>
    <xf numFmtId="0" fontId="56" fillId="24" borderId="0" xfId="1" applyFont="1" applyFill="1" applyBorder="1" applyAlignment="1">
      <alignment horizontal="right"/>
    </xf>
    <xf numFmtId="173" fontId="56" fillId="24" borderId="0" xfId="82" applyNumberFormat="1" applyFont="1" applyFill="1" applyBorder="1" applyAlignment="1">
      <alignment horizontal="right"/>
    </xf>
    <xf numFmtId="0" fontId="49" fillId="24" borderId="0" xfId="0" applyFont="1" applyFill="1" applyAlignment="1">
      <alignment horizontal="right" vertical="center" wrapText="1"/>
    </xf>
    <xf numFmtId="3" fontId="56" fillId="24" borderId="0" xfId="1" applyNumberFormat="1" applyFont="1" applyFill="1" applyBorder="1" applyAlignment="1">
      <alignment horizontal="right"/>
    </xf>
    <xf numFmtId="3" fontId="56" fillId="24" borderId="0" xfId="1" applyNumberFormat="1" applyFont="1" applyFill="1" applyBorder="1" applyAlignment="1">
      <alignment horizontal="center"/>
    </xf>
    <xf numFmtId="0" fontId="56" fillId="24" borderId="0" xfId="1" applyFont="1" applyFill="1" applyBorder="1" applyAlignment="1"/>
    <xf numFmtId="0" fontId="49" fillId="24" borderId="10" xfId="0" applyFont="1" applyFill="1" applyBorder="1" applyAlignment="1">
      <alignment horizontal="right" vertical="center" wrapText="1"/>
    </xf>
    <xf numFmtId="0" fontId="56" fillId="24" borderId="0" xfId="1" applyFont="1" applyFill="1" applyBorder="1" applyAlignment="1">
      <alignment horizontal="right" vertical="center"/>
    </xf>
    <xf numFmtId="0" fontId="56" fillId="24" borderId="0" xfId="0" applyFont="1" applyFill="1" applyBorder="1" applyAlignment="1">
      <alignment horizontal="right"/>
    </xf>
    <xf numFmtId="3" fontId="58" fillId="24" borderId="0" xfId="0" applyNumberFormat="1" applyFont="1" applyFill="1" applyBorder="1" applyAlignment="1">
      <alignment horizontal="right"/>
    </xf>
    <xf numFmtId="3" fontId="58" fillId="24" borderId="0" xfId="0" applyNumberFormat="1" applyFont="1" applyFill="1" applyBorder="1" applyAlignment="1"/>
    <xf numFmtId="0" fontId="57" fillId="24" borderId="0" xfId="0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0" fontId="47" fillId="0" borderId="0" xfId="0" applyFont="1"/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3" fontId="47" fillId="0" borderId="0" xfId="0" applyNumberFormat="1" applyFont="1"/>
    <xf numFmtId="0" fontId="59" fillId="0" borderId="0" xfId="0" applyFont="1" applyAlignment="1">
      <alignment vertical="center" wrapText="1"/>
    </xf>
    <xf numFmtId="3" fontId="60" fillId="0" borderId="0" xfId="0" applyNumberFormat="1" applyFont="1" applyAlignment="1">
      <alignment horizontal="right" vertical="center" wrapText="1"/>
    </xf>
    <xf numFmtId="0" fontId="61" fillId="0" borderId="0" xfId="0" applyFont="1"/>
    <xf numFmtId="3" fontId="60" fillId="24" borderId="0" xfId="0" applyNumberFormat="1" applyFont="1" applyFill="1" applyAlignment="1">
      <alignment horizontal="right" vertical="center" wrapText="1"/>
    </xf>
    <xf numFmtId="173" fontId="60" fillId="24" borderId="0" xfId="108" applyNumberFormat="1" applyFont="1" applyFill="1" applyAlignment="1">
      <alignment horizontal="right" vertical="center" wrapText="1"/>
    </xf>
    <xf numFmtId="0" fontId="60" fillId="24" borderId="0" xfId="0" applyFont="1" applyFill="1" applyAlignment="1">
      <alignment horizontal="right" vertical="center" wrapText="1"/>
    </xf>
    <xf numFmtId="3" fontId="60" fillId="24" borderId="1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3" fontId="61" fillId="0" borderId="0" xfId="0" applyNumberFormat="1" applyFont="1"/>
    <xf numFmtId="0" fontId="63" fillId="0" borderId="0" xfId="0" applyFont="1" applyAlignment="1">
      <alignment horizontal="right" vertical="center" wrapText="1"/>
    </xf>
    <xf numFmtId="173" fontId="63" fillId="0" borderId="0" xfId="108" applyNumberFormat="1" applyFont="1" applyAlignment="1">
      <alignment horizontal="right" vertical="center" wrapText="1"/>
    </xf>
    <xf numFmtId="0" fontId="60" fillId="24" borderId="0" xfId="0" applyFont="1" applyFill="1" applyAlignment="1">
      <alignment vertical="center" wrapText="1"/>
    </xf>
    <xf numFmtId="173" fontId="60" fillId="0" borderId="0" xfId="108" applyNumberFormat="1" applyFont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173" fontId="60" fillId="0" borderId="11" xfId="108" applyNumberFormat="1" applyFont="1" applyBorder="1" applyAlignment="1">
      <alignment horizontal="right" vertical="center" wrapText="1"/>
    </xf>
    <xf numFmtId="3" fontId="60" fillId="0" borderId="11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right" vertical="center" wrapText="1"/>
    </xf>
    <xf numFmtId="3" fontId="63" fillId="24" borderId="11" xfId="0" applyNumberFormat="1" applyFont="1" applyFill="1" applyBorder="1" applyAlignment="1">
      <alignment horizontal="right" vertical="center" wrapText="1"/>
    </xf>
    <xf numFmtId="0" fontId="59" fillId="24" borderId="0" xfId="0" applyFont="1" applyFill="1" applyAlignment="1">
      <alignment vertical="center" wrapText="1"/>
    </xf>
    <xf numFmtId="0" fontId="60" fillId="0" borderId="10" xfId="0" applyFont="1" applyBorder="1" applyAlignment="1">
      <alignment horizontal="right" vertical="center" wrapText="1"/>
    </xf>
    <xf numFmtId="3" fontId="63" fillId="0" borderId="11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173" fontId="59" fillId="0" borderId="0" xfId="108" applyNumberFormat="1" applyFont="1" applyAlignment="1">
      <alignment horizontal="right" vertical="center" wrapText="1"/>
    </xf>
    <xf numFmtId="4" fontId="60" fillId="0" borderId="0" xfId="0" applyNumberFormat="1" applyFont="1" applyAlignment="1">
      <alignment horizontal="right" vertical="center" wrapText="1"/>
    </xf>
    <xf numFmtId="3" fontId="64" fillId="0" borderId="0" xfId="0" applyNumberFormat="1" applyFont="1"/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NumberFormat="1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52" fillId="24" borderId="0" xfId="0" applyFont="1" applyFill="1" applyAlignment="1">
      <alignment vertical="center" wrapText="1"/>
    </xf>
    <xf numFmtId="0" fontId="51" fillId="24" borderId="0" xfId="0" applyFont="1" applyFill="1" applyAlignment="1">
      <alignment horizontal="right" vertical="center" wrapText="1"/>
    </xf>
    <xf numFmtId="3" fontId="51" fillId="24" borderId="0" xfId="0" applyNumberFormat="1" applyFont="1" applyFill="1" applyAlignment="1">
      <alignment horizontal="right" vertical="center" wrapText="1"/>
    </xf>
    <xf numFmtId="0" fontId="54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47" fillId="0" borderId="0" xfId="0" applyFont="1" applyAlignment="1">
      <alignment wrapText="1"/>
    </xf>
    <xf numFmtId="3" fontId="49" fillId="24" borderId="0" xfId="0" applyNumberFormat="1" applyFont="1" applyFill="1" applyAlignment="1">
      <alignment horizontal="right" vertical="center" wrapText="1"/>
    </xf>
    <xf numFmtId="3" fontId="49" fillId="24" borderId="12" xfId="0" applyNumberFormat="1" applyFont="1" applyFill="1" applyBorder="1" applyAlignment="1">
      <alignment horizontal="right" vertical="center" wrapText="1"/>
    </xf>
    <xf numFmtId="0" fontId="50" fillId="24" borderId="0" xfId="0" applyFont="1" applyFill="1" applyAlignment="1">
      <alignment vertical="center" wrapText="1"/>
    </xf>
    <xf numFmtId="0" fontId="53" fillId="0" borderId="0" xfId="0" applyFont="1" applyAlignment="1">
      <alignment horizontal="left"/>
    </xf>
    <xf numFmtId="3" fontId="50" fillId="24" borderId="0" xfId="0" applyNumberFormat="1" applyFont="1" applyFill="1" applyAlignment="1">
      <alignment vertical="center" wrapText="1"/>
    </xf>
    <xf numFmtId="0" fontId="50" fillId="24" borderId="0" xfId="0" applyFont="1" applyFill="1" applyAlignment="1">
      <alignment horizontal="center" vertical="center" wrapText="1"/>
    </xf>
    <xf numFmtId="0" fontId="49" fillId="24" borderId="0" xfId="0" applyFont="1" applyFill="1" applyAlignment="1">
      <alignment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33" fillId="24" borderId="10" xfId="0" applyNumberFormat="1" applyFont="1" applyFill="1" applyBorder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3" fontId="33" fillId="0" borderId="13" xfId="0" applyNumberFormat="1" applyFont="1" applyBorder="1" applyAlignment="1">
      <alignment horizontal="right" vertical="center" wrapText="1"/>
    </xf>
    <xf numFmtId="3" fontId="63" fillId="0" borderId="0" xfId="0" applyNumberFormat="1" applyFont="1" applyAlignment="1">
      <alignment horizontal="right" vertical="center" wrapText="1"/>
    </xf>
    <xf numFmtId="3" fontId="63" fillId="0" borderId="12" xfId="0" applyNumberFormat="1" applyFont="1" applyBorder="1" applyAlignment="1">
      <alignment horizontal="right" vertical="center" wrapText="1"/>
    </xf>
    <xf numFmtId="0" fontId="62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3" fontId="60" fillId="24" borderId="0" xfId="0" applyNumberFormat="1" applyFont="1" applyFill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3" fontId="63" fillId="24" borderId="10" xfId="0" applyNumberFormat="1" applyFont="1" applyFill="1" applyBorder="1" applyAlignment="1">
      <alignment horizontal="right" vertical="center" wrapText="1"/>
    </xf>
    <xf numFmtId="3" fontId="63" fillId="24" borderId="11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 horizontal="left"/>
    </xf>
    <xf numFmtId="0" fontId="66" fillId="0" borderId="0" xfId="0" applyNumberFormat="1" applyFont="1" applyAlignment="1">
      <alignment horizontal="left" wrapText="1"/>
    </xf>
    <xf numFmtId="3" fontId="63" fillId="0" borderId="13" xfId="0" applyNumberFormat="1" applyFont="1" applyBorder="1" applyAlignment="1">
      <alignment horizontal="right" vertical="center" wrapText="1"/>
    </xf>
  </cellXfs>
  <cellStyles count="112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3" xfId="59" xr:uid="{00000000-0005-0000-0000-00003C000000}"/>
    <cellStyle name="Обычный 2 4" xfId="60" xr:uid="{00000000-0005-0000-0000-00003D000000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0;&#1074;&#1072;&#1088;&#1090;&#1072;&#1083;&#1100;&#1085;&#1099;&#1077;%20&#1086;&#1090;&#1095;&#1077;&#1090;&#1099;%20&#1040;&#1054;%20&#1060;&#1088;&#1080;&#1076;&#1086;&#1084;%20&#1060;&#1080;&#1085;&#1072;&#1085;&#1089;/&#1045;&#1078;&#1077;&#1082;&#1074;&#1072;&#1088;&#1090;&#1072;&#1083;&#1100;&#1085;&#1072;&#1103;%20&#1086;&#1090;&#1095;&#1077;&#1090;&#1085;&#1086;&#1089;&#1090;&#1100;%20-%20Kase/2018/2&#1082;&#1074;/&#1060;&#1080;&#1085;&#1086;&#1090;&#1095;&#1077;&#1090;&#1085;&#1086;&#1089;&#1090;&#1100;%20&#1079;&#1072;%202%20&#1082;&#1074;.2018&#1075;.%20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view="pageBreakPreview" topLeftCell="A37" zoomScaleNormal="100" zoomScaleSheetLayoutView="100" workbookViewId="0">
      <selection activeCell="B26" sqref="B26"/>
    </sheetView>
  </sheetViews>
  <sheetFormatPr defaultColWidth="8.85546875" defaultRowHeight="15"/>
  <cols>
    <col min="1" max="1" width="50.85546875" style="2" customWidth="1"/>
    <col min="2" max="2" width="19.28515625" style="6" customWidth="1"/>
    <col min="3" max="3" width="14.7109375" style="6" customWidth="1"/>
    <col min="4" max="16384" width="8.85546875" style="2"/>
  </cols>
  <sheetData>
    <row r="1" spans="1:3" ht="15.75">
      <c r="A1" s="1" t="s">
        <v>1</v>
      </c>
    </row>
    <row r="2" spans="1:3" ht="15.75">
      <c r="A2" s="3"/>
    </row>
    <row r="3" spans="1:3">
      <c r="A3" s="4" t="s">
        <v>3</v>
      </c>
    </row>
    <row r="4" spans="1:3">
      <c r="A4" s="4" t="s">
        <v>115</v>
      </c>
    </row>
    <row r="5" spans="1:3">
      <c r="A5" s="5" t="s">
        <v>2</v>
      </c>
    </row>
    <row r="7" spans="1:3">
      <c r="A7" s="171"/>
      <c r="B7" s="28" t="s">
        <v>114</v>
      </c>
      <c r="C7" s="28" t="s">
        <v>4</v>
      </c>
    </row>
    <row r="8" spans="1:3">
      <c r="A8" s="171"/>
      <c r="B8" s="28" t="s">
        <v>101</v>
      </c>
      <c r="C8" s="28" t="s">
        <v>53</v>
      </c>
    </row>
    <row r="9" spans="1:3">
      <c r="A9" s="8" t="s">
        <v>14</v>
      </c>
      <c r="B9" s="26"/>
      <c r="C9" s="26"/>
    </row>
    <row r="10" spans="1:3" ht="14.45" customHeight="1">
      <c r="A10" s="7" t="s">
        <v>15</v>
      </c>
      <c r="B10" s="35">
        <v>426308</v>
      </c>
      <c r="C10" s="35">
        <v>415915</v>
      </c>
    </row>
    <row r="11" spans="1:3">
      <c r="A11" s="7" t="s">
        <v>16</v>
      </c>
      <c r="B11" s="35"/>
      <c r="C11" s="35"/>
    </row>
    <row r="12" spans="1:3">
      <c r="A12" s="7" t="s">
        <v>17</v>
      </c>
      <c r="B12" s="35">
        <v>2572438</v>
      </c>
      <c r="C12" s="35">
        <v>5685454</v>
      </c>
    </row>
    <row r="13" spans="1:3">
      <c r="A13" s="7" t="s">
        <v>18</v>
      </c>
      <c r="B13" s="35"/>
      <c r="C13" s="35"/>
    </row>
    <row r="14" spans="1:3">
      <c r="A14" s="7" t="s">
        <v>19</v>
      </c>
      <c r="B14" s="35">
        <v>42147116</v>
      </c>
      <c r="C14" s="35">
        <v>55034926</v>
      </c>
    </row>
    <row r="15" spans="1:3" ht="14.45" customHeight="1">
      <c r="A15" s="172" t="s">
        <v>20</v>
      </c>
      <c r="B15" s="36"/>
      <c r="C15" s="35"/>
    </row>
    <row r="16" spans="1:3">
      <c r="A16" s="172"/>
      <c r="B16" s="29">
        <v>574</v>
      </c>
      <c r="C16" s="35">
        <v>574</v>
      </c>
    </row>
    <row r="17" spans="1:3" ht="19.5" customHeight="1">
      <c r="A17" s="7" t="s">
        <v>21</v>
      </c>
      <c r="B17" s="35">
        <v>617300</v>
      </c>
      <c r="C17" s="35">
        <v>459152</v>
      </c>
    </row>
    <row r="18" spans="1:3" ht="24">
      <c r="A18" s="7" t="s">
        <v>22</v>
      </c>
      <c r="B18" s="35">
        <v>26709</v>
      </c>
      <c r="C18" s="35">
        <v>25718</v>
      </c>
    </row>
    <row r="19" spans="1:3">
      <c r="A19" s="7" t="s">
        <v>23</v>
      </c>
      <c r="B19" s="35">
        <v>12038583</v>
      </c>
      <c r="C19" s="35">
        <v>712244</v>
      </c>
    </row>
    <row r="20" spans="1:3">
      <c r="A20" s="7" t="s">
        <v>24</v>
      </c>
      <c r="B20" s="35">
        <v>477285</v>
      </c>
      <c r="C20" s="35">
        <v>135277</v>
      </c>
    </row>
    <row r="21" spans="1:3">
      <c r="A21" s="7" t="s">
        <v>116</v>
      </c>
      <c r="B21" s="35">
        <v>19460</v>
      </c>
      <c r="C21" s="35"/>
    </row>
    <row r="22" spans="1:3">
      <c r="A22" s="7" t="s">
        <v>25</v>
      </c>
      <c r="B22" s="35">
        <v>13415</v>
      </c>
      <c r="C22" s="35">
        <v>2024</v>
      </c>
    </row>
    <row r="23" spans="1:3">
      <c r="A23" s="7" t="s">
        <v>26</v>
      </c>
      <c r="B23" s="35">
        <v>434569</v>
      </c>
      <c r="C23" s="35">
        <v>299981</v>
      </c>
    </row>
    <row r="24" spans="1:3" ht="15.75" thickBot="1">
      <c r="A24" s="7" t="s">
        <v>5</v>
      </c>
      <c r="B24" s="37">
        <v>2469</v>
      </c>
      <c r="C24" s="37">
        <v>11516</v>
      </c>
    </row>
    <row r="25" spans="1:3">
      <c r="A25" s="7"/>
      <c r="B25" s="35"/>
      <c r="C25" s="27"/>
    </row>
    <row r="26" spans="1:3" ht="15.75" thickBot="1">
      <c r="A26" s="9" t="s">
        <v>27</v>
      </c>
      <c r="B26" s="38">
        <v>58776226</v>
      </c>
      <c r="C26" s="38">
        <v>62782781</v>
      </c>
    </row>
    <row r="27" spans="1:3">
      <c r="A27" s="9"/>
      <c r="B27" s="27"/>
      <c r="C27" s="27"/>
    </row>
    <row r="28" spans="1:3" ht="15.75" thickBot="1">
      <c r="A28" s="9" t="s">
        <v>28</v>
      </c>
      <c r="B28" s="39"/>
      <c r="C28" s="38"/>
    </row>
    <row r="29" spans="1:3">
      <c r="A29" s="7" t="s">
        <v>29</v>
      </c>
      <c r="B29" s="35">
        <v>26566156</v>
      </c>
      <c r="C29" s="35">
        <v>42469203</v>
      </c>
    </row>
    <row r="30" spans="1:3">
      <c r="A30" s="7" t="s">
        <v>50</v>
      </c>
      <c r="B30" s="35">
        <v>9070142</v>
      </c>
      <c r="C30" s="35">
        <v>3636344</v>
      </c>
    </row>
    <row r="31" spans="1:3">
      <c r="A31" s="21" t="s">
        <v>102</v>
      </c>
      <c r="B31" s="35"/>
      <c r="C31" s="35"/>
    </row>
    <row r="32" spans="1:3">
      <c r="A32" s="7" t="s">
        <v>30</v>
      </c>
      <c r="B32" s="35">
        <v>66499</v>
      </c>
      <c r="C32" s="35">
        <v>47279</v>
      </c>
    </row>
    <row r="33" spans="1:3">
      <c r="A33" s="7" t="s">
        <v>6</v>
      </c>
      <c r="B33" s="35">
        <v>32674</v>
      </c>
      <c r="C33" s="35">
        <v>7894</v>
      </c>
    </row>
    <row r="34" spans="1:3">
      <c r="A34" s="7" t="s">
        <v>31</v>
      </c>
      <c r="B34" s="35">
        <v>8542</v>
      </c>
      <c r="C34" s="35">
        <v>9310</v>
      </c>
    </row>
    <row r="35" spans="1:3">
      <c r="A35" s="7" t="s">
        <v>32</v>
      </c>
      <c r="B35" s="35">
        <v>15145</v>
      </c>
      <c r="C35" s="35">
        <v>238</v>
      </c>
    </row>
    <row r="36" spans="1:3">
      <c r="A36" s="7" t="s">
        <v>7</v>
      </c>
      <c r="B36" s="35">
        <v>289518</v>
      </c>
      <c r="C36" s="35">
        <v>465611</v>
      </c>
    </row>
    <row r="37" spans="1:3">
      <c r="A37" s="7"/>
      <c r="B37" s="35"/>
      <c r="C37" s="35"/>
    </row>
    <row r="38" spans="1:3" ht="15.75" thickBot="1">
      <c r="A38" s="9" t="s">
        <v>8</v>
      </c>
      <c r="B38" s="38">
        <v>36048676</v>
      </c>
      <c r="C38" s="38">
        <v>46635879</v>
      </c>
    </row>
    <row r="39" spans="1:3">
      <c r="A39" s="7"/>
      <c r="B39" s="27"/>
      <c r="C39" s="27"/>
    </row>
    <row r="40" spans="1:3" ht="15.75" thickBot="1">
      <c r="A40" s="9" t="s">
        <v>33</v>
      </c>
      <c r="B40" s="39"/>
      <c r="C40" s="39"/>
    </row>
    <row r="41" spans="1:3">
      <c r="A41" s="7" t="s">
        <v>34</v>
      </c>
      <c r="B41" s="35">
        <v>13996193</v>
      </c>
      <c r="C41" s="35">
        <v>5327184</v>
      </c>
    </row>
    <row r="42" spans="1:3">
      <c r="A42" s="7" t="s">
        <v>35</v>
      </c>
      <c r="B42" s="35">
        <v>278</v>
      </c>
      <c r="C42" s="35">
        <v>278</v>
      </c>
    </row>
    <row r="43" spans="1:3">
      <c r="A43" s="7" t="s">
        <v>49</v>
      </c>
      <c r="B43" s="35">
        <v>8731079</v>
      </c>
      <c r="C43" s="35">
        <v>10819440</v>
      </c>
    </row>
    <row r="44" spans="1:3">
      <c r="A44" s="7"/>
      <c r="B44" s="35"/>
      <c r="C44" s="35"/>
    </row>
    <row r="45" spans="1:3" ht="15.75" thickBot="1">
      <c r="A45" s="9" t="s">
        <v>9</v>
      </c>
      <c r="B45" s="40">
        <v>22727550</v>
      </c>
      <c r="C45" s="40">
        <v>16146902</v>
      </c>
    </row>
    <row r="46" spans="1:3">
      <c r="A46" s="9"/>
      <c r="B46" s="30"/>
      <c r="C46" s="30"/>
    </row>
    <row r="47" spans="1:3" ht="15.75" thickBot="1">
      <c r="A47" s="9" t="s">
        <v>36</v>
      </c>
      <c r="B47" s="41">
        <v>58776226</v>
      </c>
      <c r="C47" s="41">
        <v>62782781</v>
      </c>
    </row>
    <row r="48" spans="1:3">
      <c r="B48" s="49">
        <f>B47-B26</f>
        <v>0</v>
      </c>
      <c r="C48" s="42"/>
    </row>
    <row r="49" spans="1:3" ht="27.75" customHeight="1">
      <c r="A49" s="169" t="s">
        <v>125</v>
      </c>
      <c r="B49" s="169"/>
      <c r="C49" s="170"/>
    </row>
    <row r="50" spans="1:3" ht="15" customHeight="1">
      <c r="A50" s="34"/>
      <c r="B50" s="43"/>
      <c r="C50" s="44"/>
    </row>
    <row r="51" spans="1:3">
      <c r="A51" s="169" t="s">
        <v>126</v>
      </c>
      <c r="B51" s="169"/>
      <c r="C51" s="170"/>
    </row>
    <row r="52" spans="1:3">
      <c r="A52" s="167"/>
      <c r="B52" s="167"/>
    </row>
    <row r="53" spans="1:3">
      <c r="A53" s="168" t="s">
        <v>111</v>
      </c>
      <c r="B53" s="168"/>
    </row>
    <row r="54" spans="1:3">
      <c r="A54" s="32" t="s">
        <v>112</v>
      </c>
      <c r="B54" s="45"/>
    </row>
  </sheetData>
  <mergeCells count="6">
    <mergeCell ref="A52:B52"/>
    <mergeCell ref="A53:B53"/>
    <mergeCell ref="A49:C49"/>
    <mergeCell ref="A51:C51"/>
    <mergeCell ref="A7:A8"/>
    <mergeCell ref="A15:A1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7"/>
  <sheetViews>
    <sheetView view="pageBreakPreview" zoomScaleNormal="100" zoomScaleSheetLayoutView="100" workbookViewId="0">
      <selection activeCell="B12" sqref="B12:C48"/>
    </sheetView>
  </sheetViews>
  <sheetFormatPr defaultColWidth="8.85546875" defaultRowHeight="12.75"/>
  <cols>
    <col min="1" max="1" width="76.28515625" style="50" customWidth="1"/>
    <col min="2" max="2" width="26.42578125" style="56" customWidth="1"/>
    <col min="3" max="3" width="24.7109375" style="50" customWidth="1"/>
    <col min="4" max="4" width="20.7109375" style="50" customWidth="1"/>
    <col min="5" max="5" width="18.5703125" style="50" hidden="1" customWidth="1"/>
    <col min="6" max="17" width="16.7109375" style="50" hidden="1" customWidth="1"/>
    <col min="18" max="18" width="10.5703125" style="50" hidden="1" customWidth="1"/>
    <col min="19" max="21" width="11.42578125" style="50" hidden="1" customWidth="1"/>
    <col min="22" max="22" width="8.85546875" style="50" collapsed="1"/>
    <col min="23" max="16384" width="8.85546875" style="50"/>
  </cols>
  <sheetData>
    <row r="1" spans="1:21" s="91" customFormat="1" ht="15.75">
      <c r="A1" s="1" t="s">
        <v>1</v>
      </c>
      <c r="B1" s="88"/>
      <c r="C1" s="89"/>
      <c r="D1" s="90"/>
      <c r="E1" s="89"/>
      <c r="F1" s="90"/>
      <c r="G1" s="90"/>
      <c r="H1" s="90"/>
      <c r="I1" s="90"/>
      <c r="J1" s="90"/>
      <c r="K1" s="90"/>
      <c r="L1" s="90"/>
      <c r="M1" s="90"/>
      <c r="N1" s="90"/>
      <c r="O1" s="89"/>
      <c r="P1" s="89"/>
      <c r="Q1" s="89"/>
      <c r="R1" s="89"/>
    </row>
    <row r="2" spans="1:21" s="91" customFormat="1" ht="15.75">
      <c r="A2" s="3"/>
      <c r="B2" s="88"/>
      <c r="C2" s="89"/>
      <c r="D2" s="90"/>
      <c r="E2" s="89"/>
      <c r="F2" s="90"/>
      <c r="G2" s="90"/>
      <c r="H2" s="90"/>
      <c r="I2" s="90"/>
      <c r="J2" s="90"/>
      <c r="K2" s="90"/>
      <c r="L2" s="90"/>
      <c r="M2" s="90"/>
      <c r="N2" s="90"/>
      <c r="O2" s="89"/>
      <c r="P2" s="89"/>
      <c r="Q2" s="89"/>
      <c r="R2" s="89"/>
    </row>
    <row r="3" spans="1:21" s="91" customFormat="1" ht="15.75">
      <c r="A3" s="63" t="s">
        <v>117</v>
      </c>
      <c r="B3" s="92"/>
      <c r="C3" s="93"/>
      <c r="D3" s="94"/>
      <c r="E3" s="9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1" s="91" customFormat="1" ht="15.75">
      <c r="A4" s="64" t="s">
        <v>2</v>
      </c>
      <c r="B4" s="95"/>
      <c r="C4" s="96"/>
      <c r="D4" s="97"/>
      <c r="E4" s="96"/>
      <c r="F4" s="97"/>
      <c r="G4" s="97"/>
      <c r="H4" s="97"/>
      <c r="I4" s="97"/>
      <c r="J4" s="97"/>
      <c r="K4" s="97"/>
      <c r="L4" s="97"/>
      <c r="M4" s="97"/>
      <c r="N4" s="97"/>
      <c r="O4" s="96"/>
      <c r="P4" s="96"/>
      <c r="Q4" s="96"/>
      <c r="R4" s="96"/>
    </row>
    <row r="5" spans="1:21">
      <c r="A5" s="51"/>
      <c r="B5" s="5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2"/>
      <c r="Q5" s="52"/>
    </row>
    <row r="6" spans="1:21" s="91" customFormat="1" ht="31.5">
      <c r="A6" s="173"/>
      <c r="B6" s="98" t="s">
        <v>118</v>
      </c>
      <c r="C6" s="98" t="s">
        <v>118</v>
      </c>
      <c r="D6" s="99"/>
      <c r="E6" s="96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21" s="91" customFormat="1" ht="15.75">
      <c r="A7" s="173"/>
      <c r="B7" s="98" t="s">
        <v>114</v>
      </c>
      <c r="C7" s="98" t="s">
        <v>114</v>
      </c>
      <c r="D7" s="100"/>
      <c r="E7" s="101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21" s="91" customFormat="1" ht="15.75">
      <c r="A8" s="173"/>
      <c r="B8" s="98" t="s">
        <v>101</v>
      </c>
      <c r="C8" s="98" t="s">
        <v>53</v>
      </c>
      <c r="D8" s="102"/>
      <c r="E8" s="103"/>
      <c r="F8" s="102"/>
      <c r="G8" s="102"/>
      <c r="H8" s="102"/>
      <c r="I8" s="102"/>
      <c r="J8" s="102"/>
      <c r="K8" s="102"/>
      <c r="L8" s="102"/>
      <c r="M8" s="102"/>
      <c r="N8" s="104"/>
      <c r="O8" s="104"/>
      <c r="P8" s="104"/>
      <c r="Q8" s="104"/>
      <c r="S8" s="105"/>
    </row>
    <row r="9" spans="1:21" s="91" customFormat="1" ht="15.75">
      <c r="A9" s="173"/>
      <c r="B9" s="106"/>
      <c r="C9" s="106"/>
      <c r="D9" s="104"/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S9" s="105"/>
    </row>
    <row r="10" spans="1:21" s="91" customFormat="1" ht="15.75">
      <c r="A10" s="68"/>
      <c r="B10" s="98"/>
      <c r="C10" s="98"/>
      <c r="D10" s="104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  <c r="S10" s="105"/>
      <c r="T10" s="105"/>
      <c r="U10" s="105"/>
    </row>
    <row r="11" spans="1:21" s="91" customFormat="1" ht="15.75">
      <c r="A11" s="68"/>
      <c r="B11" s="98"/>
      <c r="C11" s="98"/>
      <c r="D11" s="104"/>
      <c r="E11" s="107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05"/>
      <c r="T11" s="105"/>
      <c r="U11" s="105"/>
    </row>
    <row r="12" spans="1:21" s="91" customFormat="1" ht="16.5" customHeight="1">
      <c r="A12" s="68" t="s">
        <v>54</v>
      </c>
      <c r="B12" s="108">
        <v>2783887</v>
      </c>
      <c r="C12" s="108">
        <v>814450</v>
      </c>
      <c r="D12" s="104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5"/>
      <c r="T12" s="105"/>
      <c r="U12" s="105"/>
    </row>
    <row r="13" spans="1:21" s="91" customFormat="1" ht="16.5" customHeight="1">
      <c r="A13" s="68" t="s">
        <v>37</v>
      </c>
      <c r="B13" s="108">
        <v>814082</v>
      </c>
      <c r="C13" s="108">
        <v>935350</v>
      </c>
      <c r="D13" s="104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05"/>
      <c r="T13" s="105"/>
      <c r="U13" s="105"/>
    </row>
    <row r="14" spans="1:21" s="91" customFormat="1" ht="16.5" customHeight="1">
      <c r="A14" s="68" t="s">
        <v>55</v>
      </c>
      <c r="B14" s="108">
        <v>6506266</v>
      </c>
      <c r="C14" s="108">
        <v>6119905</v>
      </c>
      <c r="D14" s="104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21" s="91" customFormat="1" ht="16.5" customHeight="1">
      <c r="A15" s="173" t="s">
        <v>56</v>
      </c>
      <c r="B15" s="109"/>
      <c r="C15" s="109"/>
      <c r="D15" s="104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21" s="91" customFormat="1" ht="16.5" customHeight="1">
      <c r="A16" s="173"/>
      <c r="B16" s="109"/>
      <c r="C16" s="109"/>
      <c r="D16" s="104"/>
      <c r="E16" s="103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T16" s="105"/>
    </row>
    <row r="17" spans="1:22" s="91" customFormat="1" ht="16.5" customHeight="1">
      <c r="A17" s="173"/>
      <c r="B17" s="108">
        <v>-4922218</v>
      </c>
      <c r="C17" s="108">
        <v>8102166</v>
      </c>
      <c r="D17" s="102"/>
      <c r="E17" s="96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22" s="91" customFormat="1" ht="16.5" customHeight="1">
      <c r="A18" s="68" t="s">
        <v>57</v>
      </c>
      <c r="B18" s="108">
        <v>-15062</v>
      </c>
      <c r="C18" s="108">
        <v>-74251</v>
      </c>
      <c r="D18" s="104"/>
      <c r="E18" s="103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22" s="91" customFormat="1" ht="16.5" customHeight="1">
      <c r="A19" s="68" t="s">
        <v>58</v>
      </c>
      <c r="B19" s="108">
        <v>-750841</v>
      </c>
      <c r="C19" s="108">
        <v>10355</v>
      </c>
      <c r="D19" s="104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22" s="91" customFormat="1" ht="16.5" customHeight="1">
      <c r="A20" s="68" t="s">
        <v>38</v>
      </c>
      <c r="B20" s="110">
        <v>10770</v>
      </c>
      <c r="C20" s="108">
        <v>-2902</v>
      </c>
      <c r="D20" s="104"/>
      <c r="E20" s="103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22" s="91" customFormat="1" ht="30.75" customHeight="1">
      <c r="A21" s="68" t="s">
        <v>119</v>
      </c>
      <c r="B21" s="110"/>
      <c r="C21" s="108">
        <v>205050</v>
      </c>
      <c r="D21" s="104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22" s="91" customFormat="1" ht="16.5" customHeight="1">
      <c r="A22" s="173" t="s">
        <v>103</v>
      </c>
      <c r="B22" s="175">
        <v>-160945</v>
      </c>
      <c r="C22" s="174"/>
      <c r="D22" s="104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22" s="91" customFormat="1" ht="16.5" customHeight="1">
      <c r="A23" s="173"/>
      <c r="B23" s="175"/>
      <c r="C23" s="174"/>
      <c r="D23" s="104"/>
      <c r="E23" s="103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22" s="91" customFormat="1" ht="16.5" customHeight="1" thickBot="1">
      <c r="A24" s="68" t="s">
        <v>59</v>
      </c>
      <c r="B24" s="111">
        <v>698</v>
      </c>
      <c r="C24" s="111">
        <v>18578</v>
      </c>
      <c r="D24" s="104"/>
      <c r="E24" s="103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S24" s="112"/>
      <c r="T24" s="112"/>
    </row>
    <row r="25" spans="1:22" s="91" customFormat="1" ht="16.5" customHeight="1">
      <c r="A25" s="68"/>
      <c r="B25" s="109"/>
      <c r="C25" s="109"/>
      <c r="D25" s="104"/>
      <c r="E25" s="10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S25" s="112"/>
    </row>
    <row r="26" spans="1:22" s="91" customFormat="1" ht="16.5" customHeight="1" thickBot="1">
      <c r="A26" s="65" t="s">
        <v>60</v>
      </c>
      <c r="B26" s="113">
        <v>4266637</v>
      </c>
      <c r="C26" s="113">
        <v>16128701</v>
      </c>
      <c r="D26" s="102"/>
      <c r="E26" s="96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22" s="91" customFormat="1" ht="15.75">
      <c r="A27" s="65"/>
      <c r="B27" s="109"/>
      <c r="C27" s="109"/>
      <c r="D27" s="104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22" s="91" customFormat="1" ht="15.75">
      <c r="A28" s="68"/>
      <c r="B28" s="109"/>
      <c r="C28" s="109"/>
      <c r="D28" s="102"/>
      <c r="E28" s="114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22" s="91" customFormat="1" ht="15.75">
      <c r="A29" s="68"/>
      <c r="B29" s="109"/>
      <c r="C29" s="109"/>
      <c r="D29" s="104"/>
      <c r="E29" s="103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22" s="91" customFormat="1" ht="15.75">
      <c r="A30" s="68"/>
      <c r="B30" s="109"/>
      <c r="C30" s="109"/>
      <c r="D30" s="104"/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22" s="91" customFormat="1" ht="18" customHeight="1">
      <c r="A31" s="68" t="s">
        <v>39</v>
      </c>
      <c r="B31" s="108">
        <v>4010232</v>
      </c>
      <c r="C31" s="108">
        <v>1748352</v>
      </c>
      <c r="D31" s="104"/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V31" s="105"/>
    </row>
    <row r="32" spans="1:22" s="91" customFormat="1" ht="18" customHeight="1">
      <c r="A32" s="68" t="s">
        <v>40</v>
      </c>
      <c r="B32" s="108">
        <v>180686</v>
      </c>
      <c r="C32" s="108">
        <v>181008</v>
      </c>
      <c r="D32" s="102"/>
      <c r="E32" s="114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8" s="91" customFormat="1" ht="18" customHeight="1">
      <c r="A33" s="68" t="s">
        <v>41</v>
      </c>
      <c r="B33" s="108"/>
      <c r="C33" s="108"/>
      <c r="D33" s="104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8" s="91" customFormat="1" ht="18" customHeight="1">
      <c r="A34" s="68" t="s">
        <v>42</v>
      </c>
      <c r="B34" s="108"/>
      <c r="C34" s="109">
        <v>442300</v>
      </c>
      <c r="D34" s="104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8" s="91" customFormat="1" ht="18" customHeight="1">
      <c r="A35" s="68" t="s">
        <v>43</v>
      </c>
      <c r="B35" s="108">
        <v>2164080</v>
      </c>
      <c r="C35" s="108">
        <v>1024078</v>
      </c>
      <c r="D35" s="102"/>
      <c r="E35" s="96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8" s="91" customFormat="1" ht="18" customHeight="1" thickBot="1">
      <c r="A36" s="68" t="s">
        <v>44</v>
      </c>
      <c r="B36" s="115" t="s">
        <v>0</v>
      </c>
      <c r="C36" s="111"/>
      <c r="D36" s="116"/>
      <c r="E36" s="93"/>
      <c r="F36" s="116"/>
      <c r="G36" s="116"/>
      <c r="H36" s="116"/>
      <c r="I36" s="116"/>
      <c r="J36" s="116"/>
      <c r="K36" s="116"/>
      <c r="L36" s="116"/>
      <c r="M36" s="116"/>
      <c r="N36" s="116"/>
      <c r="O36" s="117"/>
      <c r="P36" s="117"/>
      <c r="Q36" s="117"/>
    </row>
    <row r="37" spans="1:18" s="91" customFormat="1" ht="15.75">
      <c r="A37" s="68"/>
      <c r="B37" s="118"/>
      <c r="C37" s="118"/>
      <c r="D37" s="116"/>
      <c r="E37" s="93"/>
      <c r="F37" s="116"/>
      <c r="G37" s="116"/>
      <c r="H37" s="116"/>
      <c r="I37" s="116"/>
      <c r="J37" s="116"/>
      <c r="K37" s="116"/>
      <c r="L37" s="116"/>
      <c r="M37" s="116"/>
      <c r="N37" s="116"/>
      <c r="O37" s="119"/>
      <c r="P37" s="119"/>
      <c r="Q37" s="119"/>
      <c r="R37" s="120"/>
    </row>
    <row r="38" spans="1:18" s="91" customFormat="1" ht="16.5" thickBot="1">
      <c r="A38" s="65" t="s">
        <v>61</v>
      </c>
      <c r="B38" s="113">
        <v>6354998</v>
      </c>
      <c r="C38" s="113">
        <v>3395738</v>
      </c>
      <c r="D38" s="116"/>
      <c r="E38" s="93"/>
      <c r="F38" s="116"/>
      <c r="G38" s="116"/>
      <c r="H38" s="116"/>
      <c r="I38" s="116"/>
      <c r="J38" s="116"/>
      <c r="K38" s="116"/>
      <c r="L38" s="116"/>
      <c r="M38" s="116"/>
      <c r="N38" s="116"/>
      <c r="O38" s="119"/>
      <c r="P38" s="119"/>
      <c r="Q38" s="119"/>
      <c r="R38" s="120"/>
    </row>
    <row r="39" spans="1:18" s="91" customFormat="1" ht="15.75">
      <c r="A39" s="65"/>
      <c r="B39" s="118"/>
      <c r="C39" s="118"/>
      <c r="D39" s="116"/>
      <c r="E39" s="93"/>
      <c r="F39" s="116"/>
      <c r="G39" s="116"/>
      <c r="H39" s="116"/>
      <c r="I39" s="116"/>
      <c r="J39" s="116"/>
      <c r="K39" s="116"/>
      <c r="L39" s="116"/>
      <c r="M39" s="116"/>
      <c r="N39" s="116"/>
      <c r="O39" s="119"/>
      <c r="P39" s="119"/>
      <c r="Q39" s="119"/>
      <c r="R39" s="120"/>
    </row>
    <row r="40" spans="1:18" s="91" customFormat="1" ht="15.75">
      <c r="A40" s="65"/>
      <c r="B40" s="118"/>
      <c r="C40" s="118"/>
      <c r="D40" s="116"/>
      <c r="E40" s="93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21"/>
    </row>
    <row r="41" spans="1:18" s="91" customFormat="1" ht="15.75">
      <c r="A41" s="181" t="s">
        <v>62</v>
      </c>
      <c r="B41" s="118"/>
      <c r="C41" s="118"/>
      <c r="D41" s="116"/>
      <c r="E41" s="93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21"/>
    </row>
    <row r="42" spans="1:18" s="91" customFormat="1" ht="16.5" thickBot="1">
      <c r="A42" s="181"/>
      <c r="B42" s="113">
        <v>-2088361</v>
      </c>
      <c r="C42" s="113">
        <v>12732963</v>
      </c>
      <c r="D42" s="116"/>
      <c r="E42" s="93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21"/>
    </row>
    <row r="43" spans="1:18" s="91" customFormat="1" ht="15.75">
      <c r="A43" s="65"/>
      <c r="B43" s="118"/>
      <c r="C43" s="118"/>
      <c r="D43" s="116"/>
      <c r="E43" s="93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94"/>
    </row>
    <row r="44" spans="1:18" s="91" customFormat="1" ht="23.25" customHeight="1" thickBot="1">
      <c r="A44" s="68" t="s">
        <v>63</v>
      </c>
      <c r="B44" s="118" t="s">
        <v>0</v>
      </c>
      <c r="C44" s="118" t="s">
        <v>0</v>
      </c>
      <c r="D44" s="116"/>
      <c r="E44" s="93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94"/>
    </row>
    <row r="45" spans="1:18" s="91" customFormat="1" ht="15.75">
      <c r="A45" s="65"/>
      <c r="B45" s="122"/>
      <c r="C45" s="122"/>
      <c r="D45" s="123"/>
      <c r="E45" s="103"/>
      <c r="F45" s="123"/>
      <c r="G45" s="123"/>
      <c r="H45" s="123"/>
      <c r="I45" s="123"/>
      <c r="J45" s="123"/>
      <c r="K45" s="123"/>
      <c r="L45" s="123"/>
      <c r="M45" s="123"/>
      <c r="N45" s="123"/>
      <c r="O45" s="116"/>
      <c r="P45" s="116"/>
      <c r="Q45" s="116"/>
      <c r="R45" s="94"/>
    </row>
    <row r="46" spans="1:18" s="91" customFormat="1" ht="15">
      <c r="A46" s="181" t="s">
        <v>64</v>
      </c>
      <c r="B46" s="179">
        <v>-2088361</v>
      </c>
      <c r="C46" s="179">
        <v>12732963</v>
      </c>
      <c r="D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8" s="91" customFormat="1" ht="15">
      <c r="A47" s="181"/>
      <c r="B47" s="179"/>
      <c r="C47" s="179"/>
      <c r="D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8" s="91" customFormat="1" ht="15.75" thickBot="1">
      <c r="A48" s="181"/>
      <c r="B48" s="180"/>
      <c r="C48" s="180"/>
      <c r="D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1:17" s="91" customFormat="1" ht="15.75" thickTop="1">
      <c r="B49" s="125">
        <f>-2088361-B46</f>
        <v>0</v>
      </c>
      <c r="C49" s="126">
        <f>12732963-C46</f>
        <v>0</v>
      </c>
      <c r="D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s="91" customFormat="1" ht="15">
      <c r="B50" s="127"/>
      <c r="D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7" s="91" customFormat="1" ht="16.5" customHeight="1">
      <c r="A51" s="177" t="str">
        <f>ББ!A49</f>
        <v>Председатель Правления _______________________ /Миникеев Р. Д.  Дата  подписания 09.10.2018 г.</v>
      </c>
      <c r="B51" s="177"/>
      <c r="C51" s="178"/>
      <c r="D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7" s="91" customFormat="1" ht="16.5" customHeight="1">
      <c r="A52" s="82"/>
      <c r="B52" s="82"/>
      <c r="D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</row>
    <row r="53" spans="1:17" s="91" customFormat="1" ht="16.5" customHeight="1">
      <c r="A53" s="182" t="str">
        <f>ББ!A51</f>
        <v>Главный бухгалтер ___________________________ / Хон Т.Э. Дата подписания 09.10.2018 г.</v>
      </c>
      <c r="B53" s="182"/>
      <c r="D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  <row r="54" spans="1:17" s="91" customFormat="1" ht="15.75">
      <c r="A54" s="182"/>
      <c r="B54" s="182"/>
      <c r="D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1:17" s="91" customFormat="1" ht="18" customHeight="1">
      <c r="A55" s="176" t="s">
        <v>111</v>
      </c>
      <c r="B55" s="176"/>
      <c r="D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1:17" s="91" customFormat="1" ht="18.75" customHeight="1">
      <c r="A56" s="84" t="s">
        <v>112</v>
      </c>
      <c r="B56" s="128"/>
      <c r="D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</row>
    <row r="57" spans="1:17" s="91" customFormat="1" ht="15">
      <c r="B57" s="127"/>
      <c r="D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7" s="91" customFormat="1" ht="15">
      <c r="B58" s="127"/>
      <c r="D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1:17" s="91" customFormat="1" ht="15">
      <c r="B59" s="127"/>
      <c r="D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1:17" s="91" customFormat="1" ht="15">
      <c r="B60" s="127"/>
      <c r="D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1:17" s="91" customFormat="1" ht="15">
      <c r="B61" s="127"/>
      <c r="D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  <row r="62" spans="1:17" s="91" customFormat="1" ht="15">
      <c r="B62" s="127"/>
      <c r="D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1:17" s="91" customFormat="1" ht="15">
      <c r="B63" s="127"/>
      <c r="D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spans="1:17" s="91" customFormat="1" ht="15">
      <c r="B64" s="127"/>
      <c r="D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2:17" s="91" customFormat="1" ht="15">
      <c r="B65" s="127"/>
      <c r="D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17" s="91" customFormat="1" ht="15">
      <c r="B66" s="127"/>
      <c r="D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</row>
    <row r="67" spans="2:17" s="91" customFormat="1" ht="15">
      <c r="B67" s="127"/>
      <c r="D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2:17" s="91" customFormat="1" ht="15">
      <c r="B68" s="127"/>
      <c r="D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2:17" s="91" customFormat="1" ht="15">
      <c r="B69" s="127"/>
      <c r="D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</row>
    <row r="70" spans="2:17" s="91" customFormat="1" ht="15">
      <c r="B70" s="127"/>
      <c r="D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</row>
    <row r="71" spans="2:17" s="91" customFormat="1" ht="15">
      <c r="B71" s="127"/>
      <c r="D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2:17" s="91" customFormat="1" ht="15">
      <c r="B72" s="127"/>
      <c r="D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</row>
    <row r="73" spans="2:17" s="91" customFormat="1" ht="15">
      <c r="B73" s="127"/>
      <c r="D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</row>
    <row r="74" spans="2:17" s="91" customFormat="1" ht="15">
      <c r="B74" s="127"/>
      <c r="D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</row>
    <row r="75" spans="2:17" s="91" customFormat="1" ht="15">
      <c r="B75" s="127"/>
      <c r="D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</row>
    <row r="76" spans="2:17" s="91" customFormat="1" ht="15">
      <c r="B76" s="127"/>
      <c r="D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2:17" s="91" customFormat="1" ht="15">
      <c r="B77" s="127"/>
      <c r="D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</row>
    <row r="78" spans="2:17" s="91" customFormat="1" ht="15">
      <c r="B78" s="127"/>
      <c r="D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</row>
    <row r="79" spans="2:17" s="91" customFormat="1" ht="15">
      <c r="B79" s="127"/>
      <c r="D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</row>
    <row r="80" spans="2:17" s="91" customFormat="1" ht="15">
      <c r="B80" s="127"/>
      <c r="D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1" spans="2:17" s="91" customFormat="1" ht="15">
      <c r="B81" s="127"/>
      <c r="D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</row>
    <row r="82" spans="2:17" s="91" customFormat="1" ht="15">
      <c r="B82" s="127"/>
      <c r="D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</row>
    <row r="83" spans="2:17" s="91" customFormat="1" ht="15">
      <c r="B83" s="127"/>
      <c r="D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</row>
    <row r="84" spans="2:17" s="91" customFormat="1" ht="15">
      <c r="B84" s="127"/>
      <c r="D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</row>
    <row r="85" spans="2:17" s="91" customFormat="1" ht="15">
      <c r="B85" s="127"/>
      <c r="D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</row>
    <row r="86" spans="2:17" s="91" customFormat="1" ht="15">
      <c r="B86" s="127"/>
      <c r="D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</row>
    <row r="87" spans="2:17" s="91" customFormat="1" ht="15">
      <c r="B87" s="127"/>
      <c r="D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2:17" s="91" customFormat="1" ht="15">
      <c r="B88" s="127"/>
      <c r="D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</row>
    <row r="89" spans="2:17" s="91" customFormat="1" ht="15">
      <c r="B89" s="127"/>
      <c r="D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</row>
    <row r="90" spans="2:17" s="91" customFormat="1" ht="15">
      <c r="B90" s="127"/>
      <c r="D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</row>
    <row r="91" spans="2:17" s="91" customFormat="1" ht="15">
      <c r="B91" s="127"/>
      <c r="D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2:17" s="91" customFormat="1" ht="15">
      <c r="B92" s="127"/>
      <c r="D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</row>
    <row r="93" spans="2:17" s="91" customFormat="1" ht="15">
      <c r="B93" s="127"/>
      <c r="D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</row>
    <row r="94" spans="2:17" s="91" customFormat="1" ht="15">
      <c r="B94" s="127"/>
      <c r="D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</row>
    <row r="95" spans="2:17" s="91" customFormat="1" ht="15">
      <c r="B95" s="127"/>
      <c r="D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2:17" s="91" customFormat="1" ht="15">
      <c r="B96" s="127"/>
      <c r="D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</row>
    <row r="97" spans="2:17" s="91" customFormat="1" ht="15">
      <c r="B97" s="127"/>
      <c r="D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</row>
    <row r="98" spans="2:17" s="91" customFormat="1" ht="15">
      <c r="B98" s="127"/>
      <c r="D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</row>
    <row r="99" spans="2:17" s="91" customFormat="1" ht="15">
      <c r="B99" s="127"/>
      <c r="D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2:17" s="91" customFormat="1" ht="15">
      <c r="B100" s="127"/>
      <c r="D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</row>
    <row r="101" spans="2:17" s="91" customFormat="1" ht="15">
      <c r="B101" s="127"/>
      <c r="D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2:17" s="91" customFormat="1" ht="15">
      <c r="B102" s="127"/>
      <c r="D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2:17" s="91" customFormat="1" ht="15">
      <c r="B103" s="127"/>
      <c r="D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</row>
    <row r="104" spans="2:17" s="91" customFormat="1" ht="15">
      <c r="B104" s="127"/>
      <c r="D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2:17" s="91" customFormat="1" ht="15">
      <c r="B105" s="127"/>
      <c r="D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2:17" s="91" customFormat="1" ht="15">
      <c r="B106" s="127"/>
      <c r="D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</row>
    <row r="107" spans="2:17" s="91" customFormat="1" ht="15">
      <c r="B107" s="127"/>
      <c r="D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2:17" s="91" customFormat="1" ht="15">
      <c r="B108" s="127"/>
      <c r="D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2:17" s="91" customFormat="1" ht="15">
      <c r="B109" s="127"/>
      <c r="D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</row>
    <row r="110" spans="2:17" s="91" customFormat="1" ht="15">
      <c r="B110" s="127"/>
      <c r="D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</row>
    <row r="111" spans="2:17" s="91" customFormat="1" ht="15">
      <c r="B111" s="127"/>
      <c r="D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 s="91" customFormat="1" ht="15">
      <c r="B112" s="127"/>
      <c r="D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 s="91" customFormat="1" ht="15">
      <c r="B113" s="127"/>
      <c r="D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 s="91" customFormat="1" ht="15">
      <c r="B114" s="127"/>
      <c r="D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 s="91" customFormat="1" ht="15">
      <c r="B115" s="127"/>
      <c r="D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 s="91" customFormat="1" ht="15">
      <c r="B116" s="127"/>
      <c r="D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 s="91" customFormat="1" ht="15">
      <c r="B117" s="127"/>
      <c r="D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 s="91" customFormat="1" ht="15">
      <c r="B118" s="127"/>
      <c r="D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 s="91" customFormat="1" ht="15">
      <c r="B119" s="127"/>
      <c r="D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 s="91" customFormat="1" ht="15">
      <c r="B120" s="127"/>
      <c r="D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 s="91" customFormat="1" ht="15">
      <c r="B121" s="127"/>
      <c r="D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 s="91" customFormat="1" ht="15">
      <c r="B122" s="127"/>
      <c r="D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 s="91" customFormat="1" ht="15">
      <c r="B123" s="127"/>
      <c r="D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 s="91" customFormat="1" ht="15">
      <c r="B124" s="127"/>
      <c r="D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 s="91" customFormat="1" ht="15">
      <c r="B125" s="127"/>
      <c r="D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 s="91" customFormat="1" ht="15">
      <c r="B126" s="127"/>
      <c r="D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 s="91" customFormat="1" ht="15">
      <c r="B127" s="127"/>
      <c r="D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 s="91" customFormat="1" ht="15">
      <c r="B128" s="127"/>
      <c r="D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 s="91" customFormat="1" ht="15">
      <c r="B129" s="127"/>
      <c r="D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 s="91" customFormat="1" ht="15">
      <c r="B130" s="127"/>
      <c r="D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 s="91" customFormat="1" ht="15">
      <c r="B131" s="127"/>
      <c r="D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 s="91" customFormat="1" ht="15">
      <c r="B132" s="127"/>
      <c r="D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 s="91" customFormat="1" ht="15">
      <c r="B133" s="127"/>
      <c r="D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 s="91" customFormat="1" ht="15">
      <c r="B134" s="127"/>
      <c r="D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 s="91" customFormat="1" ht="15">
      <c r="B135" s="127"/>
      <c r="D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 s="91" customFormat="1" ht="15">
      <c r="B136" s="127"/>
      <c r="D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 s="91" customFormat="1" ht="15">
      <c r="B137" s="127"/>
      <c r="D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 s="91" customFormat="1" ht="15">
      <c r="B138" s="127"/>
      <c r="D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 s="91" customFormat="1" ht="15">
      <c r="B139" s="127"/>
      <c r="D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 s="91" customFormat="1" ht="15">
      <c r="B140" s="127"/>
      <c r="D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 s="91" customFormat="1" ht="15">
      <c r="B141" s="127"/>
      <c r="D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55"/>
      <c r="D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2:17">
      <c r="B143" s="55"/>
      <c r="D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</row>
    <row r="144" spans="2:17">
      <c r="B144" s="55"/>
      <c r="D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</row>
    <row r="145" spans="2:17">
      <c r="B145" s="55"/>
      <c r="D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</row>
    <row r="146" spans="2:17">
      <c r="B146" s="55"/>
      <c r="D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</row>
    <row r="147" spans="2:17">
      <c r="B147" s="55"/>
      <c r="D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2:17">
      <c r="B148" s="55"/>
      <c r="D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</row>
    <row r="149" spans="2:17">
      <c r="B149" s="55"/>
      <c r="D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</row>
    <row r="150" spans="2:17">
      <c r="B150" s="55"/>
      <c r="D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>
      <c r="B151" s="55"/>
      <c r="D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</row>
    <row r="152" spans="2:17">
      <c r="B152" s="55"/>
      <c r="D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2:17">
      <c r="B153" s="55"/>
      <c r="D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</row>
    <row r="154" spans="2:17">
      <c r="B154" s="55"/>
      <c r="D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</row>
    <row r="155" spans="2:17">
      <c r="B155" s="55"/>
      <c r="D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</row>
    <row r="156" spans="2:17">
      <c r="B156" s="55"/>
      <c r="D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</row>
    <row r="157" spans="2:17">
      <c r="B157" s="55"/>
      <c r="D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</row>
    <row r="158" spans="2:17">
      <c r="B158" s="55"/>
      <c r="D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</row>
    <row r="159" spans="2:17">
      <c r="B159" s="55"/>
      <c r="D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</row>
    <row r="160" spans="2:17">
      <c r="B160" s="55"/>
      <c r="D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</row>
    <row r="161" spans="2:17">
      <c r="B161" s="55"/>
      <c r="D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</row>
    <row r="162" spans="2:17">
      <c r="B162" s="55"/>
      <c r="D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</row>
    <row r="163" spans="2:17">
      <c r="B163" s="55"/>
      <c r="D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</row>
    <row r="164" spans="2:17">
      <c r="B164" s="55"/>
      <c r="D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</row>
    <row r="165" spans="2:17">
      <c r="B165" s="55"/>
      <c r="D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</row>
    <row r="166" spans="2:17">
      <c r="B166" s="55"/>
      <c r="D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</row>
    <row r="167" spans="2:17">
      <c r="B167" s="55"/>
      <c r="D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</row>
    <row r="168" spans="2:17">
      <c r="B168" s="55"/>
      <c r="D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</row>
    <row r="169" spans="2:17">
      <c r="B169" s="55"/>
      <c r="D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</row>
    <row r="170" spans="2:17">
      <c r="B170" s="55"/>
      <c r="D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</row>
    <row r="171" spans="2:17">
      <c r="B171" s="55"/>
      <c r="D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</row>
    <row r="172" spans="2:17">
      <c r="B172" s="55"/>
      <c r="D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</row>
    <row r="173" spans="2:17">
      <c r="B173" s="55"/>
      <c r="D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</row>
    <row r="174" spans="2:17">
      <c r="B174" s="55"/>
      <c r="D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</row>
    <row r="175" spans="2:17">
      <c r="B175" s="55"/>
      <c r="D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</row>
    <row r="176" spans="2:17">
      <c r="B176" s="55"/>
      <c r="D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</row>
    <row r="177" spans="2:17">
      <c r="B177" s="55"/>
      <c r="D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</row>
    <row r="178" spans="2:17">
      <c r="B178" s="55"/>
      <c r="D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</row>
    <row r="179" spans="2:17">
      <c r="B179" s="55"/>
      <c r="D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</row>
    <row r="180" spans="2:17">
      <c r="B180" s="55"/>
      <c r="D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</row>
    <row r="181" spans="2:17">
      <c r="B181" s="55"/>
      <c r="D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</row>
    <row r="182" spans="2:17">
      <c r="B182" s="55"/>
      <c r="D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</row>
    <row r="183" spans="2:17">
      <c r="B183" s="55"/>
      <c r="D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</row>
    <row r="184" spans="2:17">
      <c r="B184" s="55"/>
      <c r="D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</row>
    <row r="185" spans="2:17">
      <c r="B185" s="55"/>
      <c r="D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</row>
    <row r="186" spans="2:17">
      <c r="B186" s="55"/>
      <c r="D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</row>
    <row r="187" spans="2:17">
      <c r="B187" s="55"/>
      <c r="D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</row>
    <row r="188" spans="2:17">
      <c r="B188" s="55"/>
      <c r="D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>
      <c r="B189" s="55"/>
      <c r="D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</row>
    <row r="190" spans="2:17">
      <c r="B190" s="55"/>
      <c r="D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</row>
    <row r="191" spans="2:17">
      <c r="B191" s="55"/>
      <c r="D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</row>
    <row r="192" spans="2:17">
      <c r="B192" s="55"/>
      <c r="D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</row>
    <row r="193" spans="2:17">
      <c r="B193" s="55"/>
      <c r="D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</row>
    <row r="194" spans="2:17">
      <c r="B194" s="55"/>
      <c r="D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</row>
    <row r="195" spans="2:17">
      <c r="B195" s="55"/>
      <c r="D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</row>
    <row r="196" spans="2:17">
      <c r="B196" s="55"/>
      <c r="D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</row>
    <row r="197" spans="2:17">
      <c r="B197" s="55"/>
      <c r="D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</row>
    <row r="198" spans="2:17">
      <c r="B198" s="55"/>
      <c r="D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</row>
    <row r="199" spans="2:17">
      <c r="B199" s="55"/>
      <c r="D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</row>
    <row r="200" spans="2:17">
      <c r="B200" s="55"/>
      <c r="D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</row>
    <row r="201" spans="2:17">
      <c r="B201" s="55"/>
      <c r="D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</row>
    <row r="202" spans="2:17">
      <c r="B202" s="55"/>
      <c r="D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</row>
    <row r="203" spans="2:17">
      <c r="B203" s="55"/>
      <c r="D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</row>
    <row r="204" spans="2:17">
      <c r="B204" s="55"/>
      <c r="D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</row>
    <row r="205" spans="2:17">
      <c r="B205" s="55"/>
      <c r="D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</row>
    <row r="206" spans="2:17">
      <c r="B206" s="55"/>
      <c r="D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</row>
    <row r="207" spans="2:17">
      <c r="B207" s="55"/>
      <c r="D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</row>
    <row r="208" spans="2:17">
      <c r="B208" s="55"/>
      <c r="D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>
      <c r="B209" s="55"/>
      <c r="D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</row>
    <row r="210" spans="2:17">
      <c r="B210" s="55"/>
      <c r="D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2:17">
      <c r="B211" s="55"/>
      <c r="D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</row>
    <row r="212" spans="2:17">
      <c r="B212" s="55"/>
      <c r="D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</row>
    <row r="213" spans="2:17">
      <c r="B213" s="55"/>
      <c r="D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</row>
    <row r="214" spans="2:17">
      <c r="B214" s="55"/>
      <c r="D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2:17">
      <c r="B215" s="55"/>
      <c r="D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</row>
    <row r="216" spans="2:17">
      <c r="B216" s="55"/>
      <c r="D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</row>
    <row r="217" spans="2:17">
      <c r="B217" s="55"/>
      <c r="D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</row>
  </sheetData>
  <mergeCells count="13">
    <mergeCell ref="A55:B55"/>
    <mergeCell ref="A51:C51"/>
    <mergeCell ref="C46:C48"/>
    <mergeCell ref="A41:A42"/>
    <mergeCell ref="A46:A48"/>
    <mergeCell ref="B46:B48"/>
    <mergeCell ref="A53:B53"/>
    <mergeCell ref="A54:B54"/>
    <mergeCell ref="A6:A9"/>
    <mergeCell ref="A15:A17"/>
    <mergeCell ref="C22:C23"/>
    <mergeCell ref="A22:A23"/>
    <mergeCell ref="B22:B23"/>
  </mergeCells>
  <pageMargins left="0.7" right="0.7" top="0.75" bottom="0.75" header="0.3" footer="0.3"/>
  <pageSetup paperSize="9" scale="68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5"/>
  <sheetViews>
    <sheetView topLeftCell="A7" zoomScaleNormal="100" zoomScaleSheetLayoutView="100" workbookViewId="0">
      <selection activeCell="H28" sqref="H28"/>
    </sheetView>
  </sheetViews>
  <sheetFormatPr defaultColWidth="8.85546875" defaultRowHeight="12.75"/>
  <cols>
    <col min="1" max="1" width="56.5703125" style="57" bestFit="1" customWidth="1"/>
    <col min="2" max="2" width="20.42578125" style="59" customWidth="1"/>
    <col min="3" max="3" width="3.42578125" style="59" customWidth="1"/>
    <col min="4" max="4" width="23.85546875" style="59" customWidth="1"/>
    <col min="5" max="5" width="2.7109375" style="59" customWidth="1"/>
    <col min="6" max="6" width="18.7109375" style="59" customWidth="1"/>
    <col min="7" max="7" width="3.140625" style="59" customWidth="1"/>
    <col min="8" max="8" width="16" style="59" customWidth="1"/>
    <col min="9" max="9" width="2.7109375" style="57" customWidth="1"/>
    <col min="10" max="16384" width="8.85546875" style="57"/>
  </cols>
  <sheetData>
    <row r="1" spans="1:8" s="62" customFormat="1" ht="15.75">
      <c r="A1" s="1" t="s">
        <v>1</v>
      </c>
      <c r="B1" s="61"/>
      <c r="C1" s="61"/>
      <c r="D1" s="61"/>
      <c r="E1" s="61"/>
      <c r="F1" s="61"/>
      <c r="G1" s="61"/>
      <c r="H1" s="61"/>
    </row>
    <row r="2" spans="1:8" s="62" customFormat="1" ht="15.75">
      <c r="A2" s="3"/>
      <c r="B2" s="61"/>
      <c r="C2" s="61"/>
      <c r="D2" s="61"/>
      <c r="E2" s="61"/>
      <c r="F2" s="61"/>
      <c r="G2" s="61"/>
      <c r="H2" s="61"/>
    </row>
    <row r="3" spans="1:8" s="62" customFormat="1" ht="15.75">
      <c r="A3" s="63" t="s">
        <v>10</v>
      </c>
      <c r="B3" s="61"/>
      <c r="C3" s="61"/>
      <c r="D3" s="61"/>
      <c r="E3" s="61"/>
      <c r="F3" s="61"/>
      <c r="G3" s="61"/>
      <c r="H3" s="61"/>
    </row>
    <row r="4" spans="1:8" s="62" customFormat="1" ht="15.75">
      <c r="A4" s="63" t="str">
        <f>ББ!A4</f>
        <v>НА 30 СЕНТЯБРЯ 2018 ГОДА</v>
      </c>
      <c r="B4" s="61"/>
      <c r="C4" s="61"/>
      <c r="D4" s="61"/>
      <c r="E4" s="61"/>
      <c r="F4" s="61"/>
      <c r="G4" s="61"/>
      <c r="H4" s="61"/>
    </row>
    <row r="5" spans="1:8" s="62" customFormat="1" ht="15.75">
      <c r="A5" s="64" t="s">
        <v>2</v>
      </c>
      <c r="B5" s="61"/>
      <c r="C5" s="61"/>
      <c r="D5" s="61"/>
      <c r="E5" s="61"/>
      <c r="F5" s="61"/>
      <c r="G5" s="61"/>
      <c r="H5" s="61"/>
    </row>
    <row r="6" spans="1:8" s="62" customFormat="1" ht="15.75">
      <c r="B6" s="61"/>
      <c r="C6" s="61"/>
      <c r="D6" s="61"/>
      <c r="E6" s="61"/>
      <c r="F6" s="61"/>
      <c r="G6" s="61"/>
      <c r="H6" s="61"/>
    </row>
    <row r="7" spans="1:8" s="66" customFormat="1" ht="47.25">
      <c r="A7" s="185"/>
      <c r="B7" s="87" t="s">
        <v>45</v>
      </c>
      <c r="C7" s="184"/>
      <c r="D7" s="184" t="s">
        <v>11</v>
      </c>
      <c r="E7" s="184"/>
      <c r="F7" s="184" t="s">
        <v>65</v>
      </c>
      <c r="G7" s="184"/>
      <c r="H7" s="87" t="s">
        <v>47</v>
      </c>
    </row>
    <row r="8" spans="1:8" s="66" customFormat="1" ht="15.75">
      <c r="A8" s="185"/>
      <c r="B8" s="87" t="s">
        <v>46</v>
      </c>
      <c r="C8" s="184"/>
      <c r="D8" s="184"/>
      <c r="E8" s="184"/>
      <c r="F8" s="184"/>
      <c r="G8" s="184"/>
      <c r="H8" s="87" t="s">
        <v>48</v>
      </c>
    </row>
    <row r="9" spans="1:8" s="66" customFormat="1" ht="15.75">
      <c r="A9" s="67"/>
      <c r="B9" s="67"/>
      <c r="C9" s="67"/>
      <c r="D9" s="67"/>
      <c r="E9" s="67"/>
      <c r="F9" s="67"/>
      <c r="G9" s="67"/>
      <c r="H9" s="67"/>
    </row>
    <row r="10" spans="1:8" s="66" customFormat="1" ht="14.25" customHeight="1">
      <c r="A10" s="181" t="s">
        <v>52</v>
      </c>
      <c r="B10" s="183">
        <v>3068584</v>
      </c>
      <c r="C10" s="183"/>
      <c r="D10" s="183">
        <v>162</v>
      </c>
      <c r="E10" s="183"/>
      <c r="F10" s="183">
        <v>3169671</v>
      </c>
      <c r="G10" s="183"/>
      <c r="H10" s="183">
        <v>6238417</v>
      </c>
    </row>
    <row r="11" spans="1:8" s="66" customFormat="1" ht="14.25" customHeight="1">
      <c r="A11" s="181"/>
      <c r="B11" s="183"/>
      <c r="C11" s="183"/>
      <c r="D11" s="183"/>
      <c r="E11" s="183"/>
      <c r="F11" s="183"/>
      <c r="G11" s="183"/>
      <c r="H11" s="183"/>
    </row>
    <row r="12" spans="1:8" s="66" customFormat="1" ht="14.25" customHeight="1">
      <c r="A12" s="68"/>
      <c r="B12" s="69"/>
      <c r="C12" s="68"/>
      <c r="D12" s="68"/>
      <c r="E12" s="68"/>
      <c r="F12" s="69"/>
      <c r="G12" s="68"/>
      <c r="H12" s="69"/>
    </row>
    <row r="13" spans="1:8" s="66" customFormat="1" ht="14.25" customHeight="1">
      <c r="A13" s="68" t="s">
        <v>12</v>
      </c>
      <c r="B13" s="69" t="s">
        <v>0</v>
      </c>
      <c r="C13" s="68"/>
      <c r="D13" s="68" t="s">
        <v>0</v>
      </c>
      <c r="E13" s="68"/>
      <c r="F13" s="70">
        <v>12732963</v>
      </c>
      <c r="G13" s="68"/>
      <c r="H13" s="70">
        <v>12732963</v>
      </c>
    </row>
    <row r="14" spans="1:8" s="66" customFormat="1" ht="14.25" customHeight="1">
      <c r="A14" s="68" t="s">
        <v>13</v>
      </c>
      <c r="B14" s="71">
        <v>2258600</v>
      </c>
      <c r="C14" s="68"/>
      <c r="D14" s="68">
        <v>116</v>
      </c>
      <c r="E14" s="68"/>
      <c r="F14" s="70"/>
      <c r="G14" s="68"/>
      <c r="H14" s="70">
        <v>2258716</v>
      </c>
    </row>
    <row r="15" spans="1:8" s="66" customFormat="1" ht="14.25" customHeight="1" thickBot="1">
      <c r="A15" s="68" t="s">
        <v>51</v>
      </c>
      <c r="B15" s="72"/>
      <c r="C15" s="68"/>
      <c r="D15" s="73" t="s">
        <v>0</v>
      </c>
      <c r="E15" s="68"/>
      <c r="F15" s="74">
        <v>-1300000</v>
      </c>
      <c r="G15" s="75"/>
      <c r="H15" s="74">
        <v>-1300000</v>
      </c>
    </row>
    <row r="16" spans="1:8" s="66" customFormat="1" ht="14.25" customHeight="1">
      <c r="A16" s="68"/>
      <c r="B16" s="69"/>
      <c r="C16" s="68"/>
      <c r="D16" s="68"/>
      <c r="E16" s="68"/>
      <c r="F16" s="69"/>
      <c r="G16" s="68"/>
      <c r="H16" s="69"/>
    </row>
    <row r="17" spans="1:8" s="66" customFormat="1" ht="14.25" customHeight="1">
      <c r="A17" s="65" t="s">
        <v>123</v>
      </c>
      <c r="B17" s="76">
        <v>5327184</v>
      </c>
      <c r="C17" s="65"/>
      <c r="D17" s="76">
        <v>278</v>
      </c>
      <c r="E17" s="65"/>
      <c r="F17" s="76">
        <v>14602634</v>
      </c>
      <c r="G17" s="65"/>
      <c r="H17" s="76">
        <v>19930096</v>
      </c>
    </row>
    <row r="18" spans="1:8" s="66" customFormat="1" ht="14.25" customHeight="1">
      <c r="A18" s="65"/>
      <c r="B18" s="69"/>
      <c r="C18" s="68"/>
      <c r="D18" s="68"/>
      <c r="E18" s="68"/>
      <c r="F18" s="69"/>
      <c r="G18" s="68"/>
      <c r="H18" s="69"/>
    </row>
    <row r="19" spans="1:8" s="66" customFormat="1" ht="14.25" customHeight="1">
      <c r="A19" s="65" t="s">
        <v>104</v>
      </c>
      <c r="B19" s="76">
        <v>5327184</v>
      </c>
      <c r="C19" s="65"/>
      <c r="D19" s="76">
        <v>278</v>
      </c>
      <c r="E19" s="65"/>
      <c r="F19" s="76">
        <v>10819440</v>
      </c>
      <c r="G19" s="65"/>
      <c r="H19" s="76">
        <v>16146902</v>
      </c>
    </row>
    <row r="20" spans="1:8" s="66" customFormat="1" ht="14.25" customHeight="1">
      <c r="A20" s="65"/>
      <c r="B20" s="69"/>
      <c r="C20" s="68"/>
      <c r="D20" s="68"/>
      <c r="E20" s="68"/>
      <c r="F20" s="69"/>
      <c r="G20" s="68"/>
      <c r="H20" s="69"/>
    </row>
    <row r="21" spans="1:8" s="66" customFormat="1" ht="14.25" customHeight="1">
      <c r="A21" s="68" t="s">
        <v>66</v>
      </c>
      <c r="B21" s="69" t="s">
        <v>0</v>
      </c>
      <c r="C21" s="68"/>
      <c r="D21" s="68"/>
      <c r="E21" s="68"/>
      <c r="F21" s="69" t="s">
        <v>0</v>
      </c>
      <c r="G21" s="68"/>
      <c r="H21" s="69"/>
    </row>
    <row r="22" spans="1:8" s="66" customFormat="1" ht="14.25" customHeight="1">
      <c r="A22" s="68" t="s">
        <v>12</v>
      </c>
      <c r="B22" s="69" t="s">
        <v>0</v>
      </c>
      <c r="C22" s="68"/>
      <c r="D22" s="68" t="s">
        <v>0</v>
      </c>
      <c r="E22" s="68"/>
      <c r="F22" s="70">
        <v>-2088361</v>
      </c>
      <c r="G22" s="68"/>
      <c r="H22" s="70">
        <v>-2088361</v>
      </c>
    </row>
    <row r="23" spans="1:8" s="66" customFormat="1" ht="14.25" customHeight="1">
      <c r="A23" s="68" t="s">
        <v>106</v>
      </c>
      <c r="B23" s="71">
        <v>-8634</v>
      </c>
      <c r="C23" s="68"/>
      <c r="D23" s="68"/>
      <c r="E23" s="68"/>
      <c r="F23" s="70"/>
      <c r="G23" s="68"/>
      <c r="H23" s="70">
        <v>-8634</v>
      </c>
    </row>
    <row r="24" spans="1:8" s="66" customFormat="1" ht="14.25" customHeight="1">
      <c r="A24" s="68" t="s">
        <v>105</v>
      </c>
      <c r="B24" s="71">
        <v>741821</v>
      </c>
      <c r="C24" s="68"/>
      <c r="D24" s="68"/>
      <c r="E24" s="68"/>
      <c r="F24" s="70"/>
      <c r="G24" s="68"/>
      <c r="H24" s="70">
        <v>741821</v>
      </c>
    </row>
    <row r="25" spans="1:8" s="66" customFormat="1" ht="14.25" customHeight="1">
      <c r="A25" s="68" t="s">
        <v>51</v>
      </c>
      <c r="B25" s="69" t="s">
        <v>0</v>
      </c>
      <c r="C25" s="68"/>
      <c r="D25" s="68" t="s">
        <v>0</v>
      </c>
      <c r="E25" s="68"/>
      <c r="F25" s="70"/>
      <c r="G25" s="68"/>
      <c r="H25" s="70"/>
    </row>
    <row r="26" spans="1:8" s="66" customFormat="1" ht="14.25" customHeight="1" thickBot="1">
      <c r="A26" s="68" t="s">
        <v>13</v>
      </c>
      <c r="B26" s="70">
        <v>7935822</v>
      </c>
      <c r="C26" s="68"/>
      <c r="D26" s="68" t="s">
        <v>0</v>
      </c>
      <c r="E26" s="68"/>
      <c r="F26" s="69" t="s">
        <v>0</v>
      </c>
      <c r="G26" s="68"/>
      <c r="H26" s="70">
        <v>7935822</v>
      </c>
    </row>
    <row r="27" spans="1:8" s="66" customFormat="1" ht="14.25" customHeight="1">
      <c r="A27" s="68"/>
      <c r="B27" s="77"/>
      <c r="C27" s="68"/>
      <c r="D27" s="78"/>
      <c r="E27" s="68"/>
      <c r="F27" s="77"/>
      <c r="G27" s="68"/>
      <c r="H27" s="77"/>
    </row>
    <row r="28" spans="1:8" s="66" customFormat="1" ht="14.25" customHeight="1" thickBot="1">
      <c r="A28" s="65" t="s">
        <v>124</v>
      </c>
      <c r="B28" s="79">
        <v>13996193</v>
      </c>
      <c r="C28" s="65"/>
      <c r="D28" s="80">
        <v>278</v>
      </c>
      <c r="E28" s="65"/>
      <c r="F28" s="79">
        <v>8731079</v>
      </c>
      <c r="G28" s="65"/>
      <c r="H28" s="79">
        <v>22727550</v>
      </c>
    </row>
    <row r="29" spans="1:8" s="66" customFormat="1" ht="14.25" customHeight="1" thickTop="1">
      <c r="B29" s="81"/>
      <c r="C29" s="81"/>
      <c r="D29" s="81"/>
      <c r="E29" s="81"/>
      <c r="F29" s="81"/>
      <c r="G29" s="81"/>
      <c r="H29" s="81"/>
    </row>
    <row r="30" spans="1:8" s="66" customFormat="1" ht="19.5" customHeight="1">
      <c r="B30" s="81"/>
      <c r="C30" s="81"/>
      <c r="D30" s="81"/>
      <c r="E30" s="81"/>
      <c r="F30" s="81"/>
      <c r="G30" s="81"/>
      <c r="H30" s="81"/>
    </row>
    <row r="31" spans="1:8" s="66" customFormat="1" ht="14.25" customHeight="1">
      <c r="A31" s="182" t="str">
        <f>ББ!A49</f>
        <v>Председатель Правления _______________________ /Миникеев Р. Д.  Дата  подписания 09.10.2018 г.</v>
      </c>
      <c r="B31" s="182"/>
      <c r="C31" s="182"/>
      <c r="D31" s="182"/>
      <c r="E31" s="81"/>
      <c r="F31" s="81"/>
      <c r="G31" s="81"/>
      <c r="H31" s="81"/>
    </row>
    <row r="32" spans="1:8" s="66" customFormat="1" ht="14.25" customHeight="1">
      <c r="A32" s="82"/>
      <c r="B32" s="83"/>
      <c r="C32" s="83"/>
      <c r="D32" s="83"/>
      <c r="E32" s="81"/>
      <c r="F32" s="81"/>
      <c r="G32" s="81"/>
      <c r="H32" s="81"/>
    </row>
    <row r="33" spans="1:8" s="66" customFormat="1" ht="14.25" customHeight="1">
      <c r="A33" s="182" t="str">
        <f>ББ!A51</f>
        <v>Главный бухгалтер ___________________________ / Хон Т.Э. Дата подписания 09.10.2018 г.</v>
      </c>
      <c r="B33" s="182"/>
      <c r="C33" s="182"/>
      <c r="D33" s="182"/>
      <c r="E33" s="81"/>
      <c r="F33" s="81"/>
      <c r="G33" s="81"/>
      <c r="H33" s="81"/>
    </row>
    <row r="34" spans="1:8" s="66" customFormat="1" ht="15.75">
      <c r="A34" s="182"/>
      <c r="B34" s="182"/>
      <c r="C34" s="182"/>
      <c r="D34" s="182"/>
      <c r="E34" s="81"/>
      <c r="F34" s="81"/>
      <c r="G34" s="81"/>
      <c r="H34" s="81"/>
    </row>
    <row r="35" spans="1:8" s="66" customFormat="1" ht="16.5" customHeight="1">
      <c r="A35" s="176" t="s">
        <v>111</v>
      </c>
      <c r="B35" s="176"/>
      <c r="C35" s="176"/>
      <c r="D35" s="176"/>
      <c r="E35" s="81"/>
      <c r="F35" s="81"/>
      <c r="G35" s="81"/>
      <c r="H35" s="81"/>
    </row>
    <row r="36" spans="1:8" s="66" customFormat="1" ht="20.25" customHeight="1">
      <c r="A36" s="84" t="s">
        <v>112</v>
      </c>
      <c r="B36" s="85"/>
      <c r="C36" s="86"/>
      <c r="D36" s="85"/>
      <c r="E36" s="81"/>
      <c r="F36" s="81"/>
      <c r="G36" s="81"/>
      <c r="H36" s="81"/>
    </row>
    <row r="37" spans="1:8" s="66" customFormat="1" ht="20.25" customHeight="1">
      <c r="B37" s="81"/>
      <c r="C37" s="81"/>
      <c r="D37" s="81"/>
      <c r="E37" s="81"/>
      <c r="F37" s="81"/>
      <c r="G37" s="81"/>
      <c r="H37" s="81"/>
    </row>
    <row r="38" spans="1:8" s="58" customFormat="1">
      <c r="B38" s="60"/>
      <c r="C38" s="60"/>
      <c r="D38" s="60"/>
      <c r="E38" s="60"/>
      <c r="F38" s="60"/>
      <c r="G38" s="60"/>
      <c r="H38" s="60"/>
    </row>
    <row r="39" spans="1:8" s="58" customFormat="1">
      <c r="B39" s="60"/>
      <c r="C39" s="60"/>
      <c r="D39" s="60"/>
      <c r="E39" s="60"/>
      <c r="F39" s="60"/>
      <c r="G39" s="60"/>
      <c r="H39" s="60"/>
    </row>
    <row r="40" spans="1:8" s="58" customFormat="1">
      <c r="B40" s="60"/>
      <c r="C40" s="60"/>
      <c r="D40" s="60"/>
      <c r="E40" s="60"/>
      <c r="F40" s="60"/>
      <c r="G40" s="60"/>
      <c r="H40" s="60"/>
    </row>
    <row r="41" spans="1:8" s="58" customFormat="1">
      <c r="B41" s="60"/>
      <c r="C41" s="60"/>
      <c r="D41" s="60"/>
      <c r="E41" s="60"/>
      <c r="F41" s="60"/>
      <c r="G41" s="60"/>
      <c r="H41" s="60"/>
    </row>
    <row r="42" spans="1:8" s="58" customFormat="1">
      <c r="B42" s="60"/>
      <c r="C42" s="60"/>
      <c r="D42" s="60"/>
      <c r="E42" s="60"/>
      <c r="F42" s="60"/>
      <c r="G42" s="60"/>
      <c r="H42" s="60"/>
    </row>
    <row r="43" spans="1:8" s="58" customFormat="1">
      <c r="B43" s="60"/>
      <c r="C43" s="60"/>
      <c r="D43" s="60"/>
      <c r="E43" s="60"/>
      <c r="F43" s="60"/>
      <c r="G43" s="60"/>
      <c r="H43" s="60"/>
    </row>
    <row r="44" spans="1:8" s="58" customFormat="1">
      <c r="B44" s="60"/>
      <c r="C44" s="60"/>
      <c r="D44" s="60"/>
      <c r="E44" s="60"/>
      <c r="F44" s="60"/>
      <c r="G44" s="60"/>
      <c r="H44" s="60"/>
    </row>
    <row r="45" spans="1:8" s="58" customFormat="1">
      <c r="B45" s="60"/>
      <c r="C45" s="60"/>
      <c r="D45" s="60"/>
      <c r="E45" s="60"/>
      <c r="F45" s="60"/>
      <c r="G45" s="60"/>
      <c r="H45" s="60"/>
    </row>
    <row r="46" spans="1:8" s="58" customFormat="1">
      <c r="B46" s="60"/>
      <c r="C46" s="60"/>
      <c r="D46" s="60"/>
      <c r="E46" s="60"/>
      <c r="F46" s="60"/>
      <c r="G46" s="60"/>
      <c r="H46" s="60"/>
    </row>
    <row r="47" spans="1:8" s="58" customFormat="1">
      <c r="B47" s="60"/>
      <c r="C47" s="60"/>
      <c r="D47" s="60"/>
      <c r="E47" s="60"/>
      <c r="F47" s="60"/>
      <c r="G47" s="60"/>
      <c r="H47" s="60"/>
    </row>
    <row r="48" spans="1:8" s="58" customFormat="1">
      <c r="B48" s="60"/>
      <c r="C48" s="60"/>
      <c r="D48" s="60"/>
      <c r="E48" s="60"/>
      <c r="F48" s="60"/>
      <c r="G48" s="60"/>
      <c r="H48" s="60"/>
    </row>
    <row r="49" spans="2:8" s="58" customFormat="1">
      <c r="B49" s="60"/>
      <c r="C49" s="60"/>
      <c r="D49" s="60"/>
      <c r="E49" s="60"/>
      <c r="F49" s="60"/>
      <c r="G49" s="60"/>
      <c r="H49" s="60"/>
    </row>
    <row r="50" spans="2:8" s="58" customFormat="1">
      <c r="B50" s="60"/>
      <c r="C50" s="60"/>
      <c r="D50" s="60"/>
      <c r="E50" s="60"/>
      <c r="F50" s="60"/>
      <c r="G50" s="60"/>
      <c r="H50" s="60"/>
    </row>
    <row r="51" spans="2:8" s="58" customFormat="1">
      <c r="B51" s="60"/>
      <c r="C51" s="60"/>
      <c r="D51" s="60"/>
      <c r="E51" s="60"/>
      <c r="F51" s="60"/>
      <c r="G51" s="60"/>
      <c r="H51" s="60"/>
    </row>
    <row r="52" spans="2:8" s="58" customFormat="1">
      <c r="B52" s="60"/>
      <c r="C52" s="60"/>
      <c r="D52" s="60"/>
      <c r="E52" s="60"/>
      <c r="F52" s="60"/>
      <c r="G52" s="60"/>
      <c r="H52" s="60"/>
    </row>
    <row r="53" spans="2:8" s="58" customFormat="1">
      <c r="B53" s="60"/>
      <c r="C53" s="60"/>
      <c r="D53" s="60"/>
      <c r="E53" s="60"/>
      <c r="F53" s="60"/>
      <c r="G53" s="60"/>
      <c r="H53" s="60"/>
    </row>
    <row r="54" spans="2:8" s="58" customFormat="1">
      <c r="B54" s="60"/>
      <c r="C54" s="60"/>
      <c r="D54" s="60"/>
      <c r="E54" s="60"/>
      <c r="F54" s="60"/>
      <c r="G54" s="60"/>
      <c r="H54" s="60"/>
    </row>
    <row r="55" spans="2:8" s="58" customFormat="1">
      <c r="B55" s="60"/>
      <c r="C55" s="60"/>
      <c r="D55" s="60"/>
      <c r="E55" s="60"/>
      <c r="F55" s="60"/>
      <c r="G55" s="60"/>
      <c r="H55" s="60"/>
    </row>
    <row r="56" spans="2:8" s="58" customFormat="1">
      <c r="B56" s="60"/>
      <c r="C56" s="60"/>
      <c r="D56" s="60"/>
      <c r="E56" s="60"/>
      <c r="F56" s="60"/>
      <c r="G56" s="60"/>
      <c r="H56" s="60"/>
    </row>
    <row r="57" spans="2:8" s="58" customFormat="1">
      <c r="B57" s="60"/>
      <c r="C57" s="60"/>
      <c r="D57" s="60"/>
      <c r="E57" s="60"/>
      <c r="F57" s="60"/>
      <c r="G57" s="60"/>
      <c r="H57" s="60"/>
    </row>
    <row r="58" spans="2:8" s="58" customFormat="1">
      <c r="B58" s="60"/>
      <c r="C58" s="60"/>
      <c r="D58" s="60"/>
      <c r="E58" s="60"/>
      <c r="F58" s="60"/>
      <c r="G58" s="60"/>
      <c r="H58" s="60"/>
    </row>
    <row r="59" spans="2:8" s="58" customFormat="1">
      <c r="B59" s="60"/>
      <c r="C59" s="60"/>
      <c r="D59" s="60"/>
      <c r="E59" s="60"/>
      <c r="F59" s="60"/>
      <c r="G59" s="60"/>
      <c r="H59" s="60"/>
    </row>
    <row r="60" spans="2:8" s="58" customFormat="1">
      <c r="B60" s="60"/>
      <c r="C60" s="60"/>
      <c r="D60" s="60"/>
      <c r="E60" s="60"/>
      <c r="F60" s="60"/>
      <c r="G60" s="60"/>
      <c r="H60" s="60"/>
    </row>
    <row r="61" spans="2:8" s="58" customFormat="1">
      <c r="B61" s="60"/>
      <c r="C61" s="60"/>
      <c r="D61" s="60"/>
      <c r="E61" s="60"/>
      <c r="F61" s="60"/>
      <c r="G61" s="60"/>
      <c r="H61" s="60"/>
    </row>
    <row r="62" spans="2:8" s="58" customFormat="1">
      <c r="B62" s="60"/>
      <c r="C62" s="60"/>
      <c r="D62" s="60"/>
      <c r="E62" s="60"/>
      <c r="F62" s="60"/>
      <c r="G62" s="60"/>
      <c r="H62" s="60"/>
    </row>
    <row r="63" spans="2:8" s="58" customFormat="1">
      <c r="B63" s="60"/>
      <c r="C63" s="60"/>
      <c r="D63" s="60"/>
      <c r="E63" s="60"/>
      <c r="F63" s="60"/>
      <c r="G63" s="60"/>
      <c r="H63" s="60"/>
    </row>
    <row r="64" spans="2:8" s="58" customFormat="1">
      <c r="B64" s="60"/>
      <c r="C64" s="60"/>
      <c r="D64" s="60"/>
      <c r="E64" s="60"/>
      <c r="F64" s="60"/>
      <c r="G64" s="60"/>
      <c r="H64" s="60"/>
    </row>
    <row r="65" spans="2:8" s="58" customFormat="1">
      <c r="B65" s="60"/>
      <c r="C65" s="60"/>
      <c r="D65" s="60"/>
      <c r="E65" s="60"/>
      <c r="F65" s="60"/>
      <c r="G65" s="60"/>
      <c r="H65" s="60"/>
    </row>
    <row r="66" spans="2:8" s="58" customFormat="1">
      <c r="B66" s="60"/>
      <c r="C66" s="60"/>
      <c r="D66" s="60"/>
      <c r="E66" s="60"/>
      <c r="F66" s="60"/>
      <c r="G66" s="60"/>
      <c r="H66" s="60"/>
    </row>
    <row r="67" spans="2:8" s="58" customFormat="1">
      <c r="B67" s="60"/>
      <c r="C67" s="60"/>
      <c r="D67" s="60"/>
      <c r="E67" s="60"/>
      <c r="F67" s="60"/>
      <c r="G67" s="60"/>
      <c r="H67" s="60"/>
    </row>
    <row r="68" spans="2:8" s="58" customFormat="1">
      <c r="B68" s="60"/>
      <c r="C68" s="60"/>
      <c r="D68" s="60"/>
      <c r="E68" s="60"/>
      <c r="F68" s="60"/>
      <c r="G68" s="60"/>
      <c r="H68" s="60"/>
    </row>
    <row r="69" spans="2:8" s="58" customFormat="1">
      <c r="B69" s="60"/>
      <c r="C69" s="60"/>
      <c r="D69" s="60"/>
      <c r="E69" s="60"/>
      <c r="F69" s="60"/>
      <c r="G69" s="60"/>
      <c r="H69" s="60"/>
    </row>
    <row r="70" spans="2:8" s="58" customFormat="1">
      <c r="B70" s="60"/>
      <c r="C70" s="60"/>
      <c r="D70" s="60"/>
      <c r="E70" s="60"/>
      <c r="F70" s="60"/>
      <c r="G70" s="60"/>
      <c r="H70" s="60"/>
    </row>
    <row r="71" spans="2:8" s="58" customFormat="1">
      <c r="B71" s="60"/>
      <c r="C71" s="60"/>
      <c r="D71" s="60"/>
      <c r="E71" s="60"/>
      <c r="F71" s="60"/>
      <c r="G71" s="60"/>
      <c r="H71" s="60"/>
    </row>
    <row r="72" spans="2:8" s="58" customFormat="1">
      <c r="B72" s="60"/>
      <c r="C72" s="60"/>
      <c r="D72" s="60"/>
      <c r="E72" s="60"/>
      <c r="F72" s="60"/>
      <c r="G72" s="60"/>
      <c r="H72" s="60"/>
    </row>
    <row r="73" spans="2:8" s="58" customFormat="1">
      <c r="B73" s="60"/>
      <c r="C73" s="60"/>
      <c r="D73" s="60"/>
      <c r="E73" s="60"/>
      <c r="F73" s="60"/>
      <c r="G73" s="60"/>
      <c r="H73" s="60"/>
    </row>
    <row r="74" spans="2:8" s="58" customFormat="1">
      <c r="B74" s="60"/>
      <c r="C74" s="60"/>
      <c r="D74" s="60"/>
      <c r="E74" s="60"/>
      <c r="F74" s="60"/>
      <c r="G74" s="60"/>
      <c r="H74" s="60"/>
    </row>
    <row r="75" spans="2:8" s="58" customFormat="1">
      <c r="B75" s="60"/>
      <c r="C75" s="60"/>
      <c r="D75" s="60"/>
      <c r="E75" s="60"/>
      <c r="F75" s="60"/>
      <c r="G75" s="60"/>
      <c r="H75" s="60"/>
    </row>
    <row r="76" spans="2:8" s="58" customFormat="1">
      <c r="B76" s="60"/>
      <c r="C76" s="60"/>
      <c r="D76" s="60"/>
      <c r="E76" s="60"/>
      <c r="F76" s="60"/>
      <c r="G76" s="60"/>
      <c r="H76" s="60"/>
    </row>
    <row r="77" spans="2:8" s="58" customFormat="1">
      <c r="B77" s="60"/>
      <c r="C77" s="60"/>
      <c r="D77" s="60"/>
      <c r="E77" s="60"/>
      <c r="F77" s="60"/>
      <c r="G77" s="60"/>
      <c r="H77" s="60"/>
    </row>
    <row r="78" spans="2:8" s="58" customFormat="1">
      <c r="B78" s="60"/>
      <c r="C78" s="60"/>
      <c r="D78" s="60"/>
      <c r="E78" s="60"/>
      <c r="F78" s="60"/>
      <c r="G78" s="60"/>
      <c r="H78" s="60"/>
    </row>
    <row r="79" spans="2:8" s="58" customFormat="1">
      <c r="B79" s="60"/>
      <c r="C79" s="60"/>
      <c r="D79" s="60"/>
      <c r="E79" s="60"/>
      <c r="F79" s="60"/>
      <c r="G79" s="60"/>
      <c r="H79" s="60"/>
    </row>
    <row r="80" spans="2:8" s="58" customFormat="1">
      <c r="B80" s="60"/>
      <c r="C80" s="60"/>
      <c r="D80" s="60"/>
      <c r="E80" s="60"/>
      <c r="F80" s="60"/>
      <c r="G80" s="60"/>
      <c r="H80" s="60"/>
    </row>
    <row r="81" spans="2:8" s="58" customFormat="1">
      <c r="B81" s="60"/>
      <c r="C81" s="60"/>
      <c r="D81" s="60"/>
      <c r="E81" s="60"/>
      <c r="F81" s="60"/>
      <c r="G81" s="60"/>
      <c r="H81" s="60"/>
    </row>
    <row r="82" spans="2:8" s="58" customFormat="1">
      <c r="B82" s="60"/>
      <c r="C82" s="60"/>
      <c r="D82" s="60"/>
      <c r="E82" s="60"/>
      <c r="F82" s="60"/>
      <c r="G82" s="60"/>
      <c r="H82" s="60"/>
    </row>
    <row r="83" spans="2:8" s="58" customFormat="1">
      <c r="B83" s="60"/>
      <c r="C83" s="60"/>
      <c r="D83" s="60"/>
      <c r="E83" s="60"/>
      <c r="F83" s="60"/>
      <c r="G83" s="60"/>
      <c r="H83" s="60"/>
    </row>
    <row r="84" spans="2:8" s="58" customFormat="1">
      <c r="B84" s="60"/>
      <c r="C84" s="60"/>
      <c r="D84" s="60"/>
      <c r="E84" s="60"/>
      <c r="F84" s="60"/>
      <c r="G84" s="60"/>
      <c r="H84" s="60"/>
    </row>
    <row r="85" spans="2:8" s="58" customFormat="1">
      <c r="B85" s="60"/>
      <c r="C85" s="60"/>
      <c r="D85" s="60"/>
      <c r="E85" s="60"/>
      <c r="F85" s="60"/>
      <c r="G85" s="60"/>
      <c r="H85" s="60"/>
    </row>
    <row r="86" spans="2:8" s="58" customFormat="1">
      <c r="B86" s="60"/>
      <c r="C86" s="60"/>
      <c r="D86" s="60"/>
      <c r="E86" s="60"/>
      <c r="F86" s="60"/>
      <c r="G86" s="60"/>
      <c r="H86" s="60"/>
    </row>
    <row r="87" spans="2:8" s="58" customFormat="1">
      <c r="B87" s="60"/>
      <c r="C87" s="60"/>
      <c r="D87" s="60"/>
      <c r="E87" s="60"/>
      <c r="F87" s="60"/>
      <c r="G87" s="60"/>
      <c r="H87" s="60"/>
    </row>
    <row r="88" spans="2:8" s="58" customFormat="1">
      <c r="B88" s="60"/>
      <c r="C88" s="60"/>
      <c r="D88" s="60"/>
      <c r="E88" s="60"/>
      <c r="F88" s="60"/>
      <c r="G88" s="60"/>
      <c r="H88" s="60"/>
    </row>
    <row r="89" spans="2:8" s="58" customFormat="1">
      <c r="B89" s="60"/>
      <c r="C89" s="60"/>
      <c r="D89" s="60"/>
      <c r="E89" s="60"/>
      <c r="F89" s="60"/>
      <c r="G89" s="60"/>
      <c r="H89" s="60"/>
    </row>
    <row r="90" spans="2:8" s="58" customFormat="1">
      <c r="B90" s="60"/>
      <c r="C90" s="60"/>
      <c r="D90" s="60"/>
      <c r="E90" s="60"/>
      <c r="F90" s="60"/>
      <c r="G90" s="60"/>
      <c r="H90" s="60"/>
    </row>
    <row r="91" spans="2:8" s="58" customFormat="1">
      <c r="B91" s="60"/>
      <c r="C91" s="60"/>
      <c r="D91" s="60"/>
      <c r="E91" s="60"/>
      <c r="F91" s="60"/>
      <c r="G91" s="60"/>
      <c r="H91" s="60"/>
    </row>
    <row r="92" spans="2:8" s="58" customFormat="1">
      <c r="B92" s="60"/>
      <c r="C92" s="60"/>
      <c r="D92" s="60"/>
      <c r="E92" s="60"/>
      <c r="F92" s="60"/>
      <c r="G92" s="60"/>
      <c r="H92" s="60"/>
    </row>
    <row r="93" spans="2:8" s="58" customFormat="1">
      <c r="B93" s="60"/>
      <c r="C93" s="60"/>
      <c r="D93" s="60"/>
      <c r="E93" s="60"/>
      <c r="F93" s="60"/>
      <c r="G93" s="60"/>
      <c r="H93" s="60"/>
    </row>
    <row r="94" spans="2:8" s="58" customFormat="1">
      <c r="B94" s="60"/>
      <c r="C94" s="60"/>
      <c r="D94" s="60"/>
      <c r="E94" s="60"/>
      <c r="F94" s="60"/>
      <c r="G94" s="60"/>
      <c r="H94" s="60"/>
    </row>
    <row r="95" spans="2:8" s="58" customFormat="1">
      <c r="B95" s="60"/>
      <c r="C95" s="60"/>
      <c r="D95" s="60"/>
      <c r="E95" s="60"/>
      <c r="F95" s="60"/>
      <c r="G95" s="60"/>
      <c r="H95" s="60"/>
    </row>
    <row r="96" spans="2:8" s="58" customFormat="1">
      <c r="B96" s="60"/>
      <c r="C96" s="60"/>
      <c r="D96" s="60"/>
      <c r="E96" s="60"/>
      <c r="F96" s="60"/>
      <c r="G96" s="60"/>
      <c r="H96" s="60"/>
    </row>
    <row r="97" spans="2:8" s="58" customFormat="1">
      <c r="B97" s="60"/>
      <c r="C97" s="60"/>
      <c r="D97" s="60"/>
      <c r="E97" s="60"/>
      <c r="F97" s="60"/>
      <c r="G97" s="60"/>
      <c r="H97" s="60"/>
    </row>
    <row r="98" spans="2:8" s="58" customFormat="1">
      <c r="B98" s="60"/>
      <c r="C98" s="60"/>
      <c r="D98" s="60"/>
      <c r="E98" s="60"/>
      <c r="F98" s="60"/>
      <c r="G98" s="60"/>
      <c r="H98" s="60"/>
    </row>
    <row r="99" spans="2:8" s="58" customFormat="1">
      <c r="B99" s="60"/>
      <c r="C99" s="60"/>
      <c r="D99" s="60"/>
      <c r="E99" s="60"/>
      <c r="F99" s="60"/>
      <c r="G99" s="60"/>
      <c r="H99" s="60"/>
    </row>
    <row r="100" spans="2:8" s="58" customFormat="1">
      <c r="B100" s="60"/>
      <c r="C100" s="60"/>
      <c r="D100" s="60"/>
      <c r="E100" s="60"/>
      <c r="F100" s="60"/>
      <c r="G100" s="60"/>
      <c r="H100" s="60"/>
    </row>
    <row r="101" spans="2:8" s="58" customFormat="1">
      <c r="B101" s="60"/>
      <c r="C101" s="60"/>
      <c r="D101" s="60"/>
      <c r="E101" s="60"/>
      <c r="F101" s="60"/>
      <c r="G101" s="60"/>
      <c r="H101" s="60"/>
    </row>
    <row r="102" spans="2:8" s="58" customFormat="1">
      <c r="B102" s="60"/>
      <c r="C102" s="60"/>
      <c r="D102" s="60"/>
      <c r="E102" s="60"/>
      <c r="F102" s="60"/>
      <c r="G102" s="60"/>
      <c r="H102" s="60"/>
    </row>
    <row r="103" spans="2:8" s="58" customFormat="1">
      <c r="B103" s="60"/>
      <c r="C103" s="60"/>
      <c r="D103" s="60"/>
      <c r="E103" s="60"/>
      <c r="F103" s="60"/>
      <c r="G103" s="60"/>
      <c r="H103" s="60"/>
    </row>
    <row r="104" spans="2:8" s="58" customFormat="1">
      <c r="B104" s="60"/>
      <c r="C104" s="60"/>
      <c r="D104" s="60"/>
      <c r="E104" s="60"/>
      <c r="F104" s="60"/>
      <c r="G104" s="60"/>
      <c r="H104" s="60"/>
    </row>
    <row r="105" spans="2:8" s="58" customFormat="1">
      <c r="B105" s="60"/>
      <c r="C105" s="60"/>
      <c r="D105" s="60"/>
      <c r="E105" s="60"/>
      <c r="F105" s="60"/>
      <c r="G105" s="60"/>
      <c r="H105" s="60"/>
    </row>
    <row r="106" spans="2:8" s="58" customFormat="1">
      <c r="B106" s="60"/>
      <c r="C106" s="60"/>
      <c r="D106" s="60"/>
      <c r="E106" s="60"/>
      <c r="F106" s="60"/>
      <c r="G106" s="60"/>
      <c r="H106" s="60"/>
    </row>
    <row r="107" spans="2:8" s="58" customFormat="1">
      <c r="B107" s="60"/>
      <c r="C107" s="60"/>
      <c r="D107" s="60"/>
      <c r="E107" s="60"/>
      <c r="F107" s="60"/>
      <c r="G107" s="60"/>
      <c r="H107" s="60"/>
    </row>
    <row r="108" spans="2:8" s="58" customFormat="1">
      <c r="B108" s="60"/>
      <c r="C108" s="60"/>
      <c r="D108" s="60"/>
      <c r="E108" s="60"/>
      <c r="F108" s="60"/>
      <c r="G108" s="60"/>
      <c r="H108" s="60"/>
    </row>
    <row r="109" spans="2:8" s="58" customFormat="1">
      <c r="B109" s="60"/>
      <c r="C109" s="60"/>
      <c r="D109" s="60"/>
      <c r="E109" s="60"/>
      <c r="F109" s="60"/>
      <c r="G109" s="60"/>
      <c r="H109" s="60"/>
    </row>
    <row r="110" spans="2:8" s="58" customFormat="1">
      <c r="B110" s="60"/>
      <c r="C110" s="60"/>
      <c r="D110" s="60"/>
      <c r="E110" s="60"/>
      <c r="F110" s="60"/>
      <c r="G110" s="60"/>
      <c r="H110" s="60"/>
    </row>
    <row r="111" spans="2:8" s="58" customFormat="1">
      <c r="B111" s="60"/>
      <c r="C111" s="60"/>
      <c r="D111" s="60"/>
      <c r="E111" s="60"/>
      <c r="F111" s="60"/>
      <c r="G111" s="60"/>
      <c r="H111" s="60"/>
    </row>
    <row r="112" spans="2:8" s="58" customFormat="1">
      <c r="B112" s="60"/>
      <c r="C112" s="60"/>
      <c r="D112" s="60"/>
      <c r="E112" s="60"/>
      <c r="F112" s="60"/>
      <c r="G112" s="60"/>
      <c r="H112" s="60"/>
    </row>
    <row r="113" spans="2:8" s="58" customFormat="1">
      <c r="B113" s="60"/>
      <c r="C113" s="60"/>
      <c r="D113" s="60"/>
      <c r="E113" s="60"/>
      <c r="F113" s="60"/>
      <c r="G113" s="60"/>
      <c r="H113" s="60"/>
    </row>
    <row r="114" spans="2:8" s="58" customFormat="1">
      <c r="B114" s="60"/>
      <c r="C114" s="60"/>
      <c r="D114" s="60"/>
      <c r="E114" s="60"/>
      <c r="F114" s="60"/>
      <c r="G114" s="60"/>
      <c r="H114" s="60"/>
    </row>
    <row r="115" spans="2:8" s="58" customFormat="1">
      <c r="B115" s="60"/>
      <c r="C115" s="60"/>
      <c r="D115" s="60"/>
      <c r="E115" s="60"/>
      <c r="F115" s="60"/>
      <c r="G115" s="60"/>
      <c r="H115" s="60"/>
    </row>
    <row r="116" spans="2:8" s="58" customFormat="1">
      <c r="B116" s="60"/>
      <c r="C116" s="60"/>
      <c r="D116" s="60"/>
      <c r="E116" s="60"/>
      <c r="F116" s="60"/>
      <c r="G116" s="60"/>
      <c r="H116" s="60"/>
    </row>
    <row r="117" spans="2:8" s="58" customFormat="1">
      <c r="B117" s="60"/>
      <c r="C117" s="60"/>
      <c r="D117" s="60"/>
      <c r="E117" s="60"/>
      <c r="F117" s="60"/>
      <c r="G117" s="60"/>
      <c r="H117" s="60"/>
    </row>
    <row r="118" spans="2:8" s="58" customFormat="1">
      <c r="B118" s="60"/>
      <c r="C118" s="60"/>
      <c r="D118" s="60"/>
      <c r="E118" s="60"/>
      <c r="F118" s="60"/>
      <c r="G118" s="60"/>
      <c r="H118" s="60"/>
    </row>
    <row r="119" spans="2:8" s="58" customFormat="1">
      <c r="B119" s="60"/>
      <c r="C119" s="60"/>
      <c r="D119" s="60"/>
      <c r="E119" s="60"/>
      <c r="F119" s="60"/>
      <c r="G119" s="60"/>
      <c r="H119" s="60"/>
    </row>
    <row r="120" spans="2:8" s="58" customFormat="1">
      <c r="B120" s="60"/>
      <c r="C120" s="60"/>
      <c r="D120" s="60"/>
      <c r="E120" s="60"/>
      <c r="F120" s="60"/>
      <c r="G120" s="60"/>
      <c r="H120" s="60"/>
    </row>
    <row r="121" spans="2:8" s="58" customFormat="1">
      <c r="B121" s="60"/>
      <c r="C121" s="60"/>
      <c r="D121" s="60"/>
      <c r="E121" s="60"/>
      <c r="F121" s="60"/>
      <c r="G121" s="60"/>
      <c r="H121" s="60"/>
    </row>
    <row r="122" spans="2:8" s="58" customFormat="1">
      <c r="B122" s="60"/>
      <c r="C122" s="60"/>
      <c r="D122" s="60"/>
      <c r="E122" s="60"/>
      <c r="F122" s="60"/>
      <c r="G122" s="60"/>
      <c r="H122" s="60"/>
    </row>
    <row r="123" spans="2:8" s="58" customFormat="1">
      <c r="B123" s="60"/>
      <c r="C123" s="60"/>
      <c r="D123" s="60"/>
      <c r="E123" s="60"/>
      <c r="F123" s="60"/>
      <c r="G123" s="60"/>
      <c r="H123" s="60"/>
    </row>
    <row r="124" spans="2:8" s="58" customFormat="1">
      <c r="B124" s="60"/>
      <c r="C124" s="60"/>
      <c r="D124" s="60"/>
      <c r="E124" s="60"/>
      <c r="F124" s="60"/>
      <c r="G124" s="60"/>
      <c r="H124" s="60"/>
    </row>
    <row r="125" spans="2:8" s="58" customFormat="1">
      <c r="B125" s="60"/>
      <c r="C125" s="60"/>
      <c r="D125" s="60"/>
      <c r="E125" s="60"/>
      <c r="F125" s="60"/>
      <c r="G125" s="60"/>
      <c r="H125" s="60"/>
    </row>
    <row r="126" spans="2:8" s="58" customFormat="1">
      <c r="B126" s="60"/>
      <c r="C126" s="60"/>
      <c r="D126" s="60"/>
      <c r="E126" s="60"/>
      <c r="F126" s="60"/>
      <c r="G126" s="60"/>
      <c r="H126" s="60"/>
    </row>
    <row r="127" spans="2:8" s="58" customFormat="1">
      <c r="B127" s="60"/>
      <c r="C127" s="60"/>
      <c r="D127" s="60"/>
      <c r="E127" s="60"/>
      <c r="F127" s="60"/>
      <c r="G127" s="60"/>
      <c r="H127" s="60"/>
    </row>
    <row r="128" spans="2:8" s="58" customFormat="1">
      <c r="B128" s="60"/>
      <c r="C128" s="60"/>
      <c r="D128" s="60"/>
      <c r="E128" s="60"/>
      <c r="F128" s="60"/>
      <c r="G128" s="60"/>
      <c r="H128" s="60"/>
    </row>
    <row r="129" spans="2:8" s="58" customFormat="1">
      <c r="B129" s="60"/>
      <c r="C129" s="60"/>
      <c r="D129" s="60"/>
      <c r="E129" s="60"/>
      <c r="F129" s="60"/>
      <c r="G129" s="60"/>
      <c r="H129" s="60"/>
    </row>
    <row r="130" spans="2:8" s="58" customFormat="1">
      <c r="B130" s="60"/>
      <c r="C130" s="60"/>
      <c r="D130" s="60"/>
      <c r="E130" s="60"/>
      <c r="F130" s="60"/>
      <c r="G130" s="60"/>
      <c r="H130" s="60"/>
    </row>
    <row r="131" spans="2:8" s="58" customFormat="1">
      <c r="B131" s="60"/>
      <c r="C131" s="60"/>
      <c r="D131" s="60"/>
      <c r="E131" s="60"/>
      <c r="F131" s="60"/>
      <c r="G131" s="60"/>
      <c r="H131" s="60"/>
    </row>
    <row r="132" spans="2:8" s="58" customFormat="1">
      <c r="B132" s="60"/>
      <c r="C132" s="60"/>
      <c r="D132" s="60"/>
      <c r="E132" s="60"/>
      <c r="F132" s="60"/>
      <c r="G132" s="60"/>
      <c r="H132" s="60"/>
    </row>
    <row r="133" spans="2:8" s="58" customFormat="1">
      <c r="B133" s="60"/>
      <c r="C133" s="60"/>
      <c r="D133" s="60"/>
      <c r="E133" s="60"/>
      <c r="F133" s="60"/>
      <c r="G133" s="60"/>
      <c r="H133" s="60"/>
    </row>
    <row r="134" spans="2:8" s="58" customFormat="1">
      <c r="B134" s="60"/>
      <c r="C134" s="60"/>
      <c r="D134" s="60"/>
      <c r="E134" s="60"/>
      <c r="F134" s="60"/>
      <c r="G134" s="60"/>
      <c r="H134" s="60"/>
    </row>
    <row r="135" spans="2:8" s="58" customFormat="1">
      <c r="B135" s="60"/>
      <c r="C135" s="60"/>
      <c r="D135" s="60"/>
      <c r="E135" s="60"/>
      <c r="F135" s="60"/>
      <c r="G135" s="60"/>
      <c r="H135" s="60"/>
    </row>
    <row r="136" spans="2:8" s="58" customFormat="1">
      <c r="B136" s="60"/>
      <c r="C136" s="60"/>
      <c r="D136" s="60"/>
      <c r="E136" s="60"/>
      <c r="F136" s="60"/>
      <c r="G136" s="60"/>
      <c r="H136" s="60"/>
    </row>
    <row r="137" spans="2:8" s="58" customFormat="1">
      <c r="B137" s="60"/>
      <c r="C137" s="60"/>
      <c r="D137" s="60"/>
      <c r="E137" s="60"/>
      <c r="F137" s="60"/>
      <c r="G137" s="60"/>
      <c r="H137" s="60"/>
    </row>
    <row r="138" spans="2:8" s="58" customFormat="1">
      <c r="B138" s="60"/>
      <c r="C138" s="60"/>
      <c r="D138" s="60"/>
      <c r="E138" s="60"/>
      <c r="F138" s="60"/>
      <c r="G138" s="60"/>
      <c r="H138" s="60"/>
    </row>
    <row r="139" spans="2:8" s="58" customFormat="1">
      <c r="B139" s="60"/>
      <c r="C139" s="60"/>
      <c r="D139" s="60"/>
      <c r="E139" s="60"/>
      <c r="F139" s="60"/>
      <c r="G139" s="60"/>
      <c r="H139" s="60"/>
    </row>
    <row r="140" spans="2:8" s="58" customFormat="1">
      <c r="B140" s="60"/>
      <c r="C140" s="60"/>
      <c r="D140" s="60"/>
      <c r="E140" s="60"/>
      <c r="F140" s="60"/>
      <c r="G140" s="60"/>
      <c r="H140" s="60"/>
    </row>
    <row r="141" spans="2:8" s="58" customFormat="1">
      <c r="B141" s="60"/>
      <c r="C141" s="60"/>
      <c r="D141" s="60"/>
      <c r="E141" s="60"/>
      <c r="F141" s="60"/>
      <c r="G141" s="60"/>
      <c r="H141" s="60"/>
    </row>
    <row r="142" spans="2:8" s="58" customFormat="1">
      <c r="B142" s="60"/>
      <c r="C142" s="60"/>
      <c r="D142" s="60"/>
      <c r="E142" s="60"/>
      <c r="F142" s="60"/>
      <c r="G142" s="60"/>
      <c r="H142" s="60"/>
    </row>
    <row r="143" spans="2:8" s="58" customFormat="1">
      <c r="B143" s="60"/>
      <c r="C143" s="60"/>
      <c r="D143" s="60"/>
      <c r="E143" s="60"/>
      <c r="F143" s="60"/>
      <c r="G143" s="60"/>
      <c r="H143" s="60"/>
    </row>
    <row r="144" spans="2:8" s="58" customFormat="1">
      <c r="B144" s="60"/>
      <c r="C144" s="60"/>
      <c r="D144" s="60"/>
      <c r="E144" s="60"/>
      <c r="F144" s="60"/>
      <c r="G144" s="60"/>
      <c r="H144" s="60"/>
    </row>
    <row r="145" spans="2:8" s="58" customFormat="1">
      <c r="B145" s="60"/>
      <c r="C145" s="60"/>
      <c r="D145" s="60"/>
      <c r="E145" s="60"/>
      <c r="F145" s="60"/>
      <c r="G145" s="60"/>
      <c r="H145" s="60"/>
    </row>
    <row r="146" spans="2:8" s="58" customFormat="1">
      <c r="B146" s="60"/>
      <c r="C146" s="60"/>
      <c r="D146" s="60"/>
      <c r="E146" s="60"/>
      <c r="F146" s="60"/>
      <c r="G146" s="60"/>
      <c r="H146" s="60"/>
    </row>
    <row r="147" spans="2:8" s="58" customFormat="1">
      <c r="B147" s="60"/>
      <c r="C147" s="60"/>
      <c r="D147" s="60"/>
      <c r="E147" s="60"/>
      <c r="F147" s="60"/>
      <c r="G147" s="60"/>
      <c r="H147" s="60"/>
    </row>
    <row r="148" spans="2:8" s="58" customFormat="1">
      <c r="B148" s="60"/>
      <c r="C148" s="60"/>
      <c r="D148" s="60"/>
      <c r="E148" s="60"/>
      <c r="F148" s="60"/>
      <c r="G148" s="60"/>
      <c r="H148" s="60"/>
    </row>
    <row r="149" spans="2:8" s="58" customFormat="1">
      <c r="B149" s="60"/>
      <c r="C149" s="60"/>
      <c r="D149" s="60"/>
      <c r="E149" s="60"/>
      <c r="F149" s="60"/>
      <c r="G149" s="60"/>
      <c r="H149" s="60"/>
    </row>
    <row r="150" spans="2:8" s="58" customFormat="1">
      <c r="B150" s="60"/>
      <c r="C150" s="60"/>
      <c r="D150" s="60"/>
      <c r="E150" s="60"/>
      <c r="F150" s="60"/>
      <c r="G150" s="60"/>
      <c r="H150" s="60"/>
    </row>
    <row r="151" spans="2:8" s="58" customFormat="1">
      <c r="B151" s="60"/>
      <c r="C151" s="60"/>
      <c r="D151" s="60"/>
      <c r="E151" s="60"/>
      <c r="F151" s="60"/>
      <c r="G151" s="60"/>
      <c r="H151" s="60"/>
    </row>
    <row r="152" spans="2:8" s="58" customFormat="1">
      <c r="B152" s="60"/>
      <c r="C152" s="60"/>
      <c r="D152" s="60"/>
      <c r="E152" s="60"/>
      <c r="F152" s="60"/>
      <c r="G152" s="60"/>
      <c r="H152" s="60"/>
    </row>
    <row r="153" spans="2:8" s="58" customFormat="1">
      <c r="B153" s="60"/>
      <c r="C153" s="60"/>
      <c r="D153" s="60"/>
      <c r="E153" s="60"/>
      <c r="F153" s="60"/>
      <c r="G153" s="60"/>
      <c r="H153" s="60"/>
    </row>
    <row r="154" spans="2:8" s="58" customFormat="1">
      <c r="B154" s="60"/>
      <c r="C154" s="60"/>
      <c r="D154" s="60"/>
      <c r="E154" s="60"/>
      <c r="F154" s="60"/>
      <c r="G154" s="60"/>
      <c r="H154" s="60"/>
    </row>
    <row r="155" spans="2:8" s="58" customFormat="1">
      <c r="B155" s="60"/>
      <c r="C155" s="60"/>
      <c r="D155" s="60"/>
      <c r="E155" s="60"/>
      <c r="F155" s="60"/>
      <c r="G155" s="60"/>
      <c r="H155" s="60"/>
    </row>
    <row r="156" spans="2:8" s="58" customFormat="1">
      <c r="B156" s="60"/>
      <c r="C156" s="60"/>
      <c r="D156" s="60"/>
      <c r="E156" s="60"/>
      <c r="F156" s="60"/>
      <c r="G156" s="60"/>
      <c r="H156" s="60"/>
    </row>
    <row r="157" spans="2:8" s="58" customFormat="1">
      <c r="B157" s="60"/>
      <c r="C157" s="60"/>
      <c r="D157" s="60"/>
      <c r="E157" s="60"/>
      <c r="F157" s="60"/>
      <c r="G157" s="60"/>
      <c r="H157" s="60"/>
    </row>
    <row r="158" spans="2:8" s="58" customFormat="1">
      <c r="B158" s="60"/>
      <c r="C158" s="60"/>
      <c r="D158" s="60"/>
      <c r="E158" s="60"/>
      <c r="F158" s="60"/>
      <c r="G158" s="60"/>
      <c r="H158" s="60"/>
    </row>
    <row r="159" spans="2:8" s="58" customFormat="1">
      <c r="B159" s="60"/>
      <c r="C159" s="60"/>
      <c r="D159" s="60"/>
      <c r="E159" s="60"/>
      <c r="F159" s="60"/>
      <c r="G159" s="60"/>
      <c r="H159" s="60"/>
    </row>
    <row r="160" spans="2:8" s="58" customFormat="1">
      <c r="B160" s="60"/>
      <c r="C160" s="60"/>
      <c r="D160" s="60"/>
      <c r="E160" s="60"/>
      <c r="F160" s="60"/>
      <c r="G160" s="60"/>
      <c r="H160" s="60"/>
    </row>
    <row r="161" spans="2:8" s="58" customFormat="1">
      <c r="B161" s="60"/>
      <c r="C161" s="60"/>
      <c r="D161" s="60"/>
      <c r="E161" s="60"/>
      <c r="F161" s="60"/>
      <c r="G161" s="60"/>
      <c r="H161" s="60"/>
    </row>
    <row r="162" spans="2:8" s="58" customFormat="1">
      <c r="B162" s="60"/>
      <c r="C162" s="60"/>
      <c r="D162" s="60"/>
      <c r="E162" s="60"/>
      <c r="F162" s="60"/>
      <c r="G162" s="60"/>
      <c r="H162" s="60"/>
    </row>
    <row r="163" spans="2:8" s="58" customFormat="1">
      <c r="B163" s="60"/>
      <c r="C163" s="60"/>
      <c r="D163" s="60"/>
      <c r="E163" s="60"/>
      <c r="F163" s="60"/>
      <c r="G163" s="60"/>
      <c r="H163" s="60"/>
    </row>
    <row r="164" spans="2:8" s="58" customFormat="1">
      <c r="B164" s="60"/>
      <c r="C164" s="60"/>
      <c r="D164" s="60"/>
      <c r="E164" s="60"/>
      <c r="F164" s="60"/>
      <c r="G164" s="60"/>
      <c r="H164" s="60"/>
    </row>
    <row r="165" spans="2:8" s="58" customFormat="1">
      <c r="B165" s="60"/>
      <c r="C165" s="60"/>
      <c r="D165" s="60"/>
      <c r="E165" s="60"/>
      <c r="F165" s="60"/>
      <c r="G165" s="60"/>
      <c r="H165" s="60"/>
    </row>
  </sheetData>
  <mergeCells count="18">
    <mergeCell ref="A31:D31"/>
    <mergeCell ref="A33:D33"/>
    <mergeCell ref="A34:D34"/>
    <mergeCell ref="A35:D35"/>
    <mergeCell ref="G7:G8"/>
    <mergeCell ref="A7:A8"/>
    <mergeCell ref="C7:C8"/>
    <mergeCell ref="D7:D8"/>
    <mergeCell ref="E7:E8"/>
    <mergeCell ref="F7:F8"/>
    <mergeCell ref="H10:H11"/>
    <mergeCell ref="G10:G11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75"/>
  <sheetViews>
    <sheetView view="pageBreakPreview" zoomScaleNormal="100" zoomScaleSheetLayoutView="100" workbookViewId="0">
      <selection activeCell="B12" sqref="B12:D65"/>
    </sheetView>
  </sheetViews>
  <sheetFormatPr defaultRowHeight="15.75"/>
  <cols>
    <col min="1" max="1" width="96.5703125" style="129" customWidth="1"/>
    <col min="2" max="2" width="23" style="129" customWidth="1"/>
    <col min="3" max="3" width="2.28515625" style="129" customWidth="1"/>
    <col min="4" max="4" width="25.140625" style="129" customWidth="1"/>
    <col min="5" max="5" width="2.7109375" style="129" hidden="1" customWidth="1"/>
    <col min="6" max="6" width="14.7109375" hidden="1" customWidth="1"/>
    <col min="7" max="16384" width="9.140625" style="129"/>
  </cols>
  <sheetData>
    <row r="1" spans="1:6">
      <c r="A1" s="12" t="s">
        <v>1</v>
      </c>
    </row>
    <row r="2" spans="1:6">
      <c r="A2" s="12"/>
    </row>
    <row r="3" spans="1:6">
      <c r="A3" s="12" t="s">
        <v>67</v>
      </c>
    </row>
    <row r="4" spans="1:6">
      <c r="A4" s="12" t="s">
        <v>120</v>
      </c>
    </row>
    <row r="5" spans="1:6">
      <c r="A5" s="130" t="s">
        <v>2</v>
      </c>
    </row>
    <row r="8" spans="1:6" ht="41.45" customHeight="1">
      <c r="A8" s="131" t="s">
        <v>68</v>
      </c>
      <c r="B8" s="132" t="s">
        <v>121</v>
      </c>
      <c r="C8" s="195"/>
      <c r="D8" s="132" t="s">
        <v>121</v>
      </c>
      <c r="F8" s="13" t="s">
        <v>128</v>
      </c>
    </row>
    <row r="9" spans="1:6">
      <c r="A9" s="131" t="s">
        <v>69</v>
      </c>
      <c r="B9" s="132" t="s">
        <v>122</v>
      </c>
      <c r="C9" s="195"/>
      <c r="D9" s="132" t="s">
        <v>122</v>
      </c>
      <c r="F9" s="13" t="s">
        <v>129</v>
      </c>
    </row>
    <row r="10" spans="1:6">
      <c r="A10" s="133"/>
      <c r="B10" s="132" t="s">
        <v>101</v>
      </c>
      <c r="C10" s="195"/>
      <c r="D10" s="132" t="s">
        <v>53</v>
      </c>
      <c r="F10" s="13" t="s">
        <v>101</v>
      </c>
    </row>
    <row r="11" spans="1:6">
      <c r="A11" s="131"/>
      <c r="B11" s="132"/>
      <c r="C11" s="134"/>
      <c r="D11" s="132"/>
      <c r="F11" s="13"/>
    </row>
    <row r="12" spans="1:6" s="138" customFormat="1" ht="21.75" customHeight="1">
      <c r="A12" s="136" t="s">
        <v>70</v>
      </c>
      <c r="B12" s="137">
        <v>-2088361</v>
      </c>
      <c r="C12" s="136"/>
      <c r="D12" s="137">
        <v>12732963</v>
      </c>
      <c r="F12" s="22">
        <f>[1]ОПиУ!F41</f>
        <v>0</v>
      </c>
    </row>
    <row r="13" spans="1:6" s="138" customFormat="1" ht="21.75" customHeight="1">
      <c r="A13" s="136" t="s">
        <v>71</v>
      </c>
      <c r="B13" s="137">
        <v>5478632.5042899996</v>
      </c>
      <c r="C13" s="136"/>
      <c r="D13" s="137">
        <v>-8127242</v>
      </c>
      <c r="F13" s="22">
        <f>SUM(F14:F20)</f>
        <v>-242053</v>
      </c>
    </row>
    <row r="14" spans="1:6" s="138" customFormat="1" ht="21.75" customHeight="1">
      <c r="A14" s="136" t="s">
        <v>72</v>
      </c>
      <c r="B14" s="139">
        <v>19220</v>
      </c>
      <c r="C14" s="136"/>
      <c r="D14" s="139">
        <v>7058</v>
      </c>
      <c r="F14" s="47">
        <f>[1]ББ!F32-[1]ББ!G32</f>
        <v>0</v>
      </c>
    </row>
    <row r="15" spans="1:6" s="138" customFormat="1" ht="42" customHeight="1">
      <c r="A15" s="136" t="s">
        <v>73</v>
      </c>
      <c r="B15" s="139">
        <v>4922218</v>
      </c>
      <c r="C15" s="136"/>
      <c r="D15" s="139">
        <v>-7995617</v>
      </c>
      <c r="F15" s="47">
        <f>-[1]ОПиУ!F17-293495</f>
        <v>-293495</v>
      </c>
    </row>
    <row r="16" spans="1:6" s="138" customFormat="1" ht="23.25" customHeight="1">
      <c r="A16" s="136" t="s">
        <v>74</v>
      </c>
      <c r="B16" s="140">
        <v>8262.2353199999998</v>
      </c>
      <c r="C16" s="136"/>
      <c r="D16" s="141"/>
      <c r="F16" s="10">
        <v>4003</v>
      </c>
    </row>
    <row r="17" spans="1:7" s="138" customFormat="1" ht="21.75" customHeight="1">
      <c r="A17" s="136" t="s">
        <v>107</v>
      </c>
      <c r="B17" s="139">
        <v>-10770</v>
      </c>
      <c r="C17" s="136"/>
      <c r="D17" s="139">
        <v>3075</v>
      </c>
      <c r="F17" s="47">
        <f>-([1]ОПиУ!F20-[1]ОПиУ!F32)</f>
        <v>0</v>
      </c>
    </row>
    <row r="18" spans="1:7" s="138" customFormat="1" ht="21.75" customHeight="1">
      <c r="A18" s="136" t="s">
        <v>75</v>
      </c>
      <c r="B18" s="139">
        <v>414773.15075999993</v>
      </c>
      <c r="C18" s="136"/>
      <c r="D18" s="139">
        <v>17164</v>
      </c>
      <c r="F18" s="47">
        <v>95174</v>
      </c>
    </row>
    <row r="19" spans="1:7" s="138" customFormat="1" ht="21.75" customHeight="1">
      <c r="A19" s="136" t="s">
        <v>76</v>
      </c>
      <c r="B19" s="139">
        <v>58484</v>
      </c>
      <c r="C19" s="136"/>
      <c r="D19" s="139">
        <v>35723</v>
      </c>
      <c r="F19" s="47">
        <v>31722</v>
      </c>
    </row>
    <row r="20" spans="1:7" s="138" customFormat="1" ht="21.75" customHeight="1" thickBot="1">
      <c r="A20" s="136" t="s">
        <v>77</v>
      </c>
      <c r="B20" s="142">
        <v>66445.118209999971</v>
      </c>
      <c r="C20" s="136"/>
      <c r="D20" s="142">
        <v>-194645</v>
      </c>
      <c r="F20" s="11">
        <v>-79457</v>
      </c>
    </row>
    <row r="21" spans="1:7" s="138" customFormat="1" ht="21.75" customHeight="1">
      <c r="A21" s="143"/>
      <c r="B21" s="144"/>
      <c r="C21" s="136"/>
      <c r="D21" s="144"/>
      <c r="F21" s="16"/>
    </row>
    <row r="22" spans="1:7" s="138" customFormat="1" ht="21.75" customHeight="1">
      <c r="A22" s="145" t="s">
        <v>78</v>
      </c>
      <c r="B22" s="196">
        <v>3390271.5042899996</v>
      </c>
      <c r="C22" s="197"/>
      <c r="D22" s="196">
        <v>4605721</v>
      </c>
      <c r="E22" s="146"/>
      <c r="F22" s="186">
        <f>F12+F13</f>
        <v>-242053</v>
      </c>
      <c r="G22" s="146"/>
    </row>
    <row r="23" spans="1:7" s="138" customFormat="1" ht="21.75" customHeight="1">
      <c r="A23" s="145" t="s">
        <v>79</v>
      </c>
      <c r="B23" s="196"/>
      <c r="C23" s="197"/>
      <c r="D23" s="196"/>
      <c r="F23" s="186"/>
    </row>
    <row r="24" spans="1:7" s="138" customFormat="1" ht="21.75" customHeight="1">
      <c r="A24" s="136"/>
      <c r="B24" s="144"/>
      <c r="C24" s="136"/>
      <c r="D24" s="144"/>
      <c r="F24" s="16"/>
    </row>
    <row r="25" spans="1:7" s="138" customFormat="1" ht="21.75" customHeight="1">
      <c r="A25" s="145" t="s">
        <v>80</v>
      </c>
      <c r="B25" s="147"/>
      <c r="C25" s="136"/>
      <c r="D25" s="144"/>
      <c r="F25" s="15"/>
    </row>
    <row r="26" spans="1:7" s="138" customFormat="1" ht="21.75" customHeight="1">
      <c r="A26" s="145" t="s">
        <v>81</v>
      </c>
      <c r="B26" s="148">
        <v>-863272.852669999</v>
      </c>
      <c r="C26" s="136"/>
      <c r="D26" s="148">
        <v>-33547694</v>
      </c>
      <c r="F26" s="25">
        <f>SUM(F27:F32)</f>
        <v>-2281729</v>
      </c>
    </row>
    <row r="27" spans="1:7" s="138" customFormat="1" ht="21.75" customHeight="1">
      <c r="A27" s="149" t="s">
        <v>24</v>
      </c>
      <c r="B27" s="150"/>
      <c r="C27" s="151"/>
      <c r="D27" s="137">
        <v>0</v>
      </c>
      <c r="F27" s="23"/>
    </row>
    <row r="28" spans="1:7" s="138" customFormat="1" ht="21.75" customHeight="1">
      <c r="A28" s="151" t="s">
        <v>82</v>
      </c>
      <c r="B28" s="150">
        <v>3095864.9185100002</v>
      </c>
      <c r="C28" s="151"/>
      <c r="D28" s="137">
        <v>-4390465</v>
      </c>
      <c r="F28" s="23">
        <v>397374</v>
      </c>
    </row>
    <row r="29" spans="1:7" s="138" customFormat="1" ht="21.75" customHeight="1">
      <c r="A29" s="136" t="s">
        <v>83</v>
      </c>
      <c r="B29" s="140">
        <v>7865601.2288200008</v>
      </c>
      <c r="C29" s="151"/>
      <c r="D29" s="137">
        <v>-26647811</v>
      </c>
      <c r="F29" s="10">
        <v>125059</v>
      </c>
    </row>
    <row r="30" spans="1:7" s="138" customFormat="1" ht="21.75" customHeight="1">
      <c r="A30" s="136" t="s">
        <v>84</v>
      </c>
      <c r="B30" s="150">
        <v>-11668347</v>
      </c>
      <c r="C30" s="151"/>
      <c r="D30" s="137">
        <v>-2456633</v>
      </c>
      <c r="F30" s="23">
        <v>-2433248</v>
      </c>
    </row>
    <row r="31" spans="1:7" s="138" customFormat="1" ht="21.75" customHeight="1">
      <c r="A31" s="136" t="s">
        <v>85</v>
      </c>
      <c r="B31" s="150">
        <v>-145979</v>
      </c>
      <c r="C31" s="151"/>
      <c r="D31" s="137">
        <v>-108</v>
      </c>
      <c r="F31" s="23">
        <v>-377006</v>
      </c>
    </row>
    <row r="32" spans="1:7" s="138" customFormat="1" ht="21.75" customHeight="1">
      <c r="A32" s="136" t="s">
        <v>5</v>
      </c>
      <c r="B32" s="150">
        <v>-10413</v>
      </c>
      <c r="C32" s="151"/>
      <c r="D32" s="144">
        <v>-52677</v>
      </c>
      <c r="F32" s="23">
        <v>6092</v>
      </c>
    </row>
    <row r="33" spans="1:7" s="138" customFormat="1" ht="21.75" customHeight="1">
      <c r="A33" s="143" t="s">
        <v>127</v>
      </c>
      <c r="B33" s="148">
        <v>-15971984.492140001</v>
      </c>
      <c r="C33" s="151"/>
      <c r="D33" s="148">
        <v>28383099</v>
      </c>
      <c r="F33" s="25">
        <f>SUM(F34:F36)</f>
        <v>-7462329</v>
      </c>
    </row>
    <row r="34" spans="1:7" s="138" customFormat="1" ht="21.75" customHeight="1">
      <c r="A34" s="151" t="s">
        <v>86</v>
      </c>
      <c r="B34" s="150">
        <v>-15834810.492140001</v>
      </c>
      <c r="C34" s="151"/>
      <c r="D34" s="137">
        <v>28328857</v>
      </c>
      <c r="F34" s="23">
        <v>-8464048</v>
      </c>
    </row>
    <row r="35" spans="1:7" s="138" customFormat="1" ht="21.75" customHeight="1">
      <c r="A35" s="136" t="s">
        <v>6</v>
      </c>
      <c r="B35" s="150">
        <v>38919</v>
      </c>
      <c r="C35" s="151"/>
      <c r="D35" s="137">
        <v>31146</v>
      </c>
      <c r="F35" s="23">
        <v>813805</v>
      </c>
    </row>
    <row r="36" spans="1:7" s="138" customFormat="1" ht="21.75" customHeight="1" thickBot="1">
      <c r="A36" s="136" t="s">
        <v>7</v>
      </c>
      <c r="B36" s="152">
        <v>-176093</v>
      </c>
      <c r="C36" s="151"/>
      <c r="D36" s="153">
        <v>23096</v>
      </c>
      <c r="F36" s="24">
        <v>187914</v>
      </c>
    </row>
    <row r="37" spans="1:7" s="138" customFormat="1" ht="21.75" customHeight="1">
      <c r="A37" s="151"/>
      <c r="B37" s="198">
        <v>-16835257.344810002</v>
      </c>
      <c r="C37" s="197"/>
      <c r="D37" s="198">
        <v>-5164595</v>
      </c>
      <c r="E37" s="146"/>
      <c r="F37" s="187">
        <f>F33+F26</f>
        <v>-9744058</v>
      </c>
      <c r="G37" s="146"/>
    </row>
    <row r="38" spans="1:7" s="138" customFormat="1" ht="39" customHeight="1" thickBot="1">
      <c r="A38" s="145" t="s">
        <v>87</v>
      </c>
      <c r="B38" s="199"/>
      <c r="C38" s="197"/>
      <c r="D38" s="199"/>
      <c r="F38" s="188"/>
    </row>
    <row r="39" spans="1:7" s="138" customFormat="1" ht="21.75" customHeight="1">
      <c r="A39" s="151"/>
      <c r="B39" s="144"/>
      <c r="C39" s="136"/>
      <c r="D39" s="144"/>
      <c r="F39" s="16"/>
    </row>
    <row r="40" spans="1:7" s="138" customFormat="1" ht="21.75" customHeight="1" thickBot="1">
      <c r="A40" s="151" t="s">
        <v>88</v>
      </c>
      <c r="B40" s="154" t="s">
        <v>0</v>
      </c>
      <c r="C40" s="136"/>
      <c r="D40" s="154" t="s">
        <v>0</v>
      </c>
      <c r="F40" s="18" t="s">
        <v>0</v>
      </c>
    </row>
    <row r="41" spans="1:7" s="138" customFormat="1" ht="21.75" customHeight="1">
      <c r="A41" s="136"/>
      <c r="B41" s="144"/>
      <c r="C41" s="136"/>
      <c r="D41" s="144"/>
      <c r="F41" s="16"/>
    </row>
    <row r="42" spans="1:7" s="138" customFormat="1" ht="21.75" customHeight="1" thickBot="1">
      <c r="A42" s="143" t="s">
        <v>89</v>
      </c>
      <c r="B42" s="155">
        <v>-13444985.840520002</v>
      </c>
      <c r="C42" s="156"/>
      <c r="D42" s="155">
        <v>-558874</v>
      </c>
      <c r="F42" s="48">
        <f>F37+F22</f>
        <v>-9986111</v>
      </c>
    </row>
    <row r="43" spans="1:7" s="138" customFormat="1" ht="21.75" customHeight="1">
      <c r="A43" s="136"/>
      <c r="B43" s="144"/>
      <c r="C43" s="136"/>
      <c r="D43" s="144"/>
      <c r="F43" s="16"/>
    </row>
    <row r="44" spans="1:7" s="138" customFormat="1" ht="44.25" customHeight="1">
      <c r="A44" s="145" t="s">
        <v>90</v>
      </c>
      <c r="B44" s="144"/>
      <c r="C44" s="136"/>
      <c r="D44" s="144"/>
      <c r="F44" s="16"/>
    </row>
    <row r="45" spans="1:7" s="138" customFormat="1" ht="21.75" customHeight="1">
      <c r="A45" s="145"/>
      <c r="B45" s="144"/>
      <c r="C45" s="136"/>
      <c r="D45" s="144"/>
      <c r="F45" s="16"/>
    </row>
    <row r="46" spans="1:7" s="138" customFormat="1" ht="21.75" customHeight="1" thickBot="1">
      <c r="A46" s="151" t="s">
        <v>108</v>
      </c>
      <c r="B46" s="137">
        <v>-206853</v>
      </c>
      <c r="C46" s="136"/>
      <c r="D46" s="137">
        <v>-202679</v>
      </c>
      <c r="F46" s="22">
        <v>60777</v>
      </c>
    </row>
    <row r="47" spans="1:7" s="138" customFormat="1" ht="21.75" customHeight="1">
      <c r="A47" s="136"/>
      <c r="B47" s="157"/>
      <c r="C47" s="136"/>
      <c r="D47" s="157"/>
      <c r="F47" s="20"/>
    </row>
    <row r="48" spans="1:7" s="138" customFormat="1" ht="21.75" customHeight="1" thickBot="1">
      <c r="A48" s="143" t="s">
        <v>91</v>
      </c>
      <c r="B48" s="158">
        <v>-206853</v>
      </c>
      <c r="C48" s="143"/>
      <c r="D48" s="158">
        <v>-202679</v>
      </c>
      <c r="E48" s="146"/>
      <c r="F48" s="17">
        <f>SUM(F46:F46)</f>
        <v>60777</v>
      </c>
      <c r="G48" s="146"/>
    </row>
    <row r="49" spans="1:7" s="138" customFormat="1" ht="21.75" customHeight="1">
      <c r="A49" s="136"/>
      <c r="B49" s="144"/>
      <c r="C49" s="136"/>
      <c r="D49" s="144"/>
      <c r="F49" s="16"/>
    </row>
    <row r="50" spans="1:7" s="138" customFormat="1" ht="36.75" customHeight="1">
      <c r="A50" s="145" t="s">
        <v>92</v>
      </c>
      <c r="B50" s="159"/>
      <c r="C50" s="136"/>
      <c r="D50" s="136"/>
      <c r="F50" s="19"/>
    </row>
    <row r="51" spans="1:7" s="138" customFormat="1" ht="21.75" customHeight="1">
      <c r="A51" s="151" t="s">
        <v>93</v>
      </c>
      <c r="B51" s="137">
        <v>8677643</v>
      </c>
      <c r="C51" s="136"/>
      <c r="D51" s="160">
        <v>2258600</v>
      </c>
      <c r="F51" s="22">
        <v>5222995</v>
      </c>
    </row>
    <row r="52" spans="1:7" s="138" customFormat="1" ht="21.75" customHeight="1">
      <c r="A52" s="151" t="s">
        <v>113</v>
      </c>
      <c r="B52" s="137">
        <v>-8634</v>
      </c>
      <c r="C52" s="136"/>
      <c r="D52" s="160"/>
      <c r="F52" s="22">
        <v>-8634</v>
      </c>
    </row>
    <row r="53" spans="1:7" s="138" customFormat="1" ht="21.75" customHeight="1">
      <c r="A53" s="151" t="s">
        <v>109</v>
      </c>
      <c r="B53" s="137">
        <v>0</v>
      </c>
      <c r="C53" s="136"/>
      <c r="D53" s="160"/>
      <c r="F53" s="22">
        <v>2883960</v>
      </c>
    </row>
    <row r="54" spans="1:7" s="138" customFormat="1" ht="21.75" customHeight="1">
      <c r="A54" s="151" t="s">
        <v>51</v>
      </c>
      <c r="B54" s="137"/>
      <c r="C54" s="136"/>
      <c r="D54" s="160">
        <v>-1300000</v>
      </c>
      <c r="F54" s="47">
        <v>4424449</v>
      </c>
    </row>
    <row r="55" spans="1:7" s="138" customFormat="1" ht="21.75" customHeight="1" thickBot="1">
      <c r="A55" s="151" t="s">
        <v>94</v>
      </c>
      <c r="B55" s="139">
        <v>6374138.7401799997</v>
      </c>
      <c r="C55" s="136"/>
      <c r="D55" s="160">
        <v>3375592</v>
      </c>
      <c r="F55" s="47">
        <v>-843994</v>
      </c>
    </row>
    <row r="56" spans="1:7" s="138" customFormat="1" ht="21.75" customHeight="1" thickBot="1">
      <c r="A56" s="151" t="s">
        <v>95</v>
      </c>
      <c r="B56" s="139">
        <v>-1380915.8996600001</v>
      </c>
      <c r="C56" s="136"/>
      <c r="D56" s="160">
        <v>-2165636</v>
      </c>
      <c r="F56" s="20"/>
    </row>
    <row r="57" spans="1:7" s="138" customFormat="1" ht="21.75" customHeight="1" thickBot="1">
      <c r="A57" s="151"/>
      <c r="B57" s="157"/>
      <c r="C57" s="136"/>
      <c r="D57" s="157"/>
      <c r="F57" s="17">
        <f>SUM(F51:F56)</f>
        <v>11678776</v>
      </c>
    </row>
    <row r="58" spans="1:7" s="138" customFormat="1" ht="21.75" customHeight="1" thickBot="1">
      <c r="A58" s="145" t="s">
        <v>96</v>
      </c>
      <c r="B58" s="158">
        <v>13662231.84052</v>
      </c>
      <c r="C58" s="136"/>
      <c r="D58" s="158">
        <v>2168556</v>
      </c>
      <c r="E58" s="146"/>
      <c r="F58" s="15"/>
      <c r="G58" s="146"/>
    </row>
    <row r="59" spans="1:7" s="138" customFormat="1" ht="21.75" customHeight="1" thickBot="1">
      <c r="A59" s="151"/>
      <c r="B59" s="147"/>
      <c r="C59" s="136"/>
      <c r="D59" s="144"/>
      <c r="F59" s="17">
        <f>F48+F57+F42</f>
        <v>1753442</v>
      </c>
    </row>
    <row r="60" spans="1:7" s="138" customFormat="1" ht="21.75" customHeight="1" thickBot="1">
      <c r="A60" s="151" t="s">
        <v>97</v>
      </c>
      <c r="B60" s="158">
        <v>10392.999999998137</v>
      </c>
      <c r="C60" s="136"/>
      <c r="D60" s="158">
        <v>1407003</v>
      </c>
      <c r="E60" s="146"/>
      <c r="F60" s="16">
        <v>180303</v>
      </c>
      <c r="G60" s="146"/>
    </row>
    <row r="61" spans="1:7" s="138" customFormat="1" ht="21.75" customHeight="1">
      <c r="A61" s="151" t="s">
        <v>110</v>
      </c>
      <c r="B61" s="161">
        <v>0</v>
      </c>
      <c r="C61" s="136"/>
      <c r="D61" s="147"/>
      <c r="F61" s="189">
        <f>[1]ББ!G10</f>
        <v>0</v>
      </c>
    </row>
    <row r="62" spans="1:7" s="138" customFormat="1" ht="21.75" customHeight="1" thickBot="1">
      <c r="A62" s="151" t="s">
        <v>98</v>
      </c>
      <c r="B62" s="192">
        <v>415915</v>
      </c>
      <c r="C62" s="194"/>
      <c r="D62" s="192">
        <v>548208</v>
      </c>
      <c r="F62" s="190"/>
    </row>
    <row r="63" spans="1:7" s="138" customFormat="1" ht="21.75" customHeight="1" thickTop="1" thickBot="1">
      <c r="A63" s="151" t="s">
        <v>99</v>
      </c>
      <c r="B63" s="193"/>
      <c r="C63" s="194"/>
      <c r="D63" s="193"/>
      <c r="F63" s="191">
        <f>[1]ББ!F10</f>
        <v>0</v>
      </c>
    </row>
    <row r="64" spans="1:7" s="138" customFormat="1" ht="21.75" customHeight="1" thickTop="1" thickBot="1">
      <c r="A64" s="151" t="s">
        <v>98</v>
      </c>
      <c r="B64" s="202">
        <v>426308</v>
      </c>
      <c r="C64" s="194"/>
      <c r="D64" s="202">
        <v>1955211</v>
      </c>
      <c r="F64" s="190"/>
    </row>
    <row r="65" spans="1:7" s="138" customFormat="1" ht="21.75" customHeight="1" thickTop="1" thickBot="1">
      <c r="A65" s="151" t="s">
        <v>100</v>
      </c>
      <c r="B65" s="193"/>
      <c r="C65" s="194"/>
      <c r="D65" s="193"/>
      <c r="E65" s="146"/>
      <c r="F65" s="31">
        <f>F63-F61-F59-F60</f>
        <v>-1933745</v>
      </c>
      <c r="G65" s="146"/>
    </row>
    <row r="66" spans="1:7" s="138" customFormat="1" ht="21.75" customHeight="1" thickTop="1">
      <c r="B66" s="162">
        <f>B64-B62-B60</f>
        <v>1.862645149230957E-9</v>
      </c>
      <c r="C66" s="162"/>
      <c r="D66" s="162">
        <f>D64-D62-D60</f>
        <v>0</v>
      </c>
    </row>
    <row r="67" spans="1:7" s="138" customFormat="1" ht="21.75" customHeight="1">
      <c r="A67" s="200" t="str">
        <f>ББ!A49</f>
        <v>Председатель Правления _______________________ /Миникеев Р. Д.  Дата  подписания 09.10.2018 г.</v>
      </c>
      <c r="B67" s="200"/>
      <c r="C67" s="200"/>
      <c r="D67" s="200"/>
      <c r="F67" s="46"/>
    </row>
    <row r="68" spans="1:7" s="138" customFormat="1" ht="21.75" customHeight="1">
      <c r="A68" s="163"/>
      <c r="B68" s="163"/>
      <c r="C68" s="163"/>
      <c r="D68" s="163"/>
    </row>
    <row r="69" spans="1:7" s="138" customFormat="1" ht="21.75" customHeight="1">
      <c r="A69" s="200" t="str">
        <f>ББ!A51</f>
        <v>Главный бухгалтер ___________________________ / Хон Т.Э. Дата подписания 09.10.2018 г.</v>
      </c>
      <c r="B69" s="200"/>
      <c r="C69" s="200"/>
      <c r="D69" s="200"/>
    </row>
    <row r="70" spans="1:7" s="138" customFormat="1" ht="21.75" customHeight="1">
      <c r="A70" s="200"/>
      <c r="B70" s="200"/>
      <c r="C70" s="200"/>
      <c r="D70" s="200"/>
    </row>
    <row r="71" spans="1:7" s="138" customFormat="1" ht="21.75" customHeight="1">
      <c r="A71" s="201" t="s">
        <v>111</v>
      </c>
      <c r="B71" s="201"/>
      <c r="C71" s="201"/>
      <c r="D71" s="201"/>
      <c r="F71" s="33"/>
    </row>
    <row r="72" spans="1:7" s="138" customFormat="1" ht="21.75" customHeight="1">
      <c r="A72" s="164" t="s">
        <v>112</v>
      </c>
      <c r="B72" s="165"/>
      <c r="C72" s="166"/>
      <c r="D72" s="165"/>
      <c r="F72"/>
    </row>
    <row r="73" spans="1:7">
      <c r="F73" s="14">
        <f>F59+F60-F63+F61</f>
        <v>1933745</v>
      </c>
    </row>
    <row r="74" spans="1:7">
      <c r="B74" s="135">
        <f>B60+B61-B64+B62</f>
        <v>-1.862645149230957E-9</v>
      </c>
      <c r="C74" s="135">
        <f t="shared" ref="C74" si="0">C60+C61-C64+C62</f>
        <v>0</v>
      </c>
      <c r="D74" s="135">
        <f>D60+D61-D64+D62</f>
        <v>0</v>
      </c>
      <c r="F74" s="14"/>
    </row>
    <row r="75" spans="1:7">
      <c r="B75" s="135"/>
    </row>
  </sheetData>
  <mergeCells count="21">
    <mergeCell ref="A67:D67"/>
    <mergeCell ref="A69:D69"/>
    <mergeCell ref="A70:D70"/>
    <mergeCell ref="A71:D71"/>
    <mergeCell ref="B64:B65"/>
    <mergeCell ref="C64:C65"/>
    <mergeCell ref="D64:D65"/>
    <mergeCell ref="C8:C10"/>
    <mergeCell ref="B22:B23"/>
    <mergeCell ref="C22:C23"/>
    <mergeCell ref="D22:D23"/>
    <mergeCell ref="B37:B38"/>
    <mergeCell ref="C37:C38"/>
    <mergeCell ref="D37:D38"/>
    <mergeCell ref="F22:F23"/>
    <mergeCell ref="F37:F38"/>
    <mergeCell ref="F61:F62"/>
    <mergeCell ref="F63:F64"/>
    <mergeCell ref="B62:B63"/>
    <mergeCell ref="C62:C63"/>
    <mergeCell ref="D62:D6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Тамара Хон</cp:lastModifiedBy>
  <cp:lastPrinted>2018-10-11T04:53:58Z</cp:lastPrinted>
  <dcterms:created xsi:type="dcterms:W3CDTF">2016-05-14T10:51:53Z</dcterms:created>
  <dcterms:modified xsi:type="dcterms:W3CDTF">2018-10-11T11:57:50Z</dcterms:modified>
</cp:coreProperties>
</file>