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imangazin\Desktop\РАБОТА\ОБЛИГАЦИИ АКЦИИ\KASE\Is2In - 777777777\Фин_отчетность\"/>
    </mc:Choice>
  </mc:AlternateContent>
  <bookViews>
    <workbookView xWindow="0" yWindow="0" windowWidth="19200" windowHeight="12180" tabRatio="902" activeTab="3"/>
  </bookViews>
  <sheets>
    <sheet name="Баланс" sheetId="46" r:id="rId1"/>
    <sheet name="Опиу" sheetId="19" r:id="rId2"/>
    <sheet name="капитал" sheetId="48" r:id="rId3"/>
    <sheet name="ДДС" sheetId="47" r:id="rId4"/>
  </sheets>
  <definedNames>
    <definedName name="_xlnm.Print_Area" localSheetId="3">ДДС!#REF!</definedName>
    <definedName name="_xlnm.Print_Area" localSheetId="2">капитал!#REF!</definedName>
    <definedName name="_xlnm.Print_Area" localSheetId="1">Опиу!$A$1:$C$57</definedName>
  </definedNames>
  <calcPr calcId="152511"/>
</workbook>
</file>

<file path=xl/calcChain.xml><?xml version="1.0" encoding="utf-8"?>
<calcChain xmlns="http://schemas.openxmlformats.org/spreadsheetml/2006/main">
  <c r="C54" i="47" l="1"/>
  <c r="B54" i="47"/>
  <c r="C46" i="47" l="1"/>
  <c r="B46" i="47" l="1"/>
  <c r="G14" i="48"/>
  <c r="I14" i="48" s="1"/>
  <c r="G13" i="48"/>
  <c r="I13" i="48" s="1"/>
  <c r="G12" i="48"/>
  <c r="I12" i="48" s="1"/>
  <c r="H11" i="48"/>
  <c r="H15" i="48" s="1"/>
  <c r="C11" i="48"/>
  <c r="C15" i="48" s="1"/>
  <c r="D11" i="48"/>
  <c r="D15" i="48" s="1"/>
  <c r="E11" i="48"/>
  <c r="E15" i="48" s="1"/>
  <c r="F11" i="48"/>
  <c r="F15" i="48" s="1"/>
  <c r="B11" i="48"/>
  <c r="B15" i="48" s="1"/>
  <c r="G11" i="48" l="1"/>
  <c r="I11" i="48" l="1"/>
  <c r="I15" i="48" s="1"/>
  <c r="G15" i="48"/>
  <c r="B39" i="46"/>
  <c r="B41" i="46" s="1"/>
  <c r="C39" i="46"/>
  <c r="C41" i="46" s="1"/>
  <c r="G9" i="48" l="1"/>
  <c r="B22" i="47"/>
  <c r="B36" i="47" s="1"/>
  <c r="B40" i="47" s="1"/>
  <c r="C31" i="46"/>
  <c r="C42" i="46" s="1"/>
  <c r="B31" i="46"/>
  <c r="B42" i="46" s="1"/>
  <c r="C19" i="46"/>
  <c r="B19" i="46"/>
  <c r="I9" i="48" l="1"/>
  <c r="B56" i="47"/>
  <c r="B58" i="47" s="1"/>
  <c r="C22" i="47"/>
  <c r="C36" i="47" s="1"/>
  <c r="C40" i="47" s="1"/>
  <c r="C56" i="47" s="1"/>
  <c r="C58" i="47" s="1"/>
  <c r="G10" i="48" l="1"/>
  <c r="I10" i="48" l="1"/>
  <c r="C40" i="19"/>
  <c r="B40" i="19"/>
  <c r="C32" i="19"/>
  <c r="B32" i="19"/>
  <c r="C21" i="19"/>
  <c r="B21" i="19"/>
  <c r="C13" i="19"/>
  <c r="B13" i="19"/>
  <c r="C23" i="19" l="1"/>
  <c r="C25" i="19" s="1"/>
  <c r="B42" i="19"/>
  <c r="B44" i="19" s="1"/>
  <c r="B47" i="19" s="1"/>
  <c r="B23" i="19"/>
  <c r="B25" i="19" s="1"/>
  <c r="C42" i="19"/>
  <c r="C44" i="19" s="1"/>
  <c r="C47" i="19" l="1"/>
  <c r="C49" i="19" s="1"/>
  <c r="B49" i="19"/>
</calcChain>
</file>

<file path=xl/sharedStrings.xml><?xml version="1.0" encoding="utf-8"?>
<sst xmlns="http://schemas.openxmlformats.org/spreadsheetml/2006/main" count="171" uniqueCount="141">
  <si>
    <t>Активы</t>
  </si>
  <si>
    <t>Денежные средства и их эквиваленты</t>
  </si>
  <si>
    <t xml:space="preserve">Кредиты предоставленные клиентам </t>
  </si>
  <si>
    <t>Дебиторская задолженность по финансовой аренде</t>
  </si>
  <si>
    <t>Инвестиции в ассоциированные компании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</si>
  <si>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</si>
  <si>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</si>
  <si>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</si>
  <si>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</si>
  <si>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</si>
  <si>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</si>
  <si>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Займы от местных исполнительных органов</t>
  </si>
  <si>
    <t xml:space="preserve">Займы, полученные от Исламского Банка Развития </t>
  </si>
  <si>
    <t xml:space="preserve">Займы, полученные от Организации Объединенных Наций </t>
  </si>
  <si>
    <t xml:space="preserve">Отложенное обязательство по корпоративному подоходному налогу </t>
  </si>
  <si>
    <t>Текущие обязательства по корпоративному подоходному налогу</t>
  </si>
  <si>
    <t>Обязательство по налогу на добавленную стоимость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</si>
  <si>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</si>
  <si>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</si>
  <si>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</si>
  <si>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</si>
  <si>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</si>
  <si>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</si>
  <si>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</si>
  <si>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прибыль/ (накопленные убытки)</t>
  </si>
  <si>
    <t>Итого</t>
  </si>
  <si>
    <t>Итого капитал</t>
  </si>
  <si>
    <t xml:space="preserve">Итого обязательства и капитал  </t>
  </si>
  <si>
    <t>Процентные доходы</t>
  </si>
  <si>
    <t>Итого процентный доход</t>
  </si>
  <si>
    <t>Процентные расходы</t>
  </si>
  <si>
    <t>Займы от Организации Объединенных Наций</t>
  </si>
  <si>
    <t>Займы от Исламского Банка развития</t>
  </si>
  <si>
    <t>Итого 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</si>
  <si>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</si>
  <si>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</si>
  <si>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от кредитов за вычетом резерва под обесценение кредитного портфеля</t>
  </si>
  <si>
    <t>Агентское вознаграждение по сельской ипотеке</t>
  </si>
  <si>
    <t>Доля в чистом убытке от ассоциированных компаний</t>
  </si>
  <si>
    <t>Прочие доходы</t>
  </si>
  <si>
    <t>Непроцентные доходы</t>
  </si>
  <si>
    <t>Расходы на персонал</t>
  </si>
  <si>
    <t>Операционные расходы</t>
  </si>
  <si>
    <t>Обесценение по прочим активам</t>
  </si>
  <si>
    <t>Командировочные и сопутствующие расходы</t>
  </si>
  <si>
    <t>Износ и амортизация</t>
  </si>
  <si>
    <t>Расходы по налогам кроме  корпоративного подоходного налога</t>
  </si>
  <si>
    <t>Непроцентный убыток</t>
  </si>
  <si>
    <t>Прибыль до расходов по налогу на прибыль</t>
  </si>
  <si>
    <t>Прибыль за отчетный год</t>
  </si>
  <si>
    <t>Движение денежных средств от операционной деятельности:</t>
  </si>
  <si>
    <t xml:space="preserve">Доход до корпоративного подоходного налога </t>
  </si>
  <si>
    <t>Корректировки:</t>
  </si>
  <si>
    <t>Износ и амортизация основных средств</t>
  </si>
  <si>
    <t>Доля в убытке от ассоциированных компаний</t>
  </si>
  <si>
    <t>Обесценение прочих активов</t>
  </si>
  <si>
    <t>Резерв по обесценению кредитов выданных и дебиторской задолженности по финансовой аренде</t>
  </si>
  <si>
    <t>Нереализованный убыток от курсовой разницы</t>
  </si>
  <si>
    <t>Денежные потоки от операционной деятельности до изменений в оборотном капитале:</t>
  </si>
  <si>
    <t>Чистое увеличение операционных активов</t>
  </si>
  <si>
    <t>Чистое увеличение/(уменьшение) операционных обязательств</t>
  </si>
  <si>
    <t>Чистое расходование денежных средств в операционной деятельности до корпоративного подоходного налога</t>
  </si>
  <si>
    <t>Уплаченный корпоративный подоходный налог</t>
  </si>
  <si>
    <t>Процент полученный</t>
  </si>
  <si>
    <t>Процент уплаченный</t>
  </si>
  <si>
    <t xml:space="preserve">Чистое расходование денежных средств в операционной деятельности 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</si>
  <si>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</si>
  <si>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</si>
  <si>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</si>
  <si>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основных средств</t>
  </si>
  <si>
    <t>Дополни-тельный оплаченный капитал</t>
  </si>
  <si>
    <t>Денежные потоки от финансовой деятельности:</t>
  </si>
  <si>
    <t>Поступления займов от Исламского Банка Развития</t>
  </si>
  <si>
    <t>Погашение займов полученных от местных исполнительных органов</t>
  </si>
  <si>
    <t>Изменение денежных средств и их эквивалентов за год</t>
  </si>
  <si>
    <t>Денежные средства и их эквиваленты на начало года</t>
  </si>
  <si>
    <t>Денежные средства и их эквиваленты на конец года</t>
  </si>
  <si>
    <t>Поступления займов полученных от местных исполнительных органов</t>
  </si>
  <si>
    <t>Займы от Акционера</t>
  </si>
  <si>
    <t>Нераспределенная прибыль</t>
  </si>
  <si>
    <t>( в тысячах тенге)</t>
  </si>
  <si>
    <t>Резерв условного распределение</t>
  </si>
  <si>
    <t>Чистое расходование/поступление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</si>
  <si>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</si>
  <si>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Средства в кредитных организациях </t>
  </si>
  <si>
    <t>Неконтрольная доля участия</t>
  </si>
  <si>
    <t>Единственного акционера Группы</t>
  </si>
  <si>
    <t>Неконтрольную долю участия</t>
  </si>
  <si>
    <t>Финансовый лизинг</t>
  </si>
  <si>
    <t xml:space="preserve">Доходы/ (расходы) по корпоративному подоходному налогу </t>
  </si>
  <si>
    <t>Доход/ (убытки) от продажи основных средств и нематериальных активов</t>
  </si>
  <si>
    <t>Прибыль, приходящаяся на:</t>
  </si>
  <si>
    <t>Итого совокупный доход/ (убыток) за год</t>
  </si>
  <si>
    <t>Итого совокупный доход за год</t>
  </si>
  <si>
    <t>КОНСОЛИДИРОВАННЫЙ ОТЧЕТ О ДВИЖЕНИИ ДЕНЕЖНЫХ СРЕДСТВ</t>
  </si>
  <si>
    <t>Резерв на неиспользованный отпуск</t>
  </si>
  <si>
    <t>Убыток/ (доход) от продажи основных средств и нематериальных активов</t>
  </si>
  <si>
    <t>Начисленный процентный расход</t>
  </si>
  <si>
    <t>Активы, предназначенные для финансового лизинга</t>
  </si>
  <si>
    <t>Займы, полученные от местных исполнительных органов</t>
  </si>
  <si>
    <t>Резерв по условному распределению за период</t>
  </si>
  <si>
    <t>Акционер  Группы</t>
  </si>
  <si>
    <t>Активов, предназначенных для финансового лизинга</t>
  </si>
  <si>
    <t>Поступления от продажи ассоциированных компаний</t>
  </si>
  <si>
    <t>КОНСОЛИДИРОВАННЫЙ ОТЧЕТ О ФИНАНСОВОМ ПОЛОЖЕНИИ</t>
  </si>
  <si>
    <t>КОНСОЛИДИРОВАННЫЙ ОТЧЕТ О ПРОЧЕМ СОВОКУПНОМ ДОХОДЕ</t>
  </si>
  <si>
    <t>Доходы по штрафам за просроченные кредиты</t>
  </si>
  <si>
    <t>КОНСОЛИДИРОВАННЫЙ ОТЧЕТ ОБ ИЗМЕНЕНИЯХ В КАПИТАЛЕ</t>
  </si>
  <si>
    <t xml:space="preserve">2014 года </t>
  </si>
  <si>
    <t>На 31 марта 2015 года</t>
  </si>
  <si>
    <t xml:space="preserve">На 31 марта 2015 года </t>
  </si>
  <si>
    <t>На 31 декабря 2014 года</t>
  </si>
  <si>
    <t xml:space="preserve">2015 года </t>
  </si>
  <si>
    <t>За период, закончившийся 31 марта</t>
  </si>
  <si>
    <t>Прочие денежные средства</t>
  </si>
  <si>
    <t xml:space="preserve">Авансы выданные </t>
  </si>
  <si>
    <t>Выпущенные в обращение ЦБ</t>
  </si>
  <si>
    <t>Прочие долгосрочные финансовые обязательства</t>
  </si>
  <si>
    <t>Расходы/Доходы по курсовой разнице</t>
  </si>
  <si>
    <t>За период, закончившийся 31 марта 2015 года</t>
  </si>
  <si>
    <t xml:space="preserve">На 31 декабря 2013 года </t>
  </si>
  <si>
    <t xml:space="preserve">Неконтроль-ная доля участия </t>
  </si>
  <si>
    <t xml:space="preserve">На 31 декабря 2014 года </t>
  </si>
  <si>
    <t xml:space="preserve">Доход от первоначального признания пополученным займам  </t>
  </si>
  <si>
    <t>На 31 марта 2015 года</t>
  </si>
  <si>
    <t>Изменение в начисленном процентном доходе</t>
  </si>
  <si>
    <t>Увеличение дебиторской задолженности по финансовой аренде</t>
  </si>
  <si>
    <t>(Увеличение)/уменьшение средств в кредитных организациях</t>
  </si>
  <si>
    <t>(Увеличение)/уменьшение прочих денежных средств</t>
  </si>
  <si>
    <t>Увеличение задолженности по выданным кредитам</t>
  </si>
  <si>
    <t>Увеличение по авансам выданным</t>
  </si>
  <si>
    <t>Увеличение прочих активов</t>
  </si>
  <si>
    <t>Увеличение прочих обязательств</t>
  </si>
  <si>
    <t>Увеличение отсроченного налога на добавленную стоимость</t>
  </si>
  <si>
    <t>Поступления от выпуска акций, облигаций</t>
  </si>
  <si>
    <t>Балансовая стоимость одной простой акции составляет 1 166,16 тенге</t>
  </si>
  <si>
    <t>Сарыбаев Нармухан</t>
  </si>
  <si>
    <t>Председатель Правления</t>
  </si>
  <si>
    <t>Жумабаева Лиза</t>
  </si>
  <si>
    <t>Заместитель Главного бухгалтера</t>
  </si>
  <si>
    <t>Подписано и утверждено к выпуску от имени Правления Группы: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</si>
</sst>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rgb="FF0070C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164" fontId="4" fillId="0" borderId="0" xfId="1" applyNumberFormat="1" applyFont="1" applyFill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/>
    <xf numFmtId="3" fontId="4" fillId="0" borderId="0" xfId="0" applyNumberFormat="1" applyFont="1" applyFill="1" applyAlignment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/>
    <xf numFmtId="0" fontId="12" fillId="0" borderId="0" xfId="2" applyFont="1" applyFill="1" applyBorder="1" applyAlignment="1"/>
    <xf numFmtId="0" fontId="12" fillId="0" borderId="0" xfId="2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10" fillId="0" borderId="0" xfId="5" applyFont="1" applyBorder="1"/>
    <xf numFmtId="41" fontId="11" fillId="0" borderId="0" xfId="0" applyNumberFormat="1" applyFont="1" applyFill="1" applyBorder="1"/>
    <xf numFmtId="41" fontId="11" fillId="0" borderId="0" xfId="0" applyNumberFormat="1" applyFont="1" applyBorder="1"/>
    <xf numFmtId="0" fontId="8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vertical="center" wrapText="1"/>
    </xf>
    <xf numFmtId="164" fontId="12" fillId="0" borderId="0" xfId="4" applyNumberFormat="1" applyFont="1" applyFill="1" applyBorder="1" applyAlignment="1">
      <alignment horizontal="left"/>
    </xf>
    <xf numFmtId="0" fontId="11" fillId="0" borderId="0" xfId="0" applyFont="1" applyBorder="1"/>
    <xf numFmtId="0" fontId="12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 wrapText="1" indent="1"/>
    </xf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 indent="1"/>
    </xf>
    <xf numFmtId="41" fontId="2" fillId="0" borderId="0" xfId="5" applyFont="1" applyBorder="1"/>
    <xf numFmtId="0" fontId="13" fillId="0" borderId="0" xfId="0" applyFont="1" applyBorder="1" applyAlignment="1">
      <alignment horizontal="justify" vertical="center"/>
    </xf>
    <xf numFmtId="41" fontId="18" fillId="0" borderId="0" xfId="0" applyNumberFormat="1" applyFont="1" applyBorder="1"/>
    <xf numFmtId="0" fontId="4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 wrapText="1"/>
    </xf>
    <xf numFmtId="0" fontId="8" fillId="0" borderId="0" xfId="0" applyFont="1" applyFill="1"/>
    <xf numFmtId="3" fontId="6" fillId="0" borderId="0" xfId="0" applyNumberFormat="1" applyFont="1" applyFill="1" applyAlignment="1"/>
    <xf numFmtId="3" fontId="6" fillId="0" borderId="2" xfId="0" applyNumberFormat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/>
    <xf numFmtId="0" fontId="6" fillId="0" borderId="0" xfId="0" applyFont="1" applyFill="1"/>
    <xf numFmtId="0" fontId="2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wrapText="1"/>
    </xf>
  </cellXfs>
  <cellStyles count="7">
    <cellStyle name="Comma" xfId="5"/>
    <cellStyle name="Comma 113" xfId="3"/>
    <cellStyle name="Comma 114" xfId="4"/>
    <cellStyle name="Normal_A4.300. Reporting Package TH KMG ME_08" xfId="2"/>
    <cellStyle name="Обычный" xfId="0" builtinId="0"/>
    <cellStyle name="Обычный 2" xfId="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1"/>
  <sheetViews>
    <sheetView view="pageBreakPreview" topLeftCell="A13" zoomScale="60" zoomScaleNormal="80" workbookViewId="0">
      <selection activeCell="F49" sqref="F49"/>
    </sheetView>
  </sheetViews>
  <sheetFormatPr defaultColWidth="8.85546875" defaultRowHeight="15" x14ac:dyDescent="0.25"/>
  <cols>
    <col min="1" max="1" width="58.140625" style="53" customWidth="1"/>
    <col min="2" max="2" width="21.42578125" style="53" customWidth="1"/>
    <col min="3" max="3" width="26.28515625" style="53" bestFit="1" customWidth="1"/>
    <col min="4" max="4" width="9.85546875" style="53" bestFit="1" customWidth="1"/>
    <col min="5" max="5" width="13.28515625" style="53" customWidth="1"/>
    <col min="6" max="6" width="12.28515625" style="53" customWidth="1"/>
    <col min="7" max="9" width="9" style="53" bestFit="1" customWidth="1"/>
    <col min="10" max="16384" width="8.85546875" style="53"/>
  </cols>
  <sheetData>
    <row r="1" spans="1:3" ht="14.25" customHeight="1" x14ac:dyDescent="0.25"/>
    <row r="2" spans="1:3" ht="38.25" customHeight="1" x14ac:dyDescent="0.25">
      <c r="A2" s="91" t="s">
        <v>104</v>
      </c>
      <c r="B2" s="91"/>
      <c r="C2" s="91"/>
    </row>
    <row r="3" spans="1:3" ht="24" customHeight="1" x14ac:dyDescent="0.25">
      <c r="A3" s="79" t="s">
        <v>109</v>
      </c>
      <c r="B3" s="79"/>
      <c r="C3" s="79"/>
    </row>
    <row r="4" spans="1:3" x14ac:dyDescent="0.25">
      <c r="A4" s="80" t="s">
        <v>80</v>
      </c>
    </row>
    <row r="5" spans="1:3" x14ac:dyDescent="0.25">
      <c r="A5" s="80"/>
    </row>
    <row r="6" spans="1:3" ht="30.75" thickBot="1" x14ac:dyDescent="0.3">
      <c r="A6" s="37"/>
      <c r="B6" s="33" t="s">
        <v>110</v>
      </c>
      <c r="C6" s="33" t="s">
        <v>111</v>
      </c>
    </row>
    <row r="7" spans="1:3" x14ac:dyDescent="0.25">
      <c r="A7" s="10" t="s">
        <v>0</v>
      </c>
      <c r="B7" s="1"/>
      <c r="C7" s="43"/>
    </row>
    <row r="8" spans="1:3" x14ac:dyDescent="0.25">
      <c r="A8" s="1" t="s">
        <v>1</v>
      </c>
      <c r="B8" s="54">
        <v>4556550</v>
      </c>
      <c r="C8" s="54">
        <v>1051942</v>
      </c>
    </row>
    <row r="9" spans="1:3" x14ac:dyDescent="0.25">
      <c r="A9" s="1" t="s">
        <v>84</v>
      </c>
      <c r="B9" s="54">
        <v>3770331</v>
      </c>
      <c r="C9" s="54">
        <v>1748410</v>
      </c>
    </row>
    <row r="10" spans="1:3" x14ac:dyDescent="0.25">
      <c r="A10" s="1" t="s">
        <v>114</v>
      </c>
      <c r="B10" s="54">
        <v>11892</v>
      </c>
      <c r="C10" s="54"/>
    </row>
    <row r="11" spans="1:3" x14ac:dyDescent="0.25">
      <c r="A11" s="1" t="s">
        <v>2</v>
      </c>
      <c r="B11" s="54">
        <v>50057850</v>
      </c>
      <c r="C11" s="54">
        <v>50213705</v>
      </c>
    </row>
    <row r="12" spans="1:3" x14ac:dyDescent="0.25">
      <c r="A12" s="1" t="s">
        <v>3</v>
      </c>
      <c r="B12" s="54">
        <v>2039896</v>
      </c>
      <c r="C12" s="54">
        <v>1862466</v>
      </c>
    </row>
    <row r="13" spans="1:3" x14ac:dyDescent="0.25">
      <c r="A13" s="1" t="s">
        <v>4</v>
      </c>
      <c r="B13" s="54">
        <v>73915</v>
      </c>
      <c r="C13" s="54">
        <v>84904</v>
      </c>
    </row>
    <row r="14" spans="1:3" x14ac:dyDescent="0.25">
      <c r="A14" s="1" t="s">
        <v>5</v>
      </c>
      <c r="B14" s="54">
        <v>684541</v>
      </c>
      <c r="C14" s="54">
        <v>689796</v>
      </c>
    </row>
    <row r="15" spans="1:3" ht="17.45" customHeight="1" x14ac:dyDescent="0.25">
      <c r="A15" s="1" t="s">
        <v>6</v>
      </c>
      <c r="B15" s="54">
        <v>104798</v>
      </c>
      <c r="C15" s="54">
        <v>95134</v>
      </c>
    </row>
    <row r="16" spans="1:3" ht="17.45" customHeight="1" x14ac:dyDescent="0.25">
      <c r="A16" s="1" t="s">
        <v>115</v>
      </c>
      <c r="B16" s="54">
        <v>796888</v>
      </c>
      <c r="C16" s="54">
        <v>700250</v>
      </c>
    </row>
    <row r="17" spans="1:3" x14ac:dyDescent="0.25">
      <c r="A17" s="1" t="s">
        <v>98</v>
      </c>
      <c r="B17" s="54">
        <v>764232</v>
      </c>
      <c r="C17" s="54">
        <v>764232</v>
      </c>
    </row>
    <row r="18" spans="1:3" ht="15.75" thickBot="1" x14ac:dyDescent="0.3">
      <c r="A18" s="1" t="s">
        <v>7</v>
      </c>
      <c r="B18" s="2">
        <v>597713</v>
      </c>
      <c r="C18" s="2">
        <v>429576</v>
      </c>
    </row>
    <row r="19" spans="1:3" ht="15.75" thickBot="1" x14ac:dyDescent="0.3">
      <c r="A19" s="10" t="s">
        <v>8</v>
      </c>
      <c r="B19" s="5">
        <f>SUM(B8:B18)</f>
        <v>63458606</v>
      </c>
      <c r="C19" s="5">
        <f>SUM(C8:C18)</f>
        <v>57640415</v>
      </c>
    </row>
    <row r="20" spans="1:3" ht="22.5" customHeight="1" thickTop="1" x14ac:dyDescent="0.25">
      <c r="A20" s="1"/>
      <c r="B20" s="83"/>
      <c r="C20" s="4"/>
    </row>
    <row r="21" spans="1:3" x14ac:dyDescent="0.25">
      <c r="A21" s="11" t="s">
        <v>10</v>
      </c>
      <c r="B21" s="10"/>
      <c r="C21" s="1"/>
    </row>
    <row r="22" spans="1:3" x14ac:dyDescent="0.25">
      <c r="A22" s="1" t="s">
        <v>78</v>
      </c>
      <c r="B22" s="54">
        <v>1714804</v>
      </c>
      <c r="C22" s="54">
        <v>1751425</v>
      </c>
    </row>
    <row r="23" spans="1:3" ht="18" customHeight="1" x14ac:dyDescent="0.25">
      <c r="A23" s="1" t="s">
        <v>99</v>
      </c>
      <c r="B23" s="54">
        <v>23791764</v>
      </c>
      <c r="C23" s="54">
        <v>23375321</v>
      </c>
    </row>
    <row r="24" spans="1:3" x14ac:dyDescent="0.25">
      <c r="A24" s="1" t="s">
        <v>12</v>
      </c>
      <c r="B24" s="54">
        <v>1402858</v>
      </c>
      <c r="C24" s="54">
        <v>1431172</v>
      </c>
    </row>
    <row r="25" spans="1:3" x14ac:dyDescent="0.25">
      <c r="A25" s="1" t="s">
        <v>13</v>
      </c>
      <c r="B25" s="54">
        <v>217599</v>
      </c>
      <c r="C25" s="54">
        <v>212878</v>
      </c>
    </row>
    <row r="26" spans="1:3" x14ac:dyDescent="0.25">
      <c r="A26" s="1" t="s">
        <v>116</v>
      </c>
      <c r="B26" s="54">
        <v>5014532</v>
      </c>
      <c r="C26" s="54"/>
    </row>
    <row r="27" spans="1:3" ht="30" x14ac:dyDescent="0.25">
      <c r="A27" s="1" t="s">
        <v>14</v>
      </c>
      <c r="B27" s="17">
        <v>893093</v>
      </c>
      <c r="C27" s="17">
        <v>893564</v>
      </c>
    </row>
    <row r="28" spans="1:3" ht="30" x14ac:dyDescent="0.25">
      <c r="A28" s="1" t="s">
        <v>15</v>
      </c>
      <c r="B28" s="17">
        <v>11883</v>
      </c>
      <c r="C28" s="17">
        <v>4140</v>
      </c>
    </row>
    <row r="29" spans="1:3" x14ac:dyDescent="0.25">
      <c r="A29" s="1" t="s">
        <v>16</v>
      </c>
      <c r="B29" s="17">
        <v>205426</v>
      </c>
      <c r="C29" s="17">
        <v>205413</v>
      </c>
    </row>
    <row r="30" spans="1:3" ht="15.75" thickBot="1" x14ac:dyDescent="0.3">
      <c r="A30" s="1" t="s">
        <v>17</v>
      </c>
      <c r="B30" s="42">
        <v>140289</v>
      </c>
      <c r="C30" s="42">
        <v>173998</v>
      </c>
    </row>
    <row r="31" spans="1:3" ht="15.75" thickBot="1" x14ac:dyDescent="0.3">
      <c r="A31" s="10" t="s">
        <v>18</v>
      </c>
      <c r="B31" s="5">
        <f>SUM(B22:B30)</f>
        <v>33392248</v>
      </c>
      <c r="C31" s="5">
        <f>SUM(C22:C30)</f>
        <v>28047911</v>
      </c>
    </row>
    <row r="32" spans="1:3" ht="20.25" customHeight="1" thickTop="1" x14ac:dyDescent="0.25">
      <c r="A32" s="10" t="s">
        <v>9</v>
      </c>
      <c r="B32" s="10"/>
      <c r="C32" s="1"/>
    </row>
    <row r="33" spans="1:5" x14ac:dyDescent="0.25">
      <c r="A33" s="11" t="s">
        <v>19</v>
      </c>
      <c r="B33" s="10"/>
      <c r="C33" s="1"/>
    </row>
    <row r="34" spans="1:5" x14ac:dyDescent="0.25">
      <c r="A34" s="1" t="s">
        <v>20</v>
      </c>
      <c r="B34" s="54">
        <v>25692450</v>
      </c>
      <c r="C34" s="54">
        <v>25692450</v>
      </c>
    </row>
    <row r="35" spans="1:5" x14ac:dyDescent="0.25">
      <c r="A35" s="1" t="s">
        <v>21</v>
      </c>
      <c r="B35" s="54">
        <v>7309493</v>
      </c>
      <c r="C35" s="54">
        <v>7022808</v>
      </c>
    </row>
    <row r="36" spans="1:5" x14ac:dyDescent="0.25">
      <c r="A36" s="1" t="s">
        <v>22</v>
      </c>
      <c r="B36" s="54">
        <v>14832</v>
      </c>
      <c r="C36" s="54">
        <v>14832</v>
      </c>
    </row>
    <row r="37" spans="1:5" x14ac:dyDescent="0.25">
      <c r="A37" s="1" t="s">
        <v>23</v>
      </c>
      <c r="B37" s="54">
        <v>-4236493</v>
      </c>
      <c r="C37" s="54">
        <v>-4215884</v>
      </c>
    </row>
    <row r="38" spans="1:5" ht="15.75" thickBot="1" x14ac:dyDescent="0.3">
      <c r="A38" s="1" t="s">
        <v>79</v>
      </c>
      <c r="B38" s="2">
        <v>1253056</v>
      </c>
      <c r="C38" s="2">
        <v>1045270</v>
      </c>
    </row>
    <row r="39" spans="1:5" x14ac:dyDescent="0.25">
      <c r="A39" s="10" t="s">
        <v>25</v>
      </c>
      <c r="B39" s="36">
        <f>SUM(B33:B38)</f>
        <v>30033338</v>
      </c>
      <c r="C39" s="36">
        <f>SUM(C33:C38)</f>
        <v>29559476</v>
      </c>
      <c r="D39" s="36"/>
      <c r="E39" s="36"/>
    </row>
    <row r="40" spans="1:5" ht="15.75" thickBot="1" x14ac:dyDescent="0.3">
      <c r="A40" s="1" t="s">
        <v>85</v>
      </c>
      <c r="B40" s="2">
        <v>33020</v>
      </c>
      <c r="C40" s="2">
        <v>33028</v>
      </c>
      <c r="D40" s="34"/>
      <c r="E40" s="34"/>
    </row>
    <row r="41" spans="1:5" ht="15.75" thickBot="1" x14ac:dyDescent="0.3">
      <c r="A41" s="10" t="s">
        <v>26</v>
      </c>
      <c r="B41" s="6">
        <f>B39+B40</f>
        <v>30066358</v>
      </c>
      <c r="C41" s="6">
        <f>C39+C40</f>
        <v>29592504</v>
      </c>
      <c r="D41" s="35"/>
      <c r="E41" s="35"/>
    </row>
    <row r="42" spans="1:5" ht="15.75" thickBot="1" x14ac:dyDescent="0.3">
      <c r="A42" s="10" t="s">
        <v>27</v>
      </c>
      <c r="B42" s="5">
        <f>B31+B41</f>
        <v>63458606</v>
      </c>
      <c r="C42" s="5">
        <f>C31+C41</f>
        <v>57640415</v>
      </c>
      <c r="D42" s="35"/>
      <c r="E42" s="35"/>
    </row>
    <row r="43" spans="1:5" ht="15.75" thickTop="1" x14ac:dyDescent="0.25">
      <c r="A43" s="12"/>
      <c r="B43" s="7"/>
      <c r="C43" s="7"/>
      <c r="D43" s="3"/>
      <c r="E43" s="3"/>
    </row>
    <row r="44" spans="1:5" x14ac:dyDescent="0.25">
      <c r="A44" s="92" t="s">
        <v>135</v>
      </c>
      <c r="B44" s="92"/>
      <c r="C44" s="3"/>
    </row>
    <row r="45" spans="1:5" x14ac:dyDescent="0.25">
      <c r="A45" s="12"/>
      <c r="C45" s="9"/>
    </row>
    <row r="46" spans="1:5" x14ac:dyDescent="0.25">
      <c r="A46" s="13"/>
      <c r="C46" s="9"/>
    </row>
    <row r="47" spans="1:5" x14ac:dyDescent="0.25">
      <c r="A47" s="53" t="s">
        <v>136</v>
      </c>
      <c r="C47" s="53" t="s">
        <v>137</v>
      </c>
    </row>
    <row r="51" spans="1:3" x14ac:dyDescent="0.25">
      <c r="A51" s="53" t="s">
        <v>138</v>
      </c>
      <c r="B51" s="93" t="s">
        <v>139</v>
      </c>
      <c r="C51" s="93"/>
    </row>
  </sheetData>
  <mergeCells count="3">
    <mergeCell ref="A2:C2"/>
    <mergeCell ref="A44:B44"/>
    <mergeCell ref="B51:C5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7"/>
  <sheetViews>
    <sheetView view="pageBreakPreview" topLeftCell="A7" zoomScale="70" zoomScaleNormal="80" zoomScaleSheetLayoutView="70" workbookViewId="0">
      <selection activeCell="A52" sqref="A52"/>
    </sheetView>
  </sheetViews>
  <sheetFormatPr defaultColWidth="8.85546875" defaultRowHeight="15" x14ac:dyDescent="0.25"/>
  <cols>
    <col min="1" max="1" width="70.140625" style="53" customWidth="1"/>
    <col min="2" max="2" width="20.85546875" style="53" customWidth="1"/>
    <col min="3" max="3" width="20.5703125" style="53" customWidth="1"/>
    <col min="4" max="4" width="12" style="53" customWidth="1"/>
    <col min="5" max="5" width="14.28515625" style="53" customWidth="1"/>
    <col min="6" max="6" width="14.140625" style="53" customWidth="1"/>
    <col min="7" max="7" width="14.85546875" style="53" customWidth="1"/>
    <col min="8" max="8" width="11.7109375" style="53" customWidth="1"/>
    <col min="9" max="9" width="10.7109375" style="53" customWidth="1"/>
    <col min="10" max="10" width="19.5703125" style="53" customWidth="1"/>
    <col min="11" max="11" width="9.85546875" style="53" bestFit="1" customWidth="1"/>
    <col min="12" max="12" width="13.28515625" style="53" customWidth="1"/>
    <col min="13" max="13" width="12.28515625" style="53" customWidth="1"/>
    <col min="14" max="16" width="9" style="53" bestFit="1" customWidth="1"/>
    <col min="17" max="16384" width="8.85546875" style="53"/>
  </cols>
  <sheetData>
    <row r="1" spans="1:4" x14ac:dyDescent="0.25">
      <c r="A1" s="12"/>
      <c r="C1" s="9"/>
    </row>
    <row r="2" spans="1:4" ht="38.25" customHeight="1" x14ac:dyDescent="0.25">
      <c r="A2" s="91" t="s">
        <v>105</v>
      </c>
      <c r="B2" s="91"/>
      <c r="C2" s="91"/>
    </row>
    <row r="3" spans="1:4" ht="27.75" customHeight="1" x14ac:dyDescent="0.25">
      <c r="A3" s="91" t="s">
        <v>119</v>
      </c>
      <c r="B3" s="91"/>
      <c r="C3" s="91"/>
    </row>
    <row r="4" spans="1:4" x14ac:dyDescent="0.25">
      <c r="A4" s="80" t="s">
        <v>80</v>
      </c>
      <c r="C4" s="9"/>
    </row>
    <row r="5" spans="1:4" x14ac:dyDescent="0.25">
      <c r="A5" s="80"/>
      <c r="C5" s="9"/>
    </row>
    <row r="6" spans="1:4" x14ac:dyDescent="0.25">
      <c r="A6" s="38"/>
      <c r="B6" s="94" t="s">
        <v>113</v>
      </c>
      <c r="C6" s="94"/>
    </row>
    <row r="7" spans="1:4" x14ac:dyDescent="0.25">
      <c r="A7" s="38"/>
      <c r="B7" s="95"/>
      <c r="C7" s="95"/>
    </row>
    <row r="8" spans="1:4" ht="15.75" thickBot="1" x14ac:dyDescent="0.3">
      <c r="A8" s="38"/>
      <c r="B8" s="33" t="s">
        <v>112</v>
      </c>
      <c r="C8" s="33" t="s">
        <v>108</v>
      </c>
      <c r="D8" s="39"/>
    </row>
    <row r="9" spans="1:4" x14ac:dyDescent="0.25">
      <c r="A9" s="10" t="s">
        <v>28</v>
      </c>
      <c r="B9" s="14"/>
      <c r="C9" s="61"/>
      <c r="D9" s="15"/>
    </row>
    <row r="10" spans="1:4" x14ac:dyDescent="0.25">
      <c r="A10" s="1" t="s">
        <v>2</v>
      </c>
      <c r="B10" s="17">
        <v>1290846</v>
      </c>
      <c r="C10" s="17">
        <v>728234</v>
      </c>
      <c r="D10" s="54"/>
    </row>
    <row r="11" spans="1:4" x14ac:dyDescent="0.25">
      <c r="A11" s="1" t="s">
        <v>1</v>
      </c>
      <c r="B11" s="17">
        <v>103358</v>
      </c>
      <c r="C11" s="17">
        <v>42211</v>
      </c>
      <c r="D11" s="54"/>
    </row>
    <row r="12" spans="1:4" ht="15.75" thickBot="1" x14ac:dyDescent="0.3">
      <c r="A12" s="1" t="s">
        <v>88</v>
      </c>
      <c r="B12" s="42">
        <v>28936</v>
      </c>
      <c r="C12" s="42">
        <v>-9570</v>
      </c>
      <c r="D12" s="34"/>
    </row>
    <row r="13" spans="1:4" ht="15.75" thickBot="1" x14ac:dyDescent="0.3">
      <c r="A13" s="10" t="s">
        <v>29</v>
      </c>
      <c r="B13" s="6">
        <f>SUM(B10:B12)</f>
        <v>1423140</v>
      </c>
      <c r="C13" s="6">
        <f>SUM(C10:C12)</f>
        <v>760875</v>
      </c>
      <c r="D13" s="35"/>
    </row>
    <row r="14" spans="1:4" x14ac:dyDescent="0.25">
      <c r="A14" s="10"/>
      <c r="B14" s="35"/>
      <c r="C14" s="34"/>
      <c r="D14" s="35"/>
    </row>
    <row r="15" spans="1:4" x14ac:dyDescent="0.25">
      <c r="A15" s="10" t="s">
        <v>30</v>
      </c>
      <c r="B15" s="16"/>
      <c r="C15" s="17"/>
      <c r="D15" s="54"/>
    </row>
    <row r="16" spans="1:4" x14ac:dyDescent="0.25">
      <c r="A16" s="1" t="s">
        <v>11</v>
      </c>
      <c r="B16" s="17">
        <v>-379280</v>
      </c>
      <c r="C16" s="17">
        <v>-158884</v>
      </c>
      <c r="D16" s="54"/>
    </row>
    <row r="17" spans="1:4" x14ac:dyDescent="0.25">
      <c r="A17" s="1" t="s">
        <v>32</v>
      </c>
      <c r="B17" s="28">
        <v>-14598</v>
      </c>
      <c r="C17" s="28">
        <v>-14059</v>
      </c>
      <c r="D17" s="54"/>
    </row>
    <row r="18" spans="1:4" x14ac:dyDescent="0.25">
      <c r="A18" s="1" t="s">
        <v>78</v>
      </c>
      <c r="B18" s="28">
        <v>-35063</v>
      </c>
      <c r="C18" s="28">
        <v>-616</v>
      </c>
      <c r="D18" s="54"/>
    </row>
    <row r="19" spans="1:4" x14ac:dyDescent="0.25">
      <c r="A19" s="1" t="s">
        <v>117</v>
      </c>
      <c r="B19" s="28">
        <v>-53092</v>
      </c>
      <c r="C19" s="28"/>
      <c r="D19" s="54"/>
    </row>
    <row r="20" spans="1:4" ht="15.75" thickBot="1" x14ac:dyDescent="0.3">
      <c r="A20" s="1" t="s">
        <v>31</v>
      </c>
      <c r="B20" s="42">
        <v>-1619</v>
      </c>
      <c r="C20" s="42">
        <v>-1538</v>
      </c>
      <c r="D20" s="34"/>
    </row>
    <row r="21" spans="1:4" ht="15.75" thickBot="1" x14ac:dyDescent="0.3">
      <c r="A21" s="10" t="s">
        <v>33</v>
      </c>
      <c r="B21" s="6">
        <f>SUM(B16:B20)</f>
        <v>-483652</v>
      </c>
      <c r="C21" s="6">
        <f>SUM(C16:C20)</f>
        <v>-175097</v>
      </c>
      <c r="D21" s="35"/>
    </row>
    <row r="22" spans="1:4" x14ac:dyDescent="0.25">
      <c r="A22" s="10"/>
      <c r="B22" s="35"/>
      <c r="C22" s="34"/>
      <c r="D22" s="35"/>
    </row>
    <row r="23" spans="1:4" x14ac:dyDescent="0.25">
      <c r="A23" s="10" t="s">
        <v>34</v>
      </c>
      <c r="B23" s="36">
        <f>B13+B21</f>
        <v>939488</v>
      </c>
      <c r="C23" s="36">
        <f>C13+C21</f>
        <v>585778</v>
      </c>
      <c r="D23" s="36"/>
    </row>
    <row r="24" spans="1:4" ht="30.75" thickBot="1" x14ac:dyDescent="0.3">
      <c r="A24" s="1" t="s">
        <v>35</v>
      </c>
      <c r="B24" s="42">
        <v>-151955</v>
      </c>
      <c r="C24" s="42">
        <v>-60652</v>
      </c>
      <c r="D24" s="51"/>
    </row>
    <row r="25" spans="1:4" ht="29.25" thickBot="1" x14ac:dyDescent="0.3">
      <c r="A25" s="10" t="s">
        <v>36</v>
      </c>
      <c r="B25" s="6">
        <f>B23+B24</f>
        <v>787533</v>
      </c>
      <c r="C25" s="6">
        <f>C23+C24</f>
        <v>525126</v>
      </c>
      <c r="D25" s="35"/>
    </row>
    <row r="26" spans="1:4" x14ac:dyDescent="0.25">
      <c r="A26" s="10"/>
      <c r="B26" s="35"/>
      <c r="C26" s="34"/>
      <c r="D26" s="35"/>
    </row>
    <row r="27" spans="1:4" x14ac:dyDescent="0.25">
      <c r="A27" s="1" t="s">
        <v>37</v>
      </c>
      <c r="B27" s="17">
        <v>174026</v>
      </c>
      <c r="C27" s="17">
        <v>124522</v>
      </c>
      <c r="D27" s="54"/>
    </row>
    <row r="28" spans="1:4" x14ac:dyDescent="0.25">
      <c r="A28" s="1" t="s">
        <v>106</v>
      </c>
      <c r="B28" s="17">
        <v>35592</v>
      </c>
      <c r="C28" s="17">
        <v>17191</v>
      </c>
      <c r="D28" s="54"/>
    </row>
    <row r="29" spans="1:4" x14ac:dyDescent="0.25">
      <c r="A29" s="1" t="s">
        <v>118</v>
      </c>
      <c r="B29" s="17">
        <v>64198</v>
      </c>
      <c r="C29" s="17">
        <v>-315162</v>
      </c>
      <c r="D29" s="54"/>
    </row>
    <row r="30" spans="1:4" x14ac:dyDescent="0.25">
      <c r="A30" s="1" t="s">
        <v>38</v>
      </c>
      <c r="B30" s="17">
        <v>-4739</v>
      </c>
      <c r="C30" s="17">
        <v>-4169</v>
      </c>
      <c r="D30" s="54"/>
    </row>
    <row r="31" spans="1:4" ht="15.75" thickBot="1" x14ac:dyDescent="0.3">
      <c r="A31" s="1" t="s">
        <v>39</v>
      </c>
      <c r="B31" s="42">
        <v>1047</v>
      </c>
      <c r="C31" s="42">
        <v>2532</v>
      </c>
      <c r="D31" s="34"/>
    </row>
    <row r="32" spans="1:4" ht="15.75" thickBot="1" x14ac:dyDescent="0.3">
      <c r="A32" s="10" t="s">
        <v>40</v>
      </c>
      <c r="B32" s="6">
        <f>SUM(B27:B31)</f>
        <v>270124</v>
      </c>
      <c r="C32" s="6">
        <f>SUM(C27:C31)</f>
        <v>-175086</v>
      </c>
      <c r="D32" s="35"/>
    </row>
    <row r="33" spans="1:5" x14ac:dyDescent="0.25">
      <c r="A33" s="1" t="s">
        <v>41</v>
      </c>
      <c r="B33" s="17">
        <v>-277000</v>
      </c>
      <c r="C33" s="17">
        <v>-238942</v>
      </c>
      <c r="D33" s="54"/>
    </row>
    <row r="34" spans="1:5" x14ac:dyDescent="0.25">
      <c r="A34" s="1" t="s">
        <v>42</v>
      </c>
      <c r="B34" s="17">
        <v>-128701</v>
      </c>
      <c r="C34" s="17">
        <v>-104052</v>
      </c>
      <c r="D34" s="54"/>
    </row>
    <row r="35" spans="1:5" x14ac:dyDescent="0.25">
      <c r="A35" s="1" t="s">
        <v>43</v>
      </c>
      <c r="B35" s="17">
        <v>-379233</v>
      </c>
      <c r="C35" s="17">
        <v>29</v>
      </c>
      <c r="D35" s="54"/>
    </row>
    <row r="36" spans="1:5" x14ac:dyDescent="0.25">
      <c r="A36" s="1" t="s">
        <v>44</v>
      </c>
      <c r="B36" s="17">
        <v>-16589</v>
      </c>
      <c r="C36" s="17">
        <v>-13616</v>
      </c>
      <c r="D36" s="54"/>
    </row>
    <row r="37" spans="1:5" x14ac:dyDescent="0.25">
      <c r="A37" s="1" t="s">
        <v>45</v>
      </c>
      <c r="B37" s="17">
        <v>-21669</v>
      </c>
      <c r="C37" s="17">
        <v>-16996</v>
      </c>
      <c r="D37" s="54"/>
    </row>
    <row r="38" spans="1:5" x14ac:dyDescent="0.25">
      <c r="A38" s="1" t="s">
        <v>46</v>
      </c>
      <c r="B38" s="17">
        <v>-14251</v>
      </c>
      <c r="C38" s="17">
        <v>-17470</v>
      </c>
      <c r="D38" s="54"/>
    </row>
    <row r="39" spans="1:5" ht="15.75" thickBot="1" x14ac:dyDescent="0.3">
      <c r="A39" s="1" t="s">
        <v>90</v>
      </c>
      <c r="B39" s="42"/>
      <c r="C39" s="42">
        <v>581</v>
      </c>
      <c r="D39" s="34"/>
    </row>
    <row r="40" spans="1:5" ht="15.75" thickBot="1" x14ac:dyDescent="0.3">
      <c r="A40" s="10" t="s">
        <v>47</v>
      </c>
      <c r="B40" s="6">
        <f>SUM(B33:B39)</f>
        <v>-837443</v>
      </c>
      <c r="C40" s="6">
        <f>SUM(C33:C39)</f>
        <v>-390466</v>
      </c>
      <c r="D40" s="35"/>
    </row>
    <row r="41" spans="1:5" x14ac:dyDescent="0.25">
      <c r="A41" s="1" t="s">
        <v>9</v>
      </c>
      <c r="B41" s="16"/>
      <c r="C41" s="17"/>
      <c r="D41" s="54"/>
    </row>
    <row r="42" spans="1:5" x14ac:dyDescent="0.25">
      <c r="A42" s="11" t="s">
        <v>48</v>
      </c>
      <c r="B42" s="54">
        <f>B13+B21+B24+B32+B40</f>
        <v>220214</v>
      </c>
      <c r="C42" s="54">
        <f>C13+C21+C24+C32+C40</f>
        <v>-40426</v>
      </c>
      <c r="D42" s="36"/>
    </row>
    <row r="43" spans="1:5" ht="19.5" customHeight="1" thickBot="1" x14ac:dyDescent="0.3">
      <c r="A43" s="1" t="s">
        <v>89</v>
      </c>
      <c r="B43" s="42">
        <v>-12436</v>
      </c>
      <c r="C43" s="42"/>
      <c r="D43" s="34"/>
    </row>
    <row r="44" spans="1:5" ht="15.75" thickBot="1" x14ac:dyDescent="0.3">
      <c r="A44" s="10" t="s">
        <v>49</v>
      </c>
      <c r="B44" s="5">
        <f>B42+B43</f>
        <v>207778</v>
      </c>
      <c r="C44" s="5">
        <f>C42+C43</f>
        <v>-40426</v>
      </c>
      <c r="D44" s="35"/>
    </row>
    <row r="45" spans="1:5" ht="15.75" thickTop="1" x14ac:dyDescent="0.25">
      <c r="A45" s="1"/>
      <c r="B45" s="17"/>
      <c r="C45" s="17"/>
      <c r="D45" s="54"/>
      <c r="E45" s="54"/>
    </row>
    <row r="46" spans="1:5" x14ac:dyDescent="0.25">
      <c r="A46" s="11" t="s">
        <v>91</v>
      </c>
      <c r="B46" s="17"/>
      <c r="C46" s="17"/>
      <c r="D46" s="54"/>
      <c r="E46" s="54"/>
    </row>
    <row r="47" spans="1:5" x14ac:dyDescent="0.25">
      <c r="A47" s="18" t="s">
        <v>86</v>
      </c>
      <c r="B47" s="17">
        <f>B44-B48</f>
        <v>207786</v>
      </c>
      <c r="C47" s="17">
        <f>C44-C48</f>
        <v>-40488</v>
      </c>
      <c r="D47" s="54"/>
      <c r="E47" s="54"/>
    </row>
    <row r="48" spans="1:5" x14ac:dyDescent="0.25">
      <c r="A48" s="18" t="s">
        <v>87</v>
      </c>
      <c r="B48" s="30">
        <v>-8</v>
      </c>
      <c r="C48" s="30">
        <v>62</v>
      </c>
      <c r="D48" s="54"/>
      <c r="E48" s="54"/>
    </row>
    <row r="49" spans="1:5" ht="15.75" thickBot="1" x14ac:dyDescent="0.3">
      <c r="A49" s="10" t="s">
        <v>25</v>
      </c>
      <c r="B49" s="5">
        <f>SUM(B47:B48)</f>
        <v>207778</v>
      </c>
      <c r="C49" s="5">
        <f>SUM(C47:C48)</f>
        <v>-40426</v>
      </c>
      <c r="D49" s="35"/>
      <c r="E49" s="35"/>
    </row>
    <row r="50" spans="1:5" ht="15.75" thickTop="1" x14ac:dyDescent="0.25">
      <c r="A50" s="12"/>
      <c r="B50" s="89"/>
      <c r="C50" s="89"/>
      <c r="D50" s="3"/>
    </row>
    <row r="51" spans="1:5" ht="18" customHeight="1" x14ac:dyDescent="0.25">
      <c r="A51" s="90" t="s">
        <v>140</v>
      </c>
      <c r="B51" s="62"/>
      <c r="C51" s="62"/>
    </row>
    <row r="52" spans="1:5" ht="69.75" customHeight="1" x14ac:dyDescent="0.25">
      <c r="B52" s="62"/>
      <c r="C52" s="62"/>
    </row>
    <row r="53" spans="1:5" x14ac:dyDescent="0.25">
      <c r="A53" s="53" t="s">
        <v>136</v>
      </c>
      <c r="B53" s="93" t="s">
        <v>137</v>
      </c>
      <c r="C53" s="93"/>
    </row>
    <row r="57" spans="1:5" x14ac:dyDescent="0.25">
      <c r="A57" s="53" t="s">
        <v>138</v>
      </c>
      <c r="B57" s="93" t="s">
        <v>139</v>
      </c>
      <c r="C57" s="93"/>
    </row>
  </sheetData>
  <mergeCells count="5">
    <mergeCell ref="A2:C2"/>
    <mergeCell ref="A3:C3"/>
    <mergeCell ref="B6:C7"/>
    <mergeCell ref="B57:C57"/>
    <mergeCell ref="B53:C53"/>
  </mergeCells>
  <pageMargins left="0.31496062992125984" right="0" top="0" bottom="0" header="0" footer="0"/>
  <pageSetup paperSize="9" scale="8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4"/>
  <sheetViews>
    <sheetView view="pageBreakPreview" zoomScale="70" zoomScaleNormal="80" zoomScaleSheetLayoutView="70" workbookViewId="0">
      <selection activeCell="A20" sqref="A20:C24"/>
    </sheetView>
  </sheetViews>
  <sheetFormatPr defaultColWidth="8.85546875" defaultRowHeight="15" x14ac:dyDescent="0.25"/>
  <cols>
    <col min="1" max="1" width="53.85546875" style="53" customWidth="1"/>
    <col min="2" max="2" width="15.5703125" style="44" customWidth="1"/>
    <col min="3" max="8" width="15.5703125" style="53" customWidth="1"/>
    <col min="9" max="9" width="15.28515625" style="53" customWidth="1"/>
    <col min="10" max="10" width="9" style="53" bestFit="1" customWidth="1"/>
    <col min="11" max="16384" width="8.85546875" style="53"/>
  </cols>
  <sheetData>
    <row r="1" spans="1:9" x14ac:dyDescent="0.25">
      <c r="A1" s="12"/>
    </row>
    <row r="2" spans="1:9" ht="38.25" customHeight="1" x14ac:dyDescent="0.25">
      <c r="A2" s="91" t="s">
        <v>107</v>
      </c>
      <c r="B2" s="91"/>
      <c r="C2" s="91"/>
      <c r="D2" s="91"/>
      <c r="E2" s="91"/>
      <c r="F2" s="91"/>
      <c r="G2" s="91"/>
    </row>
    <row r="3" spans="1:9" ht="24" customHeight="1" x14ac:dyDescent="0.25">
      <c r="A3" s="91" t="s">
        <v>119</v>
      </c>
      <c r="B3" s="91"/>
      <c r="C3" s="91"/>
      <c r="D3" s="91"/>
    </row>
    <row r="4" spans="1:9" x14ac:dyDescent="0.25">
      <c r="A4" s="80" t="s">
        <v>80</v>
      </c>
    </row>
    <row r="5" spans="1:9" x14ac:dyDescent="0.25">
      <c r="A5" s="12"/>
    </row>
    <row r="6" spans="1:9" x14ac:dyDescent="0.25">
      <c r="A6" s="78"/>
      <c r="B6" s="94" t="s">
        <v>101</v>
      </c>
      <c r="C6" s="94"/>
      <c r="D6" s="94"/>
      <c r="E6" s="94"/>
      <c r="F6" s="94"/>
      <c r="G6" s="94"/>
      <c r="H6" s="94"/>
      <c r="I6" s="94"/>
    </row>
    <row r="7" spans="1:9" ht="15" customHeight="1" x14ac:dyDescent="0.25">
      <c r="A7" s="98"/>
      <c r="B7" s="99" t="s">
        <v>20</v>
      </c>
      <c r="C7" s="99" t="s">
        <v>70</v>
      </c>
      <c r="D7" s="99" t="s">
        <v>22</v>
      </c>
      <c r="E7" s="99" t="s">
        <v>81</v>
      </c>
      <c r="F7" s="99" t="s">
        <v>24</v>
      </c>
      <c r="G7" s="99" t="s">
        <v>25</v>
      </c>
      <c r="H7" s="96" t="s">
        <v>121</v>
      </c>
      <c r="I7" s="96" t="s">
        <v>26</v>
      </c>
    </row>
    <row r="8" spans="1:9" ht="60.75" customHeight="1" thickBot="1" x14ac:dyDescent="0.3">
      <c r="A8" s="98"/>
      <c r="B8" s="97"/>
      <c r="C8" s="97"/>
      <c r="D8" s="97"/>
      <c r="E8" s="97"/>
      <c r="F8" s="97"/>
      <c r="G8" s="97"/>
      <c r="H8" s="97"/>
      <c r="I8" s="97"/>
    </row>
    <row r="9" spans="1:9" ht="21" customHeight="1" x14ac:dyDescent="0.25">
      <c r="A9" s="11" t="s">
        <v>120</v>
      </c>
      <c r="B9" s="85">
        <v>25692450</v>
      </c>
      <c r="C9" s="16">
        <v>2913645</v>
      </c>
      <c r="D9" s="16">
        <v>14832</v>
      </c>
      <c r="E9" s="16">
        <v>-2022097</v>
      </c>
      <c r="F9" s="16">
        <v>723959</v>
      </c>
      <c r="G9" s="16">
        <f>SUM(B9:F9)</f>
        <v>27322789</v>
      </c>
      <c r="H9" s="16">
        <v>32377</v>
      </c>
      <c r="I9" s="16">
        <f>G9+H9</f>
        <v>27355166</v>
      </c>
    </row>
    <row r="10" spans="1:9" ht="26.25" customHeight="1" x14ac:dyDescent="0.25">
      <c r="A10" s="18" t="s">
        <v>92</v>
      </c>
      <c r="B10" s="84"/>
      <c r="C10" s="28">
        <v>4109163</v>
      </c>
      <c r="D10" s="28"/>
      <c r="E10" s="28">
        <v>-2193787</v>
      </c>
      <c r="F10" s="28">
        <v>321311</v>
      </c>
      <c r="G10" s="28">
        <f>SUM(B10:F10)</f>
        <v>2236687</v>
      </c>
      <c r="H10" s="28">
        <v>651</v>
      </c>
      <c r="I10" s="28">
        <f>G10+H10</f>
        <v>2237338</v>
      </c>
    </row>
    <row r="11" spans="1:9" ht="20.25" customHeight="1" thickBot="1" x14ac:dyDescent="0.3">
      <c r="A11" s="11" t="s">
        <v>122</v>
      </c>
      <c r="B11" s="45">
        <f>SUM(B9:B10)</f>
        <v>25692450</v>
      </c>
      <c r="C11" s="32">
        <f>SUM(C9:C10)</f>
        <v>7022808</v>
      </c>
      <c r="D11" s="32">
        <f>SUM(D9:D10)</f>
        <v>14832</v>
      </c>
      <c r="E11" s="32">
        <f>SUM(E9:E10)</f>
        <v>-4215884</v>
      </c>
      <c r="F11" s="32">
        <f>SUM(F9:F10)</f>
        <v>1045270</v>
      </c>
      <c r="G11" s="32">
        <f>SUM(B11:F11)</f>
        <v>29559476</v>
      </c>
      <c r="H11" s="32">
        <f>SUM(H9:H10)</f>
        <v>33028</v>
      </c>
      <c r="I11" s="32">
        <f>G11+H11</f>
        <v>29592504</v>
      </c>
    </row>
    <row r="12" spans="1:9" x14ac:dyDescent="0.25">
      <c r="A12" s="18" t="s">
        <v>93</v>
      </c>
      <c r="B12" s="84"/>
      <c r="C12" s="28"/>
      <c r="D12" s="28"/>
      <c r="E12" s="28"/>
      <c r="F12" s="28">
        <v>207786</v>
      </c>
      <c r="G12" s="17">
        <f t="shared" ref="G12:G14" si="0">SUM(B12:F12)</f>
        <v>207786</v>
      </c>
      <c r="H12" s="28">
        <v>-8</v>
      </c>
      <c r="I12" s="28">
        <f t="shared" ref="I12:I14" si="1">G12+H12</f>
        <v>207778</v>
      </c>
    </row>
    <row r="13" spans="1:9" ht="30" x14ac:dyDescent="0.25">
      <c r="A13" s="18" t="s">
        <v>123</v>
      </c>
      <c r="B13" s="46"/>
      <c r="C13" s="28">
        <v>286685</v>
      </c>
      <c r="D13" s="28"/>
      <c r="E13" s="28"/>
      <c r="F13" s="27"/>
      <c r="G13" s="17">
        <f>SUM(B13:F13)</f>
        <v>286685</v>
      </c>
      <c r="H13" s="27"/>
      <c r="I13" s="28">
        <f>G13+H13</f>
        <v>286685</v>
      </c>
    </row>
    <row r="14" spans="1:9" x14ac:dyDescent="0.25">
      <c r="A14" s="18" t="s">
        <v>100</v>
      </c>
      <c r="B14" s="47"/>
      <c r="C14" s="30"/>
      <c r="D14" s="30"/>
      <c r="E14" s="30">
        <v>-20609</v>
      </c>
      <c r="F14" s="29"/>
      <c r="G14" s="30">
        <f t="shared" si="0"/>
        <v>-20609</v>
      </c>
      <c r="H14" s="29"/>
      <c r="I14" s="30">
        <f t="shared" si="1"/>
        <v>-20609</v>
      </c>
    </row>
    <row r="15" spans="1:9" ht="15.75" thickBot="1" x14ac:dyDescent="0.3">
      <c r="A15" s="11" t="s">
        <v>124</v>
      </c>
      <c r="B15" s="31">
        <f t="shared" ref="B15:I15" si="2">SUM(B11:B14)</f>
        <v>25692450</v>
      </c>
      <c r="C15" s="31">
        <f t="shared" si="2"/>
        <v>7309493</v>
      </c>
      <c r="D15" s="31">
        <f t="shared" si="2"/>
        <v>14832</v>
      </c>
      <c r="E15" s="31">
        <f t="shared" si="2"/>
        <v>-4236493</v>
      </c>
      <c r="F15" s="31">
        <f t="shared" si="2"/>
        <v>1253056</v>
      </c>
      <c r="G15" s="31">
        <f t="shared" si="2"/>
        <v>30033338</v>
      </c>
      <c r="H15" s="31">
        <f t="shared" si="2"/>
        <v>33020</v>
      </c>
      <c r="I15" s="31">
        <f t="shared" si="2"/>
        <v>30066358</v>
      </c>
    </row>
    <row r="16" spans="1:9" ht="15.75" thickTop="1" x14ac:dyDescent="0.25">
      <c r="A16" s="48"/>
      <c r="B16" s="63"/>
      <c r="C16" s="66"/>
      <c r="D16" s="62"/>
      <c r="E16" s="67"/>
      <c r="F16" s="68"/>
      <c r="G16" s="64"/>
    </row>
    <row r="17" spans="1:7" x14ac:dyDescent="0.25">
      <c r="A17" s="90" t="s">
        <v>140</v>
      </c>
      <c r="B17" s="63"/>
      <c r="C17" s="65"/>
      <c r="D17" s="62"/>
      <c r="E17" s="62"/>
      <c r="F17" s="62"/>
      <c r="G17" s="64"/>
    </row>
    <row r="18" spans="1:7" x14ac:dyDescent="0.25">
      <c r="A18" s="48"/>
      <c r="B18" s="63"/>
      <c r="C18" s="66"/>
      <c r="D18" s="62"/>
      <c r="E18" s="62"/>
      <c r="F18" s="62"/>
      <c r="G18" s="64"/>
    </row>
    <row r="19" spans="1:7" x14ac:dyDescent="0.25">
      <c r="A19" s="48"/>
      <c r="B19" s="63"/>
      <c r="C19" s="66"/>
      <c r="D19" s="62"/>
      <c r="E19" s="62"/>
      <c r="F19" s="62"/>
      <c r="G19" s="64"/>
    </row>
    <row r="20" spans="1:7" x14ac:dyDescent="0.25">
      <c r="A20" s="53" t="s">
        <v>136</v>
      </c>
      <c r="B20" s="93" t="s">
        <v>137</v>
      </c>
      <c r="C20" s="93"/>
      <c r="D20" s="62"/>
      <c r="E20" s="62"/>
      <c r="F20" s="62"/>
      <c r="G20" s="68"/>
    </row>
    <row r="21" spans="1:7" x14ac:dyDescent="0.25">
      <c r="B21" s="53"/>
      <c r="D21" s="62"/>
      <c r="E21" s="62"/>
      <c r="F21" s="62"/>
      <c r="G21" s="62"/>
    </row>
    <row r="22" spans="1:7" x14ac:dyDescent="0.25">
      <c r="B22" s="53"/>
      <c r="D22" s="62"/>
      <c r="E22" s="62"/>
      <c r="F22" s="62"/>
      <c r="G22" s="62"/>
    </row>
    <row r="23" spans="1:7" x14ac:dyDescent="0.25">
      <c r="B23" s="53"/>
      <c r="D23" s="62"/>
      <c r="E23" s="62"/>
      <c r="F23" s="62"/>
      <c r="G23" s="62"/>
    </row>
    <row r="24" spans="1:7" x14ac:dyDescent="0.25">
      <c r="A24" s="53" t="s">
        <v>138</v>
      </c>
      <c r="B24" s="93" t="s">
        <v>139</v>
      </c>
      <c r="C24" s="93"/>
      <c r="D24" s="62"/>
      <c r="E24" s="62"/>
      <c r="F24" s="62"/>
      <c r="G24" s="62"/>
    </row>
    <row r="25" spans="1:7" x14ac:dyDescent="0.25">
      <c r="A25" s="70"/>
      <c r="B25" s="63"/>
      <c r="C25" s="66"/>
      <c r="D25" s="62"/>
      <c r="E25" s="62"/>
      <c r="F25" s="62"/>
      <c r="G25" s="62"/>
    </row>
    <row r="26" spans="1:7" x14ac:dyDescent="0.25">
      <c r="A26" s="48"/>
      <c r="B26" s="63"/>
      <c r="C26" s="65"/>
      <c r="D26" s="62"/>
      <c r="E26" s="62"/>
      <c r="F26" s="62"/>
      <c r="G26" s="62"/>
    </row>
    <row r="27" spans="1:7" x14ac:dyDescent="0.25">
      <c r="A27" s="48"/>
      <c r="B27" s="63"/>
      <c r="C27" s="65"/>
      <c r="D27" s="62"/>
      <c r="E27" s="62"/>
      <c r="F27" s="62"/>
      <c r="G27" s="62"/>
    </row>
    <row r="28" spans="1:7" x14ac:dyDescent="0.25">
      <c r="A28" s="48"/>
      <c r="B28" s="63"/>
      <c r="C28" s="65"/>
      <c r="D28" s="62"/>
      <c r="E28" s="62"/>
      <c r="F28" s="62"/>
      <c r="G28" s="62"/>
    </row>
    <row r="29" spans="1:7" x14ac:dyDescent="0.25">
      <c r="A29" s="48"/>
      <c r="B29" s="63"/>
      <c r="C29" s="65"/>
      <c r="D29" s="62"/>
      <c r="E29" s="62"/>
      <c r="F29" s="62"/>
      <c r="G29" s="62"/>
    </row>
    <row r="30" spans="1:7" x14ac:dyDescent="0.25">
      <c r="A30" s="48"/>
      <c r="B30" s="63"/>
      <c r="C30" s="65"/>
      <c r="D30" s="62"/>
      <c r="E30" s="62"/>
      <c r="F30" s="62"/>
      <c r="G30" s="62"/>
    </row>
    <row r="31" spans="1:7" x14ac:dyDescent="0.25">
      <c r="A31" s="48"/>
      <c r="B31" s="63"/>
      <c r="C31" s="65"/>
      <c r="D31" s="62"/>
      <c r="E31" s="62"/>
      <c r="F31" s="62"/>
      <c r="G31" s="62"/>
    </row>
    <row r="32" spans="1:7" x14ac:dyDescent="0.25">
      <c r="A32" s="48"/>
      <c r="B32" s="63"/>
      <c r="C32" s="66"/>
      <c r="D32" s="62"/>
      <c r="E32" s="62"/>
      <c r="F32" s="62"/>
      <c r="G32" s="62"/>
    </row>
    <row r="33" spans="1:7" x14ac:dyDescent="0.25">
      <c r="A33" s="48"/>
      <c r="B33" s="63"/>
      <c r="C33" s="65"/>
      <c r="D33" s="62"/>
      <c r="E33" s="62"/>
      <c r="F33" s="62"/>
      <c r="G33" s="62"/>
    </row>
    <row r="34" spans="1:7" x14ac:dyDescent="0.25">
      <c r="A34" s="48"/>
      <c r="B34" s="63"/>
      <c r="C34" s="65"/>
      <c r="D34" s="62"/>
      <c r="E34" s="62"/>
      <c r="F34" s="62"/>
      <c r="G34" s="62"/>
    </row>
    <row r="35" spans="1:7" x14ac:dyDescent="0.25">
      <c r="A35" s="48"/>
      <c r="B35" s="63"/>
      <c r="C35" s="65"/>
      <c r="D35" s="62"/>
      <c r="E35" s="62"/>
      <c r="F35" s="62"/>
      <c r="G35" s="62"/>
    </row>
    <row r="36" spans="1:7" x14ac:dyDescent="0.25">
      <c r="A36" s="48"/>
      <c r="B36" s="63"/>
      <c r="C36" s="65"/>
      <c r="D36" s="62"/>
      <c r="E36" s="62"/>
      <c r="F36" s="62"/>
      <c r="G36" s="62"/>
    </row>
    <row r="37" spans="1:7" x14ac:dyDescent="0.25">
      <c r="A37" s="48"/>
      <c r="B37" s="63"/>
      <c r="C37" s="65"/>
      <c r="D37" s="62"/>
      <c r="E37" s="62"/>
      <c r="F37" s="62"/>
      <c r="G37" s="62"/>
    </row>
    <row r="38" spans="1:7" x14ac:dyDescent="0.25">
      <c r="A38" s="69"/>
      <c r="B38" s="63"/>
      <c r="C38" s="57"/>
      <c r="D38" s="62"/>
      <c r="E38" s="62"/>
      <c r="F38" s="62"/>
      <c r="G38" s="62"/>
    </row>
    <row r="39" spans="1:7" x14ac:dyDescent="0.25">
      <c r="A39" s="48"/>
      <c r="B39" s="63"/>
      <c r="C39" s="66"/>
      <c r="D39" s="62"/>
      <c r="E39" s="62"/>
      <c r="F39" s="62"/>
      <c r="G39" s="62"/>
    </row>
    <row r="40" spans="1:7" x14ac:dyDescent="0.25">
      <c r="A40" s="48"/>
      <c r="B40" s="63"/>
      <c r="C40" s="65"/>
      <c r="D40" s="62"/>
      <c r="E40" s="62"/>
      <c r="F40" s="62"/>
      <c r="G40" s="62"/>
    </row>
    <row r="41" spans="1:7" x14ac:dyDescent="0.25">
      <c r="A41" s="48"/>
      <c r="B41" s="63"/>
      <c r="C41" s="65"/>
      <c r="D41" s="62"/>
      <c r="E41" s="62"/>
      <c r="F41" s="62"/>
      <c r="G41" s="62"/>
    </row>
    <row r="42" spans="1:7" x14ac:dyDescent="0.25">
      <c r="A42" s="48"/>
      <c r="B42" s="63"/>
      <c r="C42" s="66"/>
      <c r="D42" s="62"/>
      <c r="E42" s="62"/>
      <c r="F42" s="62"/>
      <c r="G42" s="62"/>
    </row>
    <row r="43" spans="1:7" x14ac:dyDescent="0.25">
      <c r="A43" s="71"/>
      <c r="B43" s="63"/>
      <c r="C43" s="58"/>
      <c r="D43" s="62"/>
      <c r="E43" s="62"/>
      <c r="F43" s="62"/>
      <c r="G43" s="62"/>
    </row>
    <row r="44" spans="1:7" x14ac:dyDescent="0.25">
      <c r="A44" s="48"/>
      <c r="B44" s="63"/>
      <c r="C44" s="66"/>
      <c r="D44" s="62"/>
      <c r="E44" s="62"/>
      <c r="F44" s="62"/>
      <c r="G44" s="62"/>
    </row>
    <row r="45" spans="1:7" x14ac:dyDescent="0.25">
      <c r="A45" s="48"/>
      <c r="B45" s="63"/>
      <c r="C45" s="66"/>
      <c r="D45" s="62"/>
      <c r="E45" s="62"/>
      <c r="F45" s="62"/>
      <c r="G45" s="62"/>
    </row>
    <row r="46" spans="1:7" x14ac:dyDescent="0.25">
      <c r="A46" s="49"/>
      <c r="B46" s="63"/>
      <c r="C46" s="66"/>
      <c r="D46" s="62"/>
      <c r="E46" s="62"/>
      <c r="F46" s="62"/>
      <c r="G46" s="62"/>
    </row>
    <row r="47" spans="1:7" x14ac:dyDescent="0.25">
      <c r="A47" s="48"/>
      <c r="B47" s="63"/>
      <c r="C47" s="52"/>
      <c r="D47" s="62"/>
      <c r="E47" s="62"/>
      <c r="F47" s="62"/>
      <c r="G47" s="62"/>
    </row>
    <row r="48" spans="1:7" x14ac:dyDescent="0.25">
      <c r="A48" s="48"/>
      <c r="B48" s="63"/>
      <c r="C48" s="52"/>
      <c r="D48" s="62"/>
      <c r="E48" s="62"/>
      <c r="F48" s="62"/>
      <c r="G48" s="62"/>
    </row>
    <row r="49" spans="1:7" x14ac:dyDescent="0.25">
      <c r="A49" s="48"/>
      <c r="B49" s="63"/>
      <c r="C49" s="52"/>
      <c r="D49" s="62"/>
      <c r="E49" s="62"/>
      <c r="F49" s="62"/>
      <c r="G49" s="62"/>
    </row>
    <row r="50" spans="1:7" x14ac:dyDescent="0.25">
      <c r="A50" s="48"/>
      <c r="B50" s="63"/>
      <c r="C50" s="52"/>
      <c r="D50" s="62"/>
      <c r="E50" s="62"/>
      <c r="F50" s="62"/>
      <c r="G50" s="62"/>
    </row>
    <row r="51" spans="1:7" x14ac:dyDescent="0.25">
      <c r="A51" s="71"/>
      <c r="B51" s="63"/>
      <c r="C51" s="57"/>
      <c r="D51" s="62"/>
      <c r="E51" s="62"/>
      <c r="F51" s="62"/>
      <c r="G51" s="62"/>
    </row>
    <row r="52" spans="1:7" x14ac:dyDescent="0.25">
      <c r="A52" s="49"/>
      <c r="B52" s="63"/>
      <c r="C52" s="62"/>
      <c r="D52" s="62"/>
      <c r="E52" s="62"/>
      <c r="F52" s="62"/>
      <c r="G52" s="62"/>
    </row>
    <row r="53" spans="1:7" x14ac:dyDescent="0.25">
      <c r="A53" s="49"/>
      <c r="B53" s="63"/>
      <c r="C53" s="62"/>
      <c r="D53" s="62"/>
      <c r="E53" s="62"/>
      <c r="F53" s="62"/>
      <c r="G53" s="62"/>
    </row>
    <row r="54" spans="1:7" x14ac:dyDescent="0.25">
      <c r="A54" s="48"/>
      <c r="B54" s="63"/>
      <c r="C54" s="52"/>
      <c r="D54" s="62"/>
      <c r="E54" s="62"/>
      <c r="F54" s="62"/>
      <c r="G54" s="62"/>
    </row>
    <row r="55" spans="1:7" x14ac:dyDescent="0.25">
      <c r="A55" s="48"/>
      <c r="B55" s="63"/>
      <c r="C55" s="52"/>
      <c r="D55" s="62"/>
      <c r="E55" s="62"/>
      <c r="F55" s="62"/>
      <c r="G55" s="62"/>
    </row>
    <row r="56" spans="1:7" x14ac:dyDescent="0.25">
      <c r="A56" s="48"/>
      <c r="B56" s="63"/>
      <c r="C56" s="52"/>
      <c r="D56" s="62"/>
      <c r="E56" s="62"/>
      <c r="F56" s="62"/>
      <c r="G56" s="62"/>
    </row>
    <row r="57" spans="1:7" x14ac:dyDescent="0.25">
      <c r="A57" s="48"/>
      <c r="B57" s="63"/>
      <c r="C57" s="52"/>
      <c r="D57" s="62"/>
      <c r="E57" s="62"/>
      <c r="F57" s="62"/>
      <c r="G57" s="62"/>
    </row>
    <row r="58" spans="1:7" x14ac:dyDescent="0.25">
      <c r="A58" s="48"/>
      <c r="B58" s="63"/>
      <c r="C58" s="52"/>
      <c r="D58" s="62"/>
      <c r="E58" s="62"/>
      <c r="F58" s="62"/>
      <c r="G58" s="62"/>
    </row>
    <row r="59" spans="1:7" x14ac:dyDescent="0.25">
      <c r="A59" s="48"/>
      <c r="B59" s="63"/>
      <c r="C59" s="52"/>
      <c r="D59" s="62"/>
      <c r="E59" s="62"/>
      <c r="F59" s="62"/>
      <c r="G59" s="62"/>
    </row>
    <row r="60" spans="1:7" x14ac:dyDescent="0.25">
      <c r="A60" s="48"/>
      <c r="B60" s="63"/>
      <c r="C60" s="52"/>
      <c r="D60" s="62"/>
      <c r="E60" s="62"/>
      <c r="F60" s="62"/>
      <c r="G60" s="62"/>
    </row>
    <row r="61" spans="1:7" x14ac:dyDescent="0.25">
      <c r="A61" s="48"/>
      <c r="B61" s="63"/>
      <c r="C61" s="52"/>
      <c r="D61" s="62"/>
      <c r="E61" s="62"/>
      <c r="F61" s="62"/>
      <c r="G61" s="62"/>
    </row>
    <row r="62" spans="1:7" x14ac:dyDescent="0.25">
      <c r="A62" s="71"/>
      <c r="B62" s="63"/>
      <c r="C62" s="57"/>
      <c r="D62" s="62"/>
      <c r="E62" s="62"/>
      <c r="F62" s="62"/>
      <c r="G62" s="62"/>
    </row>
    <row r="63" spans="1:7" x14ac:dyDescent="0.25">
      <c r="A63" s="48"/>
      <c r="B63" s="63"/>
      <c r="C63" s="62"/>
      <c r="D63" s="62"/>
      <c r="E63" s="62"/>
      <c r="F63" s="62"/>
      <c r="G63" s="62"/>
    </row>
    <row r="64" spans="1:7" x14ac:dyDescent="0.25">
      <c r="A64" s="50"/>
      <c r="B64" s="63"/>
      <c r="C64" s="62"/>
      <c r="D64" s="62"/>
      <c r="E64" s="62"/>
      <c r="F64" s="62"/>
      <c r="G64" s="62"/>
    </row>
    <row r="65" spans="1:7" x14ac:dyDescent="0.25">
      <c r="A65" s="49"/>
      <c r="B65" s="63"/>
      <c r="C65" s="62"/>
      <c r="D65" s="62"/>
      <c r="E65" s="62"/>
      <c r="F65" s="62"/>
      <c r="G65" s="62"/>
    </row>
    <row r="66" spans="1:7" x14ac:dyDescent="0.25">
      <c r="A66" s="48"/>
      <c r="B66" s="63"/>
      <c r="C66" s="62"/>
      <c r="D66" s="62"/>
      <c r="E66" s="62"/>
      <c r="F66" s="62"/>
      <c r="G66" s="62"/>
    </row>
    <row r="67" spans="1:7" x14ac:dyDescent="0.25">
      <c r="A67" s="49"/>
      <c r="B67" s="63"/>
      <c r="C67" s="52"/>
      <c r="D67" s="62"/>
      <c r="E67" s="62"/>
      <c r="F67" s="62"/>
      <c r="G67" s="62"/>
    </row>
    <row r="68" spans="1:7" x14ac:dyDescent="0.25">
      <c r="A68" s="49"/>
      <c r="B68" s="63"/>
      <c r="C68" s="52"/>
      <c r="D68" s="62"/>
      <c r="E68" s="62"/>
      <c r="F68" s="62"/>
      <c r="G68" s="62"/>
    </row>
    <row r="69" spans="1:7" x14ac:dyDescent="0.25">
      <c r="A69" s="49"/>
      <c r="B69" s="63"/>
      <c r="C69" s="59"/>
      <c r="D69" s="62"/>
      <c r="E69" s="62"/>
      <c r="F69" s="62"/>
      <c r="G69" s="62"/>
    </row>
    <row r="70" spans="1:7" x14ac:dyDescent="0.25">
      <c r="A70" s="62"/>
      <c r="B70" s="63"/>
      <c r="C70" s="62"/>
      <c r="D70" s="62"/>
      <c r="E70" s="62"/>
      <c r="F70" s="62"/>
      <c r="G70" s="62"/>
    </row>
    <row r="71" spans="1:7" x14ac:dyDescent="0.25">
      <c r="A71" s="62"/>
      <c r="B71" s="63"/>
      <c r="C71" s="62"/>
      <c r="D71" s="62"/>
      <c r="E71" s="62"/>
      <c r="F71" s="62"/>
      <c r="G71" s="62"/>
    </row>
    <row r="72" spans="1:7" x14ac:dyDescent="0.25">
      <c r="A72" s="62"/>
      <c r="B72" s="63"/>
      <c r="C72" s="62"/>
      <c r="D72" s="62"/>
      <c r="E72" s="62"/>
      <c r="F72" s="62"/>
      <c r="G72" s="62"/>
    </row>
    <row r="73" spans="1:7" x14ac:dyDescent="0.25">
      <c r="A73" s="62"/>
      <c r="B73" s="63"/>
      <c r="C73" s="62"/>
      <c r="D73" s="62"/>
      <c r="E73" s="62"/>
      <c r="F73" s="62"/>
      <c r="G73" s="62"/>
    </row>
    <row r="74" spans="1:7" x14ac:dyDescent="0.25">
      <c r="A74" s="72"/>
      <c r="B74" s="63"/>
      <c r="C74" s="73"/>
      <c r="D74" s="62"/>
      <c r="E74" s="62"/>
      <c r="F74" s="62"/>
      <c r="G74" s="62"/>
    </row>
    <row r="75" spans="1:7" x14ac:dyDescent="0.25">
      <c r="A75" s="72"/>
      <c r="B75" s="63"/>
      <c r="C75" s="73"/>
      <c r="D75" s="62"/>
      <c r="E75" s="62"/>
      <c r="F75" s="62"/>
      <c r="G75" s="62"/>
    </row>
    <row r="76" spans="1:7" x14ac:dyDescent="0.25">
      <c r="A76" s="72"/>
      <c r="B76" s="63"/>
      <c r="C76" s="73"/>
      <c r="D76" s="62"/>
      <c r="E76" s="62"/>
      <c r="F76" s="62"/>
      <c r="G76" s="62"/>
    </row>
    <row r="77" spans="1:7" x14ac:dyDescent="0.25">
      <c r="A77" s="72"/>
      <c r="B77" s="63"/>
      <c r="C77" s="73"/>
      <c r="D77" s="62"/>
      <c r="E77" s="62"/>
      <c r="F77" s="62"/>
      <c r="G77" s="62"/>
    </row>
    <row r="78" spans="1:7" x14ac:dyDescent="0.25">
      <c r="A78" s="72"/>
      <c r="B78" s="63"/>
      <c r="C78" s="73"/>
      <c r="D78" s="62"/>
      <c r="E78" s="62"/>
      <c r="F78" s="62"/>
      <c r="G78" s="62"/>
    </row>
    <row r="79" spans="1:7" x14ac:dyDescent="0.25">
      <c r="A79" s="72"/>
      <c r="B79" s="63"/>
      <c r="C79" s="73"/>
      <c r="D79" s="62"/>
      <c r="E79" s="62"/>
      <c r="F79" s="62"/>
      <c r="G79" s="62"/>
    </row>
    <row r="80" spans="1:7" x14ac:dyDescent="0.25">
      <c r="A80" s="72"/>
      <c r="B80" s="63"/>
      <c r="C80" s="73"/>
      <c r="D80" s="62"/>
      <c r="E80" s="62"/>
      <c r="F80" s="62"/>
      <c r="G80" s="62"/>
    </row>
    <row r="81" spans="1:7" x14ac:dyDescent="0.25">
      <c r="A81" s="72"/>
      <c r="B81" s="63"/>
      <c r="C81" s="73"/>
      <c r="D81" s="62"/>
      <c r="E81" s="62"/>
      <c r="F81" s="62"/>
      <c r="G81" s="62"/>
    </row>
    <row r="82" spans="1:7" x14ac:dyDescent="0.25">
      <c r="A82" s="74"/>
      <c r="B82" s="63"/>
      <c r="C82" s="75"/>
      <c r="D82" s="62"/>
      <c r="E82" s="62"/>
      <c r="F82" s="62"/>
      <c r="G82" s="62"/>
    </row>
    <row r="83" spans="1:7" x14ac:dyDescent="0.25">
      <c r="A83" s="76"/>
      <c r="B83" s="63"/>
      <c r="C83" s="77"/>
      <c r="D83" s="62"/>
      <c r="E83" s="62"/>
      <c r="F83" s="62"/>
      <c r="G83" s="62"/>
    </row>
    <row r="84" spans="1:7" x14ac:dyDescent="0.25">
      <c r="A84" s="62"/>
      <c r="B84" s="63"/>
      <c r="C84" s="62"/>
      <c r="D84" s="62"/>
      <c r="E84" s="62"/>
      <c r="F84" s="62"/>
      <c r="G84" s="62"/>
    </row>
    <row r="85" spans="1:7" x14ac:dyDescent="0.25">
      <c r="A85" s="62"/>
      <c r="B85" s="63"/>
      <c r="C85" s="62"/>
      <c r="D85" s="62"/>
      <c r="E85" s="62"/>
      <c r="F85" s="62"/>
      <c r="G85" s="62"/>
    </row>
    <row r="86" spans="1:7" x14ac:dyDescent="0.25">
      <c r="A86" s="62"/>
      <c r="B86" s="63"/>
      <c r="C86" s="62"/>
      <c r="D86" s="62"/>
      <c r="E86" s="62"/>
      <c r="F86" s="62"/>
      <c r="G86" s="62"/>
    </row>
    <row r="87" spans="1:7" x14ac:dyDescent="0.25">
      <c r="A87" s="62"/>
      <c r="B87" s="63"/>
      <c r="C87" s="62"/>
      <c r="D87" s="62"/>
      <c r="E87" s="62"/>
      <c r="F87" s="62"/>
      <c r="G87" s="62"/>
    </row>
    <row r="88" spans="1:7" x14ac:dyDescent="0.25">
      <c r="A88" s="62"/>
      <c r="B88" s="63"/>
      <c r="C88" s="62"/>
      <c r="D88" s="62"/>
      <c r="E88" s="62"/>
      <c r="F88" s="62"/>
      <c r="G88" s="62"/>
    </row>
    <row r="89" spans="1:7" x14ac:dyDescent="0.25">
      <c r="A89" s="62"/>
      <c r="B89" s="63"/>
      <c r="C89" s="62"/>
      <c r="D89" s="62"/>
      <c r="E89" s="62"/>
      <c r="F89" s="62"/>
      <c r="G89" s="62"/>
    </row>
    <row r="90" spans="1:7" x14ac:dyDescent="0.25">
      <c r="A90" s="62"/>
      <c r="B90" s="63"/>
      <c r="C90" s="62"/>
      <c r="D90" s="62"/>
      <c r="E90" s="62"/>
      <c r="F90" s="62"/>
      <c r="G90" s="62"/>
    </row>
    <row r="91" spans="1:7" x14ac:dyDescent="0.25">
      <c r="G91" s="62"/>
    </row>
    <row r="92" spans="1:7" x14ac:dyDescent="0.25">
      <c r="G92" s="62"/>
    </row>
    <row r="93" spans="1:7" x14ac:dyDescent="0.25">
      <c r="G93" s="62"/>
    </row>
    <row r="94" spans="1:7" x14ac:dyDescent="0.25">
      <c r="G94" s="62"/>
    </row>
  </sheetData>
  <mergeCells count="14">
    <mergeCell ref="A2:G2"/>
    <mergeCell ref="A3:D3"/>
    <mergeCell ref="A7:A8"/>
    <mergeCell ref="B7:B8"/>
    <mergeCell ref="C7:C8"/>
    <mergeCell ref="D7:D8"/>
    <mergeCell ref="E7:E8"/>
    <mergeCell ref="F7:F8"/>
    <mergeCell ref="G7:G8"/>
    <mergeCell ref="B20:C20"/>
    <mergeCell ref="B24:C24"/>
    <mergeCell ref="H7:H8"/>
    <mergeCell ref="I7:I8"/>
    <mergeCell ref="B6:I6"/>
  </mergeCells>
  <pageMargins left="0.31496062992125984" right="0" top="0" bottom="0" header="0" footer="0"/>
  <pageSetup paperSize="9" scale="55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6"/>
  <sheetViews>
    <sheetView tabSelected="1" view="pageBreakPreview" topLeftCell="A26" zoomScale="70" zoomScaleNormal="80" zoomScaleSheetLayoutView="70" workbookViewId="0">
      <selection activeCell="B58" sqref="B58"/>
    </sheetView>
  </sheetViews>
  <sheetFormatPr defaultColWidth="8.85546875" defaultRowHeight="15" x14ac:dyDescent="0.25"/>
  <cols>
    <col min="1" max="1" width="61" style="53" customWidth="1"/>
    <col min="2" max="2" width="21.5703125" style="53" customWidth="1"/>
    <col min="3" max="3" width="20.140625" style="53" customWidth="1"/>
    <col min="4" max="4" width="14.85546875" style="53" customWidth="1"/>
    <col min="5" max="5" width="11.7109375" style="53" customWidth="1"/>
    <col min="6" max="6" width="10.7109375" style="53" customWidth="1"/>
    <col min="7" max="7" width="19.5703125" style="53" customWidth="1"/>
    <col min="8" max="8" width="9.85546875" style="53" bestFit="1" customWidth="1"/>
    <col min="9" max="9" width="13.28515625" style="53" customWidth="1"/>
    <col min="10" max="10" width="12.28515625" style="53" customWidth="1"/>
    <col min="11" max="13" width="9" style="53" bestFit="1" customWidth="1"/>
    <col min="14" max="16384" width="8.85546875" style="53"/>
  </cols>
  <sheetData>
    <row r="1" spans="1:3" x14ac:dyDescent="0.25">
      <c r="A1" s="12"/>
      <c r="B1" s="3"/>
      <c r="C1" s="3"/>
    </row>
    <row r="2" spans="1:3" ht="38.25" customHeight="1" x14ac:dyDescent="0.25">
      <c r="A2" s="91" t="s">
        <v>94</v>
      </c>
      <c r="B2" s="91"/>
      <c r="C2" s="91"/>
    </row>
    <row r="3" spans="1:3" ht="24" customHeight="1" x14ac:dyDescent="0.25">
      <c r="A3" s="91" t="s">
        <v>119</v>
      </c>
      <c r="B3" s="91"/>
      <c r="C3" s="91"/>
    </row>
    <row r="4" spans="1:3" x14ac:dyDescent="0.25">
      <c r="A4" s="80" t="s">
        <v>80</v>
      </c>
    </row>
    <row r="5" spans="1:3" ht="15" customHeight="1" x14ac:dyDescent="0.25">
      <c r="A5" s="12"/>
      <c r="B5" s="3"/>
      <c r="C5" s="3"/>
    </row>
    <row r="6" spans="1:3" ht="12.75" customHeight="1" x14ac:dyDescent="0.25">
      <c r="A6" s="40"/>
      <c r="B6" s="94" t="s">
        <v>113</v>
      </c>
      <c r="C6" s="94"/>
    </row>
    <row r="7" spans="1:3" x14ac:dyDescent="0.25">
      <c r="A7" s="40"/>
      <c r="B7" s="95"/>
      <c r="C7" s="95"/>
    </row>
    <row r="8" spans="1:3" ht="32.25" customHeight="1" thickBot="1" x14ac:dyDescent="0.3">
      <c r="A8" s="41"/>
      <c r="B8" s="33" t="s">
        <v>112</v>
      </c>
      <c r="C8" s="33" t="s">
        <v>108</v>
      </c>
    </row>
    <row r="9" spans="1:3" ht="28.5" x14ac:dyDescent="0.25">
      <c r="A9" s="11" t="s">
        <v>50</v>
      </c>
      <c r="B9" s="20"/>
      <c r="C9" s="60"/>
    </row>
    <row r="10" spans="1:3" x14ac:dyDescent="0.25">
      <c r="A10" s="21" t="s">
        <v>51</v>
      </c>
      <c r="B10" s="55">
        <v>220214</v>
      </c>
      <c r="C10" s="55">
        <v>-40426</v>
      </c>
    </row>
    <row r="11" spans="1:3" x14ac:dyDescent="0.25">
      <c r="A11" s="21"/>
      <c r="B11" s="23"/>
      <c r="C11" s="23"/>
    </row>
    <row r="12" spans="1:3" x14ac:dyDescent="0.25">
      <c r="A12" s="19" t="s">
        <v>52</v>
      </c>
      <c r="B12" s="23"/>
      <c r="C12" s="23"/>
    </row>
    <row r="13" spans="1:3" x14ac:dyDescent="0.25">
      <c r="A13" s="21" t="s">
        <v>53</v>
      </c>
      <c r="B13" s="55">
        <v>21669</v>
      </c>
      <c r="C13" s="55">
        <v>16996</v>
      </c>
    </row>
    <row r="14" spans="1:3" x14ac:dyDescent="0.25">
      <c r="A14" s="21" t="s">
        <v>54</v>
      </c>
      <c r="B14" s="55">
        <v>4739</v>
      </c>
      <c r="C14" s="55">
        <v>4169</v>
      </c>
    </row>
    <row r="15" spans="1:3" x14ac:dyDescent="0.25">
      <c r="A15" s="18" t="s">
        <v>95</v>
      </c>
      <c r="B15" s="55">
        <v>10581</v>
      </c>
      <c r="C15" s="55">
        <v>-6134</v>
      </c>
    </row>
    <row r="16" spans="1:3" x14ac:dyDescent="0.25">
      <c r="A16" s="21" t="s">
        <v>55</v>
      </c>
      <c r="B16" s="55">
        <v>379233</v>
      </c>
      <c r="C16" s="55"/>
    </row>
    <row r="17" spans="1:3" ht="30" x14ac:dyDescent="0.25">
      <c r="A17" s="18" t="s">
        <v>56</v>
      </c>
      <c r="B17" s="55">
        <v>151955</v>
      </c>
      <c r="C17" s="55">
        <v>60652</v>
      </c>
    </row>
    <row r="18" spans="1:3" ht="30" x14ac:dyDescent="0.25">
      <c r="A18" s="18" t="s">
        <v>96</v>
      </c>
      <c r="B18" s="55"/>
      <c r="C18" s="55">
        <v>-581</v>
      </c>
    </row>
    <row r="19" spans="1:3" x14ac:dyDescent="0.25">
      <c r="A19" s="18" t="s">
        <v>125</v>
      </c>
      <c r="B19" s="55">
        <v>-1423140</v>
      </c>
      <c r="C19" s="55">
        <v>-760875</v>
      </c>
    </row>
    <row r="20" spans="1:3" x14ac:dyDescent="0.25">
      <c r="A20" s="21" t="s">
        <v>97</v>
      </c>
      <c r="B20" s="55">
        <v>483652</v>
      </c>
      <c r="C20" s="55">
        <v>175097</v>
      </c>
    </row>
    <row r="21" spans="1:3" ht="15.75" thickBot="1" x14ac:dyDescent="0.3">
      <c r="A21" s="21" t="s">
        <v>57</v>
      </c>
      <c r="B21" s="22">
        <v>-64197</v>
      </c>
      <c r="C21" s="22">
        <v>315162</v>
      </c>
    </row>
    <row r="22" spans="1:3" ht="29.25" thickBot="1" x14ac:dyDescent="0.3">
      <c r="A22" s="11" t="s">
        <v>58</v>
      </c>
      <c r="B22" s="86">
        <f>SUM(B10:B21)</f>
        <v>-215294</v>
      </c>
      <c r="C22" s="86">
        <f>SUM(C10:C21)</f>
        <v>-235940</v>
      </c>
    </row>
    <row r="23" spans="1:3" x14ac:dyDescent="0.25">
      <c r="A23" s="11"/>
      <c r="B23" s="23"/>
      <c r="C23" s="55"/>
    </row>
    <row r="24" spans="1:3" x14ac:dyDescent="0.25">
      <c r="A24" s="24" t="s">
        <v>59</v>
      </c>
      <c r="B24" s="23"/>
      <c r="C24" s="55"/>
    </row>
    <row r="25" spans="1:3" x14ac:dyDescent="0.25">
      <c r="A25" s="18" t="s">
        <v>126</v>
      </c>
      <c r="B25" s="55">
        <v>177429</v>
      </c>
      <c r="C25" s="55">
        <v>-456673</v>
      </c>
    </row>
    <row r="26" spans="1:3" x14ac:dyDescent="0.25">
      <c r="A26" s="21" t="s">
        <v>127</v>
      </c>
      <c r="B26" s="55">
        <v>-2015320</v>
      </c>
      <c r="C26" s="55"/>
    </row>
    <row r="27" spans="1:3" x14ac:dyDescent="0.25">
      <c r="A27" s="21" t="s">
        <v>128</v>
      </c>
      <c r="B27" s="55">
        <v>-11892</v>
      </c>
      <c r="C27" s="55"/>
    </row>
    <row r="28" spans="1:3" x14ac:dyDescent="0.25">
      <c r="A28" s="21" t="s">
        <v>129</v>
      </c>
      <c r="B28" s="55">
        <v>-507809</v>
      </c>
      <c r="C28" s="55">
        <v>1248192</v>
      </c>
    </row>
    <row r="29" spans="1:3" x14ac:dyDescent="0.25">
      <c r="A29" s="21" t="s">
        <v>130</v>
      </c>
      <c r="B29" s="55">
        <v>96639</v>
      </c>
      <c r="C29" s="55">
        <v>-87049</v>
      </c>
    </row>
    <row r="30" spans="1:3" x14ac:dyDescent="0.25">
      <c r="A30" s="21" t="s">
        <v>102</v>
      </c>
      <c r="B30" s="55">
        <v>0</v>
      </c>
      <c r="C30" s="55"/>
    </row>
    <row r="31" spans="1:3" x14ac:dyDescent="0.25">
      <c r="A31" s="21" t="s">
        <v>131</v>
      </c>
      <c r="B31" s="55">
        <v>-168017</v>
      </c>
      <c r="C31" s="55">
        <v>-524073</v>
      </c>
    </row>
    <row r="32" spans="1:3" x14ac:dyDescent="0.25">
      <c r="A32" s="21"/>
      <c r="B32" s="55"/>
      <c r="C32" s="55"/>
    </row>
    <row r="33" spans="1:3" x14ac:dyDescent="0.25">
      <c r="A33" s="24" t="s">
        <v>60</v>
      </c>
      <c r="B33" s="55"/>
      <c r="C33" s="55"/>
    </row>
    <row r="34" spans="1:3" ht="17.25" customHeight="1" x14ac:dyDescent="0.25">
      <c r="A34" s="1" t="s">
        <v>132</v>
      </c>
      <c r="B34" s="55">
        <v>189302</v>
      </c>
      <c r="C34" s="55">
        <v>11584</v>
      </c>
    </row>
    <row r="35" spans="1:3" ht="15.75" thickBot="1" x14ac:dyDescent="0.3">
      <c r="A35" s="18" t="s">
        <v>133</v>
      </c>
      <c r="B35" s="22">
        <v>-13</v>
      </c>
      <c r="C35" s="22">
        <v>-33</v>
      </c>
    </row>
    <row r="36" spans="1:3" ht="29.25" thickBot="1" x14ac:dyDescent="0.3">
      <c r="A36" s="11" t="s">
        <v>61</v>
      </c>
      <c r="B36" s="86">
        <f>SUM(B22:B35)</f>
        <v>-2454975</v>
      </c>
      <c r="C36" s="86">
        <f>SUM(C22:C35)</f>
        <v>-43992</v>
      </c>
    </row>
    <row r="37" spans="1:3" x14ac:dyDescent="0.25">
      <c r="A37" s="21" t="s">
        <v>62</v>
      </c>
      <c r="B37" s="55">
        <v>-12436</v>
      </c>
      <c r="C37" s="55"/>
    </row>
    <row r="38" spans="1:3" x14ac:dyDescent="0.25">
      <c r="A38" s="21" t="s">
        <v>63</v>
      </c>
      <c r="B38" s="55">
        <v>756222</v>
      </c>
      <c r="C38" s="55">
        <v>442168</v>
      </c>
    </row>
    <row r="39" spans="1:3" ht="15.75" thickBot="1" x14ac:dyDescent="0.3">
      <c r="A39" s="21" t="s">
        <v>64</v>
      </c>
      <c r="B39" s="22"/>
      <c r="C39" s="22"/>
    </row>
    <row r="40" spans="1:3" ht="29.25" thickBot="1" x14ac:dyDescent="0.3">
      <c r="A40" s="11" t="s">
        <v>65</v>
      </c>
      <c r="B40" s="25">
        <f>SUM(B36:B39)</f>
        <v>-1711189</v>
      </c>
      <c r="C40" s="25">
        <f>SUM(C36:C39)</f>
        <v>398176</v>
      </c>
    </row>
    <row r="41" spans="1:3" x14ac:dyDescent="0.25">
      <c r="A41" s="26" t="s">
        <v>66</v>
      </c>
      <c r="B41" s="23"/>
      <c r="C41" s="55"/>
    </row>
    <row r="42" spans="1:3" x14ac:dyDescent="0.25">
      <c r="A42" s="21" t="s">
        <v>67</v>
      </c>
      <c r="B42" s="56">
        <v>-10119</v>
      </c>
      <c r="C42" s="56">
        <v>-34586</v>
      </c>
    </row>
    <row r="43" spans="1:3" x14ac:dyDescent="0.25">
      <c r="A43" s="21" t="s">
        <v>68</v>
      </c>
      <c r="B43" s="56">
        <v>-15960</v>
      </c>
      <c r="C43" s="56"/>
    </row>
    <row r="44" spans="1:3" x14ac:dyDescent="0.25">
      <c r="A44" s="21" t="s">
        <v>69</v>
      </c>
      <c r="B44" s="56"/>
      <c r="C44" s="56">
        <v>1754</v>
      </c>
    </row>
    <row r="45" spans="1:3" ht="15.75" thickBot="1" x14ac:dyDescent="0.3">
      <c r="A45" s="21" t="s">
        <v>103</v>
      </c>
      <c r="B45" s="22">
        <v>6250</v>
      </c>
      <c r="C45" s="22"/>
    </row>
    <row r="46" spans="1:3" ht="29.25" thickBot="1" x14ac:dyDescent="0.3">
      <c r="A46" s="11" t="s">
        <v>82</v>
      </c>
      <c r="B46" s="25">
        <f>SUM(B42:B45)</f>
        <v>-19829</v>
      </c>
      <c r="C46" s="25">
        <f>SUM(C42:C45)</f>
        <v>-32832</v>
      </c>
    </row>
    <row r="47" spans="1:3" x14ac:dyDescent="0.25">
      <c r="A47" s="12"/>
      <c r="B47" s="81"/>
      <c r="C47" s="8"/>
    </row>
    <row r="48" spans="1:3" x14ac:dyDescent="0.25">
      <c r="A48" s="26"/>
      <c r="B48" s="87"/>
      <c r="C48" s="88"/>
    </row>
    <row r="49" spans="1:3" ht="15.75" thickBot="1" x14ac:dyDescent="0.3">
      <c r="A49" s="26" t="s">
        <v>71</v>
      </c>
      <c r="B49" s="25"/>
      <c r="C49" s="22"/>
    </row>
    <row r="50" spans="1:3" ht="30" x14ac:dyDescent="0.25">
      <c r="A50" s="18" t="s">
        <v>77</v>
      </c>
      <c r="B50" s="23"/>
      <c r="C50" s="55">
        <v>3869398</v>
      </c>
    </row>
    <row r="51" spans="1:3" x14ac:dyDescent="0.25">
      <c r="A51" s="21" t="s">
        <v>72</v>
      </c>
      <c r="B51" s="23"/>
      <c r="C51" s="55">
        <v>309018</v>
      </c>
    </row>
    <row r="52" spans="1:3" x14ac:dyDescent="0.25">
      <c r="A52" s="21" t="s">
        <v>134</v>
      </c>
      <c r="B52" s="55">
        <v>5248126</v>
      </c>
      <c r="C52" s="55"/>
    </row>
    <row r="53" spans="1:3" ht="30.75" thickBot="1" x14ac:dyDescent="0.3">
      <c r="A53" s="18" t="s">
        <v>73</v>
      </c>
      <c r="B53" s="22">
        <v>-12500</v>
      </c>
      <c r="C53" s="22">
        <v>-115713</v>
      </c>
    </row>
    <row r="54" spans="1:3" ht="29.25" thickBot="1" x14ac:dyDescent="0.3">
      <c r="A54" s="11" t="s">
        <v>83</v>
      </c>
      <c r="B54" s="25">
        <f>SUM(B50:B53)</f>
        <v>5235626</v>
      </c>
      <c r="C54" s="25">
        <f>SUM(C50:C53)</f>
        <v>4062703</v>
      </c>
    </row>
    <row r="55" spans="1:3" x14ac:dyDescent="0.25">
      <c r="B55" s="23"/>
      <c r="C55" s="55"/>
    </row>
    <row r="56" spans="1:3" x14ac:dyDescent="0.25">
      <c r="A56" s="26" t="s">
        <v>74</v>
      </c>
      <c r="B56" s="23">
        <f>B40+B46+B54</f>
        <v>3504608</v>
      </c>
      <c r="C56" s="23">
        <f>C40+C46+C54</f>
        <v>4428047</v>
      </c>
    </row>
    <row r="57" spans="1:3" ht="15.75" thickBot="1" x14ac:dyDescent="0.3">
      <c r="A57" s="19" t="s">
        <v>75</v>
      </c>
      <c r="B57" s="25">
        <v>1051942</v>
      </c>
      <c r="C57" s="25">
        <v>2457672</v>
      </c>
    </row>
    <row r="58" spans="1:3" ht="15.75" thickBot="1" x14ac:dyDescent="0.3">
      <c r="A58" s="19" t="s">
        <v>76</v>
      </c>
      <c r="B58" s="82">
        <f>SUM(B56:B57)</f>
        <v>4556550</v>
      </c>
      <c r="C58" s="82">
        <f>SUM(C56:C57)</f>
        <v>6885719</v>
      </c>
    </row>
    <row r="59" spans="1:3" ht="15.75" thickTop="1" x14ac:dyDescent="0.25">
      <c r="B59" s="3"/>
      <c r="C59" s="7"/>
    </row>
    <row r="60" spans="1:3" x14ac:dyDescent="0.25">
      <c r="A60" s="12"/>
    </row>
    <row r="61" spans="1:3" x14ac:dyDescent="0.25">
      <c r="A61" s="12"/>
    </row>
    <row r="62" spans="1:3" x14ac:dyDescent="0.25">
      <c r="A62" s="53" t="s">
        <v>136</v>
      </c>
      <c r="B62" s="93" t="s">
        <v>137</v>
      </c>
      <c r="C62" s="93"/>
    </row>
    <row r="66" spans="1:3" x14ac:dyDescent="0.25">
      <c r="A66" s="53" t="s">
        <v>138</v>
      </c>
      <c r="B66" s="93" t="s">
        <v>139</v>
      </c>
      <c r="C66" s="93"/>
    </row>
  </sheetData>
  <mergeCells count="5">
    <mergeCell ref="A2:C2"/>
    <mergeCell ref="A3:C3"/>
    <mergeCell ref="B6:C7"/>
    <mergeCell ref="B62:C62"/>
    <mergeCell ref="B66:C66"/>
  </mergeCells>
  <pageMargins left="0.31496062992125984" right="0" top="0" bottom="0" header="0" footer="0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ДДС</vt:lpstr>
      <vt:lpstr>Опиу!Область_печати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Гульбаршын Даукенова</dc:creator>
  <cp:lastModifiedBy>Имангазин Алишер</cp:lastModifiedBy>
  <cp:lastPrinted>2015-05-14T12:47:22Z</cp:lastPrinted>
  <dcterms:created xsi:type="dcterms:W3CDTF">2013-07-09T13:23:48Z</dcterms:created>
  <dcterms:modified xsi:type="dcterms:W3CDTF">2015-05-15T03:21:23Z</dcterms:modified>
</cp:coreProperties>
</file>