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SOpak\Desktop\Library\FS's\2016\June 2016\"/>
    </mc:Choice>
  </mc:AlternateContent>
  <bookViews>
    <workbookView xWindow="360" yWindow="690" windowWidth="11550" windowHeight="7620" tabRatio="841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й">[23]!й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52511"/>
</workbook>
</file>

<file path=xl/calcChain.xml><?xml version="1.0" encoding="utf-8"?>
<calcChain xmlns="http://schemas.openxmlformats.org/spreadsheetml/2006/main">
  <c r="O71" i="45" l="1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O38" i="37" s="1"/>
  <c r="R42" i="37" l="1"/>
  <c r="R36" i="37"/>
  <c r="R45" i="37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M31" i="46"/>
  <c r="M30" i="46"/>
  <c r="M29" i="46"/>
  <c r="R29" i="46" s="1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42" i="46" l="1"/>
  <c r="R32" i="46"/>
  <c r="R31" i="46"/>
  <c r="R41" i="46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T45" i="44" l="1"/>
  <c r="T49" i="44"/>
  <c r="T47" i="44"/>
  <c r="T51" i="44"/>
  <c r="T37" i="44"/>
  <c r="T36" i="44"/>
  <c r="T38" i="44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55" i="44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3" i="44" l="1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I25" i="44" s="1"/>
  <c r="I28" i="44" s="1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E25" i="44" l="1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C24" i="37"/>
  <c r="K25" i="37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R15" i="37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Q11" i="46"/>
  <c r="R11" i="46" s="1"/>
  <c r="S10" i="44"/>
  <c r="T10" i="44" s="1"/>
  <c r="F11" i="42"/>
  <c r="G11" i="42" s="1"/>
  <c r="R12" i="37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<sst xmlns="http://schemas.openxmlformats.org/spreadsheetml/2006/main" count="197" uniqueCount="128">
  <si>
    <t>Bank</t>
  </si>
  <si>
    <t>Subsidiary</t>
  </si>
  <si>
    <t>diff</t>
  </si>
  <si>
    <t>Per BS</t>
  </si>
  <si>
    <t>Итого</t>
  </si>
  <si>
    <t>Per IS</t>
  </si>
  <si>
    <t>тыс. тенге</t>
  </si>
  <si>
    <t>Примечание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</si>
  <si>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</si>
  <si>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</si>
  <si>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</si>
  <si>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</si>
  <si>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</si>
  <si>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</si>
  <si>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</si>
  <si>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</si>
  <si>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</si>
  <si>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</si>
  <si>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Прибыль до налогообложения</t>
  </si>
  <si>
    <t>Расход по подоходному налогу</t>
  </si>
  <si>
    <t>Резерв по переоценке финансовых активов, имеющихся в наличии для продажи: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</si>
  <si>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</si>
  <si>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</si>
  <si>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</si>
  <si>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</si>
  <si>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</si>
  <si>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</si>
  <si>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</si>
  <si>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Отложенный налоговый актив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</si>
  <si>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</si>
  <si>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</si>
  <si>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</si>
  <si>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</si>
  <si>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</si>
  <si>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</si>
  <si>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</si>
  <si>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</si>
  <si>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</si>
  <si>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</si>
  <si>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</si>
  <si>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</si>
  <si>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</si>
  <si>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</si>
  <si>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</si>
  <si>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</si>
  <si>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</si>
  <si>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</si>
  <si>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</si>
  <si>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</si>
  <si>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</si>
  <si>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</si>
  <si>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</si>
  <si>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Погашение выпущенных долговых ценных бумаг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</si>
  <si>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</si>
  <si>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</si>
  <si>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</si>
  <si>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</si>
  <si>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</si>
  <si>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</si>
  <si>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</si>
  <si>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</si>
  <si>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</si>
  <si>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</si>
  <si>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</si>
  <si>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>Выкуп выпущенных долговых ценных бумаг</t>
  </si>
  <si>
    <t xml:space="preserve"> </t>
  </si>
  <si>
    <t>During the current year KZT 1,438,042 thousand was recognised as an expense in profit or loss in respect of operating leases (2012: KZT 1,056,044 thousand).</t>
  </si>
  <si>
    <t>Динамический резерв</t>
  </si>
  <si>
    <t>Прибыль за период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</si>
  <si>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</si>
  <si>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</si>
  <si>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</si>
  <si>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</si>
  <si>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</si>
  <si>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</si>
  <si>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</si>
  <si>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</si>
  <si>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</si>
  <si>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</si>
  <si>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</si>
  <si>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АО «Евразийский банк»</t>
  </si>
  <si>
    <t>Счета и депозиты в банках</t>
  </si>
  <si>
    <t>Дебиторская задолженность по сделкам «обратного репо»</t>
  </si>
  <si>
    <t>Чистая прибыль/(убыток)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</si>
  <si>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(расход)/доход от операций с иностранной валютой</t>
  </si>
  <si>
    <t>Прибыль от продажи ипотечных кредитов и потребительских кредитов</t>
  </si>
  <si>
    <t>Базовая и разводненная прибыль на обыкновенную акцию, в тенге</t>
  </si>
  <si>
    <t>Кредиторская задолженность по сделкам «репо»</t>
  </si>
  <si>
    <t>Поступления от выпущенных долговых ценных бумаг</t>
  </si>
  <si>
    <t>Денежные средства и их эквиваленты по состоянию на конец периода (Примечание 11)</t>
  </si>
  <si>
    <t>Всего активов</t>
  </si>
  <si>
    <t>Всего обязательств</t>
  </si>
  <si>
    <t>Всего капитала</t>
  </si>
  <si>
    <t>Всего обязательств и капитала</t>
  </si>
  <si>
    <t>Всего совокупного дохода за период</t>
  </si>
  <si>
    <t xml:space="preserve">Всего совокупного дохода </t>
  </si>
  <si>
    <t>Курсовые разницы при пересчете</t>
  </si>
  <si>
    <t>Всего прочего совокупного дохода</t>
  </si>
  <si>
    <t xml:space="preserve">Остаток на 1 января 2015 года </t>
  </si>
  <si>
    <t>Чистые прочие операционные расходы</t>
  </si>
  <si>
    <t>Прочие выплаты</t>
  </si>
  <si>
    <t>Приобретения инвестиций, удерживаемых до срока погашения</t>
  </si>
  <si>
    <t>Чистое уменьшение денежных средств и их эквивалентов</t>
  </si>
  <si>
    <t>Всего статей, которые были или могут быть впоследствии реклассифицированы в состав прибыли или убытка</t>
  </si>
  <si>
    <t>Отложенные налоговые обязательства</t>
  </si>
  <si>
    <t>Чистая прибыль/(убыток) от операций с финансовыми активами, имеющимися в наличии для продажи</t>
  </si>
  <si>
    <t>Чистые выплаты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</si>
  <si>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Прочий совокупный доход/(убыток)</t>
  </si>
  <si>
    <t>Всего прочего совокупного дохода/(убытка) за период</t>
  </si>
  <si>
    <t>Консолидированный промежуточный сжатый отчет о финансовом положении по состоянию на 30 июня 2016 года</t>
  </si>
  <si>
    <t>30 июня 2016 г. 
(не аудировано) 
тыс. тенге</t>
  </si>
  <si>
    <t>31 декабря 2015 г. 
тыс. тенге</t>
  </si>
  <si>
    <t>Консолидированный промежуточный сжатый отчет о прибыли или убытке и прочем совокупном доходе за шесть месяцев, закончившихся 30 июня 2016 года</t>
  </si>
  <si>
    <t>За шесть месяцев, закончившихся
30 июня 2016 г. 
(не аудировано) 
тыс. тенге</t>
  </si>
  <si>
    <t>За шесть месяцев, закончившихся
30 июня 2015 г. 
(не аудировано) 
тыс. тенге</t>
  </si>
  <si>
    <t>Консолидированный промежуточный сжатый отчет о движении денежных средств
за шесть месяцев, закончившихся 30 июня 2016 года</t>
  </si>
  <si>
    <t>Чистые потоки денежных средств от/(использованные в) операционной деятельности до уплаты подоходного налога</t>
  </si>
  <si>
    <t>Потоки денежных средств от/(использованные в) операционной деятельности</t>
  </si>
  <si>
    <t>Приобретение дочернего предприятия за вычетом полученных денежных средств</t>
  </si>
  <si>
    <t>Потоки денежных средств (использованные в)/от инвестиционной деятельности</t>
  </si>
  <si>
    <t xml:space="preserve">Потоки денежных средств (использованные в)/от финансовой деятельности </t>
  </si>
  <si>
    <t>Консолидированный промежуточный сжатый отчет об изменениях в капитале за шесть месяцев, закончившихся 30 июня 2016 года</t>
  </si>
  <si>
    <t xml:space="preserve">Остаток на 30 июня 2015 года </t>
  </si>
  <si>
    <t xml:space="preserve">Остаток на 1 января 2016 года </t>
  </si>
  <si>
    <t>Всего совокупного убытка</t>
  </si>
  <si>
    <t>Убыток за период</t>
  </si>
  <si>
    <t>Всего совокупного убытка за период</t>
  </si>
  <si>
    <t xml:space="preserve">Остаток на 30 июня 2016 года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</si>
</sst>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_р_._-;\-* #,##0_р_._-;_-* &quot;-&quot;??_р_._-;_-@_-"/>
    <numFmt numFmtId="165" formatCode="_(* #,##0.00_);_(* \(#,##0.00\);_(* &quot;-&quot;??_);_(@_)"/>
    <numFmt numFmtId="166" formatCode="_(* #,##0_);_(* \(#,##0\);_(* &quot;-&quot;??_);_(@_)"/>
    <numFmt numFmtId="167" formatCode="_(* #,##0_);_(* \(#,##0\);_(* &quot;-&quot;_);_(@_)"/>
    <numFmt numFmtId="168" formatCode="#,##0.0"/>
    <numFmt numFmtId="169" formatCode="#."/>
    <numFmt numFmtId="170" formatCode="#.00"/>
    <numFmt numFmtId="171" formatCode="\$#.00"/>
    <numFmt numFmtId="172" formatCode="_-&quot;£&quot;* #,##0_-;\-&quot;£&quot;* #,##0_-;_-&quot;£&quot;* &quot;-&quot;_-;_-@_-"/>
    <numFmt numFmtId="173" formatCode="_-&quot;$&quot;* #,##0_-;\-&quot;$&quot;* #,##0_-;_-&quot;$&quot;* &quot;-&quot;_-;_-@_-"/>
    <numFmt numFmtId="174" formatCode="&quot;$&quot;#,##0.00;[Red]\-&quot;$&quot;#,##0.00"/>
    <numFmt numFmtId="175" formatCode="#,##0.0_);\(#,##0.0\)"/>
    <numFmt numFmtId="176" formatCode="&quot;$&quot;#,##0_);\(&quot;$&quot;#,##0\)"/>
    <numFmt numFmtId="177" formatCode="_(* #,##0.0_);_(* \(#,##0.00\);_(* &quot;-&quot;??_);_(@_)"/>
    <numFmt numFmtId="178" formatCode="General_)"/>
    <numFmt numFmtId="179" formatCode="0.000"/>
    <numFmt numFmtId="180" formatCode="#,##0.000_);\(#,##0.000\)"/>
    <numFmt numFmtId="181" formatCode="&quot;£&quot;#,\);\(&quot;£&quot;#,##0\)"/>
    <numFmt numFmtId="182" formatCode="_-* #,##0\ _K_c_-;\-* #,##0\ _K_c_-;_-* &quot;-&quot;\ _K_c_-;_-@_-"/>
    <numFmt numFmtId="183" formatCode="_-* #,##0.00\ _K_c_-;\-* #,##0.00\ _K_c_-;_-* &quot;-&quot;??\ _K_c_-;_-@_-"/>
    <numFmt numFmtId="184" formatCode="#,##0_)_%;\(#,##0\)_%;"/>
    <numFmt numFmtId="185" formatCode="_-* #,##0_-;\-* #,##0_-;_-* &quot;-&quot;_-;_-@_-"/>
    <numFmt numFmtId="186" formatCode="_._.* #,##0.0_)_%;_._.* \(#,##0.0\)_%"/>
    <numFmt numFmtId="187" formatCode="#,##0.0_)_%;\(#,##0.0\)_%;\ \ .0_)_%"/>
    <numFmt numFmtId="188" formatCode="_._.* #,##0.00_)_%;_._.* \(#,##0.00\)_%"/>
    <numFmt numFmtId="189" formatCode="#,##0.00_)_%;\(#,##0.00\)_%;\ \ .00_)_%"/>
    <numFmt numFmtId="190" formatCode="_._.* #,##0.000_)_%;_._.* \(#,##0.000\)_%"/>
    <numFmt numFmtId="191" formatCode="#,##0.000_)_%;\(#,##0.000\)_%;\ \ .000_)_%"/>
    <numFmt numFmtId="192" formatCode="_-* #,##0.00_-;\-* #,##0.00_-;_-* &quot;-&quot;??_-;_-@_-"/>
    <numFmt numFmtId="193" formatCode="_._.* \(#,##0\)_%;_._.* #,##0_)_%;_._.* 0_)_%;_._.@_)_%"/>
    <numFmt numFmtId="194" formatCode="_._.&quot;£&quot;* \(#,##0\)_%;_._.&quot;£&quot;* #,##0_)_%;_._.&quot;£&quot;* 0_)_%;_._.@_)_%"/>
    <numFmt numFmtId="195" formatCode="* \(#,##0\);* #,##0_);&quot;-&quot;??_);@"/>
    <numFmt numFmtId="196" formatCode="&quot;£&quot;* #,##0_)_%;&quot;£&quot;* \(#,##0\)_%;&quot;£&quot;* &quot;-&quot;??_)_%;@_)_%"/>
    <numFmt numFmtId="197" formatCode="_._.&quot;£&quot;* #,##0.0_)_%;_._.&quot;£&quot;* \(#,##0.0\)_%"/>
    <numFmt numFmtId="198" formatCode="&quot;£&quot;* #,##0.0_)_%;&quot;£&quot;* \(#,##0.0\)_%;&quot;£&quot;* \ .0_)_%"/>
    <numFmt numFmtId="199" formatCode="_._.&quot;$&quot;* #,##0.0_)_%;_._.&quot;$&quot;* \(#,##0.0\)_%"/>
    <numFmt numFmtId="200" formatCode="_._.&quot;£&quot;* #,##0.00_)_%;_._.&quot;£&quot;* \(#,##0.00\)_%"/>
    <numFmt numFmtId="201" formatCode="&quot;£&quot;* #,##0.00_)_%;&quot;£&quot;* \(#,##0.00\)_%;&quot;£&quot;* \ .00_)_%"/>
    <numFmt numFmtId="202" formatCode="_._.&quot;$&quot;* #,##0.00_)_%;_._.&quot;$&quot;* \(#,##0.00\)_%"/>
    <numFmt numFmtId="203" formatCode="_._.&quot;£&quot;* #,##0.000_)_%;_._.&quot;£&quot;* \(#,##0.000\)_%"/>
    <numFmt numFmtId="204" formatCode="&quot;£&quot;* #,##0.000_)_%;&quot;£&quot;* \(#,##0.000\)_%;&quot;£&quot;* \ .000_)_%"/>
    <numFmt numFmtId="205" formatCode="_._.&quot;$&quot;* #,##0.000_)_%;_._.&quot;$&quot;* \(#,##0.000\)_%"/>
    <numFmt numFmtId="206" formatCode="mmmm\ d\,\ yyyy"/>
    <numFmt numFmtId="207" formatCode="* #,##0_);* \(#,##0\);&quot;-&quot;??_);@"/>
    <numFmt numFmtId="208" formatCode="_-* #,##0\ _z_3_-;\-* #,##0\ _z_3_-;_-* &quot;-&quot;\ _z_3_-;_-@_-"/>
    <numFmt numFmtId="209" formatCode="_-* #,##0.00\ _z_3_-;\-* #,##0.00\ _z_3_-;_-* &quot;-&quot;??\ _z_3_-;_-@_-"/>
    <numFmt numFmtId="210" formatCode="_([$€-2]* #,##0.00_);_([$€-2]* \(#,##0.00\);_([$€-2]* &quot;-&quot;??_)"/>
    <numFmt numFmtId="211" formatCode="#,##0\ \ ;\(#,##0\)\ ;\—\ \ \ \ "/>
    <numFmt numFmtId="212" formatCode="&quot;$&quot;#,##0_);[Red]\(&quot;$&quot;#,##0\)"/>
    <numFmt numFmtId="213" formatCode="&quot;$&quot;#,##0\ ;\-&quot;$&quot;#,##0"/>
    <numFmt numFmtId="214" formatCode="&quot;$&quot;#,##0.00\ ;\(&quot;$&quot;#,##0.00\)"/>
    <numFmt numFmtId="215" formatCode="_-&quot;£&quot;* #,##0.00_-;\-&quot;£&quot;* #,##0.00_-;_-&quot;£&quot;* &quot;-&quot;??_-;_-@_-"/>
    <numFmt numFmtId="216" formatCode="#,##0.00\ &quot;$&quot;;\-#,##0.00\ &quot;$&quot;"/>
    <numFmt numFmtId="217" formatCode="_-* #,##0\ &quot;$&quot;_-;\-* #,##0\ &quot;$&quot;_-;_-* &quot;-&quot;\ &quot;$&quot;_-;_-@_-"/>
    <numFmt numFmtId="218" formatCode="_(&quot;R$&quot;* #,##0_);_(&quot;R$&quot;* \(#,##0\);_(&quot;R$&quot;* &quot;-&quot;_);_(@_)"/>
    <numFmt numFmtId="219" formatCode="_(&quot;R$&quot;* #,##0.00_);_(&quot;R$&quot;* \(#,##0.00\);_(&quot;R$&quot;* &quot;-&quot;??_);_(@_)"/>
    <numFmt numFmtId="220" formatCode="#,##0\ &quot;$&quot;;[Red]\-#,##0\ &quot;$&quot;"/>
    <numFmt numFmtId="221" formatCode="#,##0.00\ &quot;$&quot;;[Red]\-#,##0.00\ &quot;$&quot;"/>
    <numFmt numFmtId="222" formatCode="0.00_)"/>
    <numFmt numFmtId="223" formatCode="#\ ##0;\-#\ ##0"/>
    <numFmt numFmtId="224" formatCode="#\ ##0.0000000000;\-#\ ##0.0000000000"/>
    <numFmt numFmtId="225" formatCode="#\ ##0.0;\-#\ ##0.0"/>
    <numFmt numFmtId="226" formatCode="#\ ##0.00;\-#\ ##0.00"/>
    <numFmt numFmtId="227" formatCode="#\ ##0.000;\-#\ ##0.000"/>
    <numFmt numFmtId="228" formatCode="#\ ##0.0000;\-#\ ##0.0000"/>
    <numFmt numFmtId="229" formatCode="#\ ##0.00000;\-#\ ##0.00000"/>
    <numFmt numFmtId="230" formatCode="#\ ##0.000000;\-#\ ##0.000000"/>
    <numFmt numFmtId="231" formatCode="#\ ##0.0000000;\-#\ ##0.0000000"/>
    <numFmt numFmtId="232" formatCode="#\ ##0.00000000;\-#\ ##0.00000000"/>
    <numFmt numFmtId="233" formatCode="#\ ##0.000000000;\-#\ ##0.000000000"/>
    <numFmt numFmtId="234" formatCode="_-* #,##0\ _đ_._-;\-* #,##0\ _đ_._-;_-* &quot;-&quot;\ _đ_._-;_-@_-"/>
    <numFmt numFmtId="235" formatCode="\(#,##0.0\)"/>
    <numFmt numFmtId="236" formatCode="#,##0\ &quot;?.&quot;;\-#,##0\ &quot;?.&quot;"/>
    <numFmt numFmtId="237" formatCode="0_)%;\(0\)%"/>
    <numFmt numFmtId="238" formatCode="_._._(* 0_)%;_._.* \(0\)%"/>
    <numFmt numFmtId="239" formatCode="_(0_)%;\(0\)%"/>
    <numFmt numFmtId="240" formatCode="0%_);\(0%\)"/>
    <numFmt numFmtId="241" formatCode="\60\4\7\:"/>
    <numFmt numFmtId="242" formatCode="_(0.0_)%;\(0.0\)%"/>
    <numFmt numFmtId="243" formatCode="_._._(* 0.0_)%;_._.* \(0.0\)%"/>
    <numFmt numFmtId="244" formatCode="_(0.00_)%;\(0.00\)%"/>
    <numFmt numFmtId="245" formatCode="_._._(* 0.00_)%;_._.* \(0.00\)%"/>
    <numFmt numFmtId="246" formatCode="_(0.000_)%;\(0.000\)%"/>
    <numFmt numFmtId="247" formatCode="_._._(* 0.000_)%;_._.* \(0.000\)%"/>
    <numFmt numFmtId="248" formatCode="mm/dd/yy"/>
    <numFmt numFmtId="249" formatCode="\ #,##0;[Red]\-#,##0"/>
    <numFmt numFmtId="250" formatCode="&quot;£&quot;#,\);\(&quot;£&quot;#,\)"/>
    <numFmt numFmtId="251" formatCode="&quot;£&quot;#,;\(&quot;£&quot;#,\)"/>
    <numFmt numFmtId="252" formatCode="#,##0;[Red]&quot;-&quot;#,##0"/>
    <numFmt numFmtId="253" formatCode="#,##0.00;[Red]&quot;-&quot;#,##0.00"/>
    <numFmt numFmtId="254" formatCode="#,##0\ &quot;kr&quot;;[Red]\-#,##0\ &quot;kr&quot;"/>
    <numFmt numFmtId="255" formatCode="#,##0.00\ &quot;kr&quot;;[Red]\-#,##0.00\ &quot;kr&quot;"/>
    <numFmt numFmtId="256" formatCode="_-* #,##0.00\ _T_L_-;\-* #,##0.00\ _T_L_-;_-* &quot;-&quot;??\ _T_L_-;_-@_-"/>
    <numFmt numFmtId="257" formatCode="#,##0_);[Blue]&quot;(-) &quot;#,##0_)"/>
    <numFmt numFmtId="258" formatCode="%#.00"/>
    <numFmt numFmtId="259" formatCode="_(#,##0_);_(\(#,##0\);_(&quot;-&quot;_);_(@_)"/>
    <numFmt numFmtId="260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68" fontId="49" fillId="1" borderId="6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169" fontId="51" fillId="0" borderId="23">
      <protection locked="0"/>
    </xf>
    <xf numFmtId="169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9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0" fontId="51" fillId="0" borderId="0">
      <protection locked="0"/>
    </xf>
    <xf numFmtId="4" fontId="51" fillId="0" borderId="0">
      <protection locked="0"/>
    </xf>
    <xf numFmtId="170" fontId="51" fillId="0" borderId="0">
      <protection locked="0"/>
    </xf>
    <xf numFmtId="171" fontId="51" fillId="0" borderId="0">
      <protection locked="0"/>
    </xf>
    <xf numFmtId="171" fontId="51" fillId="0" borderId="0">
      <protection locked="0"/>
    </xf>
    <xf numFmtId="9" fontId="6" fillId="33" borderId="0"/>
    <xf numFmtId="169" fontId="56" fillId="0" borderId="0">
      <protection locked="0"/>
    </xf>
    <xf numFmtId="169" fontId="56" fillId="0" borderId="0">
      <protection locked="0"/>
    </xf>
    <xf numFmtId="0" fontId="6" fillId="0" borderId="0"/>
    <xf numFmtId="0" fontId="57" fillId="0" borderId="0"/>
    <xf numFmtId="169" fontId="51" fillId="0" borderId="23">
      <protection locked="0"/>
    </xf>
    <xf numFmtId="169" fontId="51" fillId="0" borderId="23">
      <protection locked="0"/>
    </xf>
    <xf numFmtId="9" fontId="48" fillId="1" borderId="3">
      <alignment vertical="center"/>
    </xf>
    <xf numFmtId="172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3" fontId="6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5" fontId="68" fillId="53" borderId="13">
      <alignment horizontal="left" vertical="center"/>
    </xf>
    <xf numFmtId="0" fontId="69" fillId="0" borderId="0" applyNumberFormat="0" applyFill="0" applyBorder="0" applyAlignment="0" applyProtection="0"/>
    <xf numFmtId="176" fontId="70" fillId="0" borderId="2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9" fontId="71" fillId="0" borderId="0" applyFill="0" applyBorder="0" applyAlignment="0"/>
    <xf numFmtId="175" fontId="72" fillId="0" borderId="0" applyFill="0" applyBorder="0" applyAlignment="0"/>
    <xf numFmtId="180" fontId="72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2" fontId="58" fillId="0" borderId="0" applyFont="0" applyFill="0" applyBorder="0" applyAlignment="0" applyProtection="0"/>
    <xf numFmtId="183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77" fontId="71" fillId="0" borderId="0" applyFont="0" applyFill="0" applyBorder="0" applyAlignment="0" applyProtection="0"/>
    <xf numFmtId="186" fontId="24" fillId="0" borderId="0" applyFont="0" applyFill="0" applyBorder="0" applyAlignment="0" applyProtection="0"/>
    <xf numFmtId="187" fontId="77" fillId="0" borderId="0" applyFont="0" applyFill="0" applyBorder="0" applyAlignment="0" applyProtection="0"/>
    <xf numFmtId="188" fontId="78" fillId="0" borderId="0" applyFont="0" applyFill="0" applyBorder="0" applyAlignment="0" applyProtection="0"/>
    <xf numFmtId="189" fontId="77" fillId="0" borderId="0" applyFont="0" applyFill="0" applyBorder="0" applyAlignment="0" applyProtection="0"/>
    <xf numFmtId="190" fontId="78" fillId="0" borderId="0" applyFont="0" applyFill="0" applyBorder="0" applyAlignment="0" applyProtection="0"/>
    <xf numFmtId="191" fontId="7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3" fontId="83" fillId="0" borderId="0" applyFill="0" applyBorder="0" applyProtection="0"/>
    <xf numFmtId="194" fontId="24" fillId="0" borderId="0" applyFont="0" applyFill="0" applyBorder="0" applyAlignment="0" applyProtection="0"/>
    <xf numFmtId="195" fontId="84" fillId="0" borderId="0" applyFill="0" applyBorder="0" applyProtection="0"/>
    <xf numFmtId="195" fontId="84" fillId="0" borderId="2" applyFill="0" applyProtection="0"/>
    <xf numFmtId="195" fontId="84" fillId="0" borderId="8" applyFill="0" applyProtection="0"/>
    <xf numFmtId="196" fontId="6" fillId="0" borderId="0" applyFont="0" applyFill="0" applyBorder="0" applyAlignment="0" applyProtection="0"/>
    <xf numFmtId="172" fontId="62" fillId="0" borderId="0" applyFont="0" applyFill="0" applyBorder="0" applyAlignment="0" applyProtection="0"/>
    <xf numFmtId="178" fontId="71" fillId="0" borderId="0" applyFont="0" applyFill="0" applyBorder="0" applyAlignment="0" applyProtection="0"/>
    <xf numFmtId="197" fontId="78" fillId="0" borderId="0" applyFont="0" applyFill="0" applyBorder="0" applyAlignment="0" applyProtection="0"/>
    <xf numFmtId="198" fontId="77" fillId="0" borderId="0" applyFont="0" applyFill="0" applyBorder="0" applyAlignment="0" applyProtection="0"/>
    <xf numFmtId="199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7" fillId="0" borderId="0" applyFont="0" applyFill="0" applyBorder="0" applyAlignment="0" applyProtection="0"/>
    <xf numFmtId="202" fontId="78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7" fillId="0" borderId="0" applyFont="0" applyFill="0" applyBorder="0" applyAlignment="0" applyProtection="0"/>
    <xf numFmtId="205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6" fontId="6" fillId="0" borderId="0" applyFont="0" applyFill="0" applyBorder="0" applyAlignment="0" applyProtection="0"/>
    <xf numFmtId="14" fontId="85" fillId="0" borderId="0" applyFill="0" applyBorder="0" applyAlignment="0"/>
    <xf numFmtId="207" fontId="84" fillId="0" borderId="0" applyFill="0" applyBorder="0" applyProtection="0"/>
    <xf numFmtId="207" fontId="84" fillId="0" borderId="2" applyFill="0" applyProtection="0"/>
    <xf numFmtId="207" fontId="84" fillId="0" borderId="8" applyFill="0" applyProtection="0"/>
    <xf numFmtId="38" fontId="61" fillId="0" borderId="28">
      <alignment vertical="center"/>
    </xf>
    <xf numFmtId="165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90" fillId="0" borderId="0" applyNumberFormat="0" applyAlignment="0">
      <alignment horizontal="left"/>
    </xf>
    <xf numFmtId="210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1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2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3" fontId="110" fillId="0" borderId="0" applyFont="0" applyFill="0" applyBorder="0" applyAlignment="0" applyProtection="0"/>
    <xf numFmtId="214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2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5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6" fontId="6" fillId="0" borderId="0" applyFont="0" applyFill="0" applyBorder="0" applyAlignment="0" applyProtection="0"/>
    <xf numFmtId="217" fontId="6" fillId="0" borderId="0" applyFont="0" applyFill="0" applyBorder="0" applyAlignment="0" applyProtection="0"/>
    <xf numFmtId="0" fontId="26" fillId="0" borderId="0"/>
    <xf numFmtId="218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0" fontId="6" fillId="0" borderId="0" applyFont="0" applyFill="0" applyBorder="0" applyAlignment="0" applyProtection="0"/>
    <xf numFmtId="221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2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3" fontId="15" fillId="0" borderId="0"/>
    <xf numFmtId="224" fontId="15" fillId="0" borderId="0"/>
    <xf numFmtId="225" fontId="15" fillId="0" borderId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5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235" fontId="95" fillId="0" borderId="0" applyFont="0" applyFill="0" applyBorder="0" applyAlignment="0" applyProtection="0"/>
    <xf numFmtId="236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37" fontId="74" fillId="0" borderId="0" applyFont="0" applyFill="0" applyBorder="0" applyAlignment="0" applyProtection="0"/>
    <xf numFmtId="238" fontId="24" fillId="0" borderId="0" applyFont="0" applyFill="0" applyBorder="0" applyAlignment="0" applyProtection="0"/>
    <xf numFmtId="239" fontId="78" fillId="0" borderId="0" applyFont="0" applyFill="0" applyBorder="0" applyAlignment="0" applyProtection="0"/>
    <xf numFmtId="240" fontId="6" fillId="0" borderId="0" applyFont="0" applyFill="0" applyBorder="0" applyAlignment="0" applyProtection="0"/>
    <xf numFmtId="180" fontId="72" fillId="0" borderId="0" applyFont="0" applyFill="0" applyBorder="0" applyAlignment="0" applyProtection="0"/>
    <xf numFmtId="241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2" fontId="78" fillId="0" borderId="0" applyFont="0" applyFill="0" applyBorder="0" applyAlignment="0" applyProtection="0"/>
    <xf numFmtId="243" fontId="24" fillId="0" borderId="0" applyFont="0" applyFill="0" applyBorder="0" applyAlignment="0" applyProtection="0"/>
    <xf numFmtId="244" fontId="78" fillId="0" borderId="0" applyFont="0" applyFill="0" applyBorder="0" applyAlignment="0" applyProtection="0"/>
    <xf numFmtId="245" fontId="24" fillId="0" borderId="0" applyFont="0" applyFill="0" applyBorder="0" applyAlignment="0" applyProtection="0"/>
    <xf numFmtId="10" fontId="126" fillId="0" borderId="0"/>
    <xf numFmtId="246" fontId="78" fillId="0" borderId="0" applyFont="0" applyFill="0" applyBorder="0" applyAlignment="0" applyProtection="0"/>
    <xf numFmtId="247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77" fontId="71" fillId="0" borderId="0" applyFill="0" applyBorder="0" applyAlignment="0"/>
    <xf numFmtId="178" fontId="71" fillId="0" borderId="0" applyFill="0" applyBorder="0" applyAlignment="0"/>
    <xf numFmtId="177" fontId="71" fillId="0" borderId="0" applyFill="0" applyBorder="0" applyAlignment="0"/>
    <xf numFmtId="181" fontId="72" fillId="0" borderId="0" applyFill="0" applyBorder="0" applyAlignment="0"/>
    <xf numFmtId="178" fontId="71" fillId="0" borderId="0" applyFill="0" applyBorder="0" applyAlignment="0"/>
    <xf numFmtId="176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48" fontId="128" fillId="0" borderId="0" applyNumberFormat="0" applyFill="0" applyBorder="0" applyAlignment="0" applyProtection="0">
      <alignment horizontal="left"/>
    </xf>
    <xf numFmtId="249" fontId="129" fillId="62" borderId="0">
      <protection locked="0"/>
    </xf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0" fontId="72" fillId="0" borderId="0" applyFill="0" applyBorder="0" applyAlignment="0"/>
    <xf numFmtId="251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2" fontId="136" fillId="0" borderId="0" applyFont="0" applyFill="0" applyBorder="0" applyAlignment="0" applyProtection="0"/>
    <xf numFmtId="253" fontId="136" fillId="0" borderId="0" applyFont="0" applyFill="0" applyBorder="0" applyAlignment="0" applyProtection="0"/>
    <xf numFmtId="0" fontId="6" fillId="0" borderId="0"/>
    <xf numFmtId="254" fontId="136" fillId="0" borderId="0" applyFont="0" applyFill="0" applyBorder="0" applyAlignment="0" applyProtection="0"/>
    <xf numFmtId="255" fontId="136" fillId="0" borderId="0" applyFont="0" applyFill="0" applyBorder="0" applyAlignment="0" applyProtection="0"/>
    <xf numFmtId="256" fontId="18" fillId="0" borderId="0" applyFont="0" applyFill="0" applyBorder="0" applyAlignment="0" applyProtection="0"/>
    <xf numFmtId="0" fontId="137" fillId="0" borderId="0"/>
    <xf numFmtId="172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57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56" fillId="0" borderId="0">
      <protection locked="0"/>
    </xf>
    <xf numFmtId="169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58" fontId="51" fillId="0" borderId="0">
      <protection locked="0"/>
    </xf>
    <xf numFmtId="258" fontId="51" fillId="0" borderId="0">
      <protection locked="0"/>
    </xf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2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68" fontId="49" fillId="1" borderId="42" applyFont="0" applyFill="0" applyBorder="0" applyAlignment="0" applyProtection="0"/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169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6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5" fontId="84" fillId="0" borderId="49" applyFill="0" applyProtection="0"/>
    <xf numFmtId="195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07" fontId="84" fillId="0" borderId="49" applyFill="0" applyProtection="0"/>
    <xf numFmtId="207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57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41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69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59" fontId="9" fillId="0" borderId="0" xfId="0" applyNumberFormat="1" applyFont="1"/>
    <xf numFmtId="259" fontId="9" fillId="0" borderId="0" xfId="0" applyNumberFormat="1" applyFont="1" applyFill="1" applyBorder="1"/>
    <xf numFmtId="259" fontId="10" fillId="0" borderId="8" xfId="1" applyNumberFormat="1" applyFont="1" applyFill="1" applyBorder="1"/>
    <xf numFmtId="259" fontId="9" fillId="0" borderId="0" xfId="0" applyNumberFormat="1" applyFont="1" applyFill="1"/>
    <xf numFmtId="259" fontId="9" fillId="0" borderId="0" xfId="1" applyNumberFormat="1" applyFont="1" applyFill="1"/>
    <xf numFmtId="259" fontId="9" fillId="0" borderId="0" xfId="1" applyNumberFormat="1" applyFont="1"/>
    <xf numFmtId="259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6" fontId="12" fillId="0" borderId="0" xfId="648" applyNumberFormat="1" applyFont="1" applyFill="1" applyBorder="1"/>
    <xf numFmtId="166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59" fontId="8" fillId="0" borderId="0" xfId="648" applyNumberFormat="1" applyFont="1" applyFill="1"/>
    <xf numFmtId="166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67" fontId="9" fillId="0" borderId="0" xfId="8" applyNumberFormat="1" applyFont="1"/>
    <xf numFmtId="164" fontId="11" fillId="0" borderId="0" xfId="8" applyNumberFormat="1" applyFont="1"/>
    <xf numFmtId="0" fontId="19" fillId="0" borderId="0" xfId="8" applyFont="1"/>
    <xf numFmtId="166" fontId="5" fillId="0" borderId="0" xfId="648" applyNumberFormat="1" applyFont="1" applyFill="1"/>
    <xf numFmtId="166" fontId="16" fillId="0" borderId="0" xfId="8" applyNumberFormat="1" applyFont="1" applyBorder="1" applyAlignment="1">
      <alignment wrapText="1"/>
    </xf>
    <xf numFmtId="166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6" fontId="143" fillId="0" borderId="0" xfId="8" applyNumberFormat="1" applyFont="1" applyBorder="1" applyAlignment="1">
      <alignment wrapText="1"/>
    </xf>
    <xf numFmtId="0" fontId="141" fillId="0" borderId="0" xfId="8" applyFont="1"/>
    <xf numFmtId="259" fontId="8" fillId="0" borderId="0" xfId="648" applyNumberFormat="1" applyFont="1" applyFill="1" applyAlignment="1">
      <alignment horizontal="right"/>
    </xf>
    <xf numFmtId="259" fontId="8" fillId="0" borderId="1" xfId="648" applyNumberFormat="1" applyFont="1" applyFill="1" applyBorder="1" applyAlignment="1">
      <alignment horizontal="right"/>
    </xf>
    <xf numFmtId="259" fontId="5" fillId="0" borderId="45" xfId="648" applyNumberFormat="1" applyFont="1" applyFill="1" applyBorder="1" applyAlignment="1">
      <alignment horizontal="right"/>
    </xf>
    <xf numFmtId="259" fontId="5" fillId="0" borderId="0" xfId="648" applyNumberFormat="1" applyFont="1" applyFill="1" applyAlignment="1">
      <alignment horizontal="right"/>
    </xf>
    <xf numFmtId="259" fontId="5" fillId="0" borderId="8" xfId="648" applyNumberFormat="1" applyFont="1" applyFill="1" applyBorder="1" applyAlignment="1">
      <alignment horizontal="right"/>
    </xf>
    <xf numFmtId="259" fontId="9" fillId="0" borderId="0" xfId="8" applyNumberFormat="1" applyFont="1" applyAlignment="1">
      <alignment horizontal="right"/>
    </xf>
    <xf numFmtId="259" fontId="8" fillId="0" borderId="0" xfId="648" applyNumberFormat="1" applyFont="1" applyFill="1" applyBorder="1" applyAlignment="1">
      <alignment horizontal="right"/>
    </xf>
    <xf numFmtId="259" fontId="5" fillId="0" borderId="43" xfId="648" applyNumberFormat="1" applyFont="1" applyFill="1" applyBorder="1" applyAlignment="1">
      <alignment horizontal="right"/>
    </xf>
    <xf numFmtId="259" fontId="8" fillId="0" borderId="45" xfId="648" applyNumberFormat="1" applyFont="1" applyFill="1" applyBorder="1" applyAlignment="1">
      <alignment horizontal="right"/>
    </xf>
    <xf numFmtId="259" fontId="8" fillId="0" borderId="28" xfId="648" applyNumberFormat="1" applyFont="1" applyFill="1" applyBorder="1" applyAlignment="1">
      <alignment horizontal="right"/>
    </xf>
    <xf numFmtId="259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6" fontId="141" fillId="0" borderId="0" xfId="8" applyNumberFormat="1" applyFont="1" applyBorder="1" applyAlignment="1">
      <alignment wrapText="1"/>
    </xf>
    <xf numFmtId="166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5" fontId="8" fillId="0" borderId="0" xfId="648" applyNumberFormat="1" applyFont="1" applyFill="1" applyBorder="1"/>
    <xf numFmtId="166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6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59" fontId="5" fillId="0" borderId="40" xfId="648" applyNumberFormat="1" applyFont="1" applyFill="1" applyBorder="1" applyAlignment="1">
      <alignment horizontal="right"/>
    </xf>
    <xf numFmtId="260" fontId="9" fillId="0" borderId="0" xfId="0" applyNumberFormat="1" applyFont="1" applyFill="1" applyBorder="1"/>
    <xf numFmtId="260" fontId="9" fillId="0" borderId="1" xfId="0" applyNumberFormat="1" applyFont="1" applyFill="1" applyBorder="1"/>
    <xf numFmtId="166" fontId="8" fillId="0" borderId="0" xfId="648" applyNumberFormat="1" applyFont="1" applyFill="1" applyBorder="1"/>
    <xf numFmtId="259" fontId="8" fillId="0" borderId="8" xfId="648" applyNumberFormat="1" applyFont="1" applyFill="1" applyBorder="1" applyAlignment="1">
      <alignment horizontal="right"/>
    </xf>
    <xf numFmtId="259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5" fontId="8" fillId="0" borderId="0" xfId="648" applyNumberFormat="1" applyFont="1" applyFill="1"/>
    <xf numFmtId="0" fontId="9" fillId="0" borderId="0" xfId="8" applyFont="1" applyAlignment="1">
      <alignment horizontal="right" wrapText="1"/>
    </xf>
    <xf numFmtId="259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59" fontId="5" fillId="0" borderId="41" xfId="648" applyNumberFormat="1" applyFont="1" applyFill="1" applyBorder="1"/>
    <xf numFmtId="0" fontId="22" fillId="0" borderId="0" xfId="8" applyFont="1" applyAlignment="1">
      <alignment wrapText="1"/>
    </xf>
    <xf numFmtId="259" fontId="8" fillId="0" borderId="41" xfId="648" applyNumberFormat="1" applyFont="1" applyFill="1" applyBorder="1"/>
    <xf numFmtId="259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59" fontId="9" fillId="66" borderId="0" xfId="0" applyNumberFormat="1" applyFont="1" applyFill="1" applyBorder="1"/>
    <xf numFmtId="259" fontId="9" fillId="66" borderId="0" xfId="0" applyNumberFormat="1" applyFont="1" applyFill="1"/>
    <xf numFmtId="0" fontId="9" fillId="66" borderId="0" xfId="0" applyFont="1" applyFill="1" applyBorder="1" applyAlignment="1">
      <alignment horizontal="center"/>
    </xf>
    <xf numFmtId="0" fontId="9" fillId="66" borderId="0" xfId="0" applyFont="1" applyFill="1" applyBorder="1" applyAlignment="1">
      <alignment wrapText="1"/>
    </xf>
    <xf numFmtId="259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59" fontId="10" fillId="66" borderId="40" xfId="1" applyNumberFormat="1" applyFont="1" applyFill="1" applyBorder="1"/>
    <xf numFmtId="259" fontId="10" fillId="66" borderId="41" xfId="1" applyNumberFormat="1" applyFont="1" applyFill="1" applyBorder="1"/>
    <xf numFmtId="0" fontId="5" fillId="66" borderId="0" xfId="0" applyFont="1" applyFill="1" applyAlignment="1">
      <alignment horizontal="center"/>
    </xf>
    <xf numFmtId="0" fontId="9" fillId="66" borderId="0" xfId="0" applyFont="1" applyFill="1" applyAlignment="1">
      <alignment horizontal="center"/>
    </xf>
    <xf numFmtId="0" fontId="8" fillId="66" borderId="0" xfId="0" applyFont="1" applyFill="1" applyBorder="1" applyAlignment="1">
      <alignment wrapText="1"/>
    </xf>
    <xf numFmtId="0" fontId="8" fillId="66" borderId="0" xfId="0" applyFont="1" applyFill="1" applyBorder="1" applyAlignment="1">
      <alignment horizontal="center" wrapText="1"/>
    </xf>
    <xf numFmtId="259" fontId="10" fillId="66" borderId="40" xfId="0" applyNumberFormat="1" applyFont="1" applyFill="1" applyBorder="1"/>
    <xf numFmtId="259" fontId="10" fillId="66" borderId="0" xfId="0" applyNumberFormat="1" applyFont="1" applyFill="1" applyBorder="1"/>
    <xf numFmtId="259" fontId="10" fillId="66" borderId="43" xfId="0" applyNumberFormat="1" applyFont="1" applyFill="1" applyBorder="1"/>
    <xf numFmtId="259" fontId="10" fillId="66" borderId="43" xfId="1" applyNumberFormat="1" applyFont="1" applyFill="1" applyBorder="1"/>
    <xf numFmtId="259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59" fontId="145" fillId="66" borderId="0" xfId="0" applyNumberFormat="1" applyFont="1" applyFill="1" applyBorder="1"/>
    <xf numFmtId="259" fontId="10" fillId="66" borderId="41" xfId="0" applyNumberFormat="1" applyFont="1" applyFill="1" applyBorder="1"/>
    <xf numFmtId="259" fontId="10" fillId="66" borderId="47" xfId="0" applyNumberFormat="1" applyFont="1" applyFill="1" applyBorder="1"/>
    <xf numFmtId="260" fontId="9" fillId="66" borderId="9" xfId="0" applyNumberFormat="1" applyFont="1" applyFill="1" applyBorder="1"/>
    <xf numFmtId="259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59" fontId="9" fillId="66" borderId="0" xfId="0" applyNumberFormat="1" applyFont="1" applyFill="1" applyBorder="1" applyAlignment="1">
      <alignment horizontal="right"/>
    </xf>
    <xf numFmtId="259" fontId="9" fillId="66" borderId="0" xfId="1" applyNumberFormat="1" applyFont="1" applyFill="1"/>
    <xf numFmtId="259" fontId="9" fillId="66" borderId="0" xfId="0" applyNumberFormat="1" applyFont="1" applyFill="1" applyAlignment="1">
      <alignment wrapText="1"/>
    </xf>
    <xf numFmtId="259" fontId="18" fillId="66" borderId="0" xfId="0" applyNumberFormat="1" applyFont="1" applyFill="1" applyBorder="1" applyAlignment="1">
      <alignment horizontal="right"/>
    </xf>
    <xf numFmtId="259" fontId="5" fillId="66" borderId="43" xfId="1" applyNumberFormat="1" applyFont="1" applyFill="1" applyBorder="1" applyAlignment="1">
      <alignment horizontal="right" wrapText="1"/>
    </xf>
    <xf numFmtId="259" fontId="5" fillId="66" borderId="0" xfId="1" applyNumberFormat="1" applyFont="1" applyFill="1" applyBorder="1" applyAlignment="1">
      <alignment horizontal="right" wrapText="1"/>
    </xf>
    <xf numFmtId="259" fontId="139" fillId="66" borderId="0" xfId="1" applyNumberFormat="1" applyFont="1" applyFill="1" applyBorder="1" applyAlignment="1">
      <alignment horizontal="center" wrapText="1"/>
    </xf>
    <xf numFmtId="259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59" fontId="5" fillId="66" borderId="0" xfId="1" applyNumberFormat="1" applyFont="1" applyFill="1" applyAlignment="1">
      <alignment horizontal="right" wrapText="1"/>
    </xf>
    <xf numFmtId="259" fontId="5" fillId="66" borderId="0" xfId="0" applyNumberFormat="1" applyFont="1" applyFill="1" applyAlignment="1">
      <alignment horizontal="right" wrapText="1"/>
    </xf>
    <xf numFmtId="259" fontId="5" fillId="66" borderId="0" xfId="0" applyNumberFormat="1" applyFont="1" applyFill="1" applyBorder="1" applyAlignment="1">
      <alignment horizontal="right" wrapText="1"/>
    </xf>
    <xf numFmtId="259" fontId="8" fillId="66" borderId="0" xfId="1" applyNumberFormat="1" applyFont="1" applyFill="1" applyAlignment="1">
      <alignment horizontal="right" wrapText="1"/>
    </xf>
    <xf numFmtId="0" fontId="9" fillId="66" borderId="0" xfId="0" applyFont="1" applyFill="1" applyAlignment="1">
      <alignment wrapText="1"/>
    </xf>
    <xf numFmtId="259" fontId="8" fillId="66" borderId="0" xfId="1" applyNumberFormat="1" applyFont="1" applyFill="1" applyBorder="1" applyAlignment="1">
      <alignment horizontal="right" wrapText="1"/>
    </xf>
    <xf numFmtId="0" fontId="145" fillId="66" borderId="0" xfId="0" applyFont="1" applyFill="1" applyAlignment="1">
      <alignment wrapText="1"/>
    </xf>
    <xf numFmtId="259" fontId="142" fillId="66" borderId="0" xfId="1" applyNumberFormat="1" applyFont="1" applyFill="1" applyAlignment="1">
      <alignment horizontal="right" wrapText="1"/>
    </xf>
    <xf numFmtId="259" fontId="142" fillId="66" borderId="0" xfId="1" applyNumberFormat="1" applyFont="1" applyFill="1" applyBorder="1" applyAlignment="1">
      <alignment horizontal="right" wrapText="1"/>
    </xf>
    <xf numFmtId="259" fontId="146" fillId="66" borderId="0" xfId="0" applyNumberFormat="1" applyFont="1" applyFill="1" applyBorder="1" applyAlignment="1">
      <alignment horizontal="right" wrapText="1"/>
    </xf>
    <xf numFmtId="259" fontId="8" fillId="66" borderId="43" xfId="1" applyNumberFormat="1" applyFont="1" applyFill="1" applyBorder="1" applyAlignment="1">
      <alignment horizontal="right" wrapText="1"/>
    </xf>
    <xf numFmtId="259" fontId="5" fillId="66" borderId="53" xfId="1" applyNumberFormat="1" applyFont="1" applyFill="1" applyBorder="1" applyAlignment="1">
      <alignment horizontal="right" wrapText="1"/>
    </xf>
    <xf numFmtId="259" fontId="5" fillId="66" borderId="8" xfId="1" applyNumberFormat="1" applyFont="1" applyFill="1" applyBorder="1" applyAlignment="1">
      <alignment horizontal="right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  <xf numFmtId="0" fontId="10" fillId="66" borderId="0" xfId="0" applyFont="1" applyFill="1"/>
    <xf numFmtId="259" fontId="10" fillId="66" borderId="0" xfId="0" applyNumberFormat="1" applyFont="1" applyFill="1"/>
    <xf numFmtId="259" fontId="10" fillId="66" borderId="8" xfId="0" applyNumberFormat="1" applyFont="1" applyFill="1" applyBorder="1"/>
    <xf numFmtId="0" fontId="9" fillId="66" borderId="0" xfId="0" applyFont="1" applyFill="1" applyBorder="1" applyAlignment="1">
      <alignment horizontal="center" vertical="center"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  <sheetName val="9m CMA"/>
      <sheetName val="Q4 CMA"/>
      <sheetName val="Brdwn"/>
      <sheetName val="Tax consolidation"/>
      <sheetName val="List of pay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Other taxes"/>
      <sheetName val="VAT reconciliation"/>
      <sheetName val="VAT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  <sheetName val="HO TB in excel @311208"/>
      <sheetName val="HO"/>
      <sheetName val="3"/>
      <sheetName val="Kegoc service"/>
      <sheetName val="Batisservice"/>
      <sheetName val="Energoinform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Non-residents"/>
      <sheetName val="_x0000__x0000__x0000_C_x0008__x0000__x000d__x0000__x0000__x0000_"/>
      <sheetName val=""/>
      <sheetName val="Related Parties"/>
      <sheetName val="Sheet1 (4)"/>
      <sheetName val="pbc_1350-8011"/>
      <sheetName val="Test1350-8011"/>
      <sheetName val="Moinkym"/>
      <sheetName val="Analytic"/>
      <sheetName val="Brk"/>
      <sheetName val="CMA - 671 acc. DR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XREF"/>
      <sheetName val="Additions_Disposals"/>
      <sheetName val="Лист6 (2)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</sheetData>
      <sheetData sheetId="3" refreshError="1">
        <row r="3">
          <cell r="A3">
            <v>25461.85</v>
          </cell>
        </row>
        <row r="18">
          <cell r="O18">
            <v>369779.94</v>
          </cell>
        </row>
      </sheetData>
      <sheetData sheetId="4" refreshError="1"/>
      <sheetData sheetId="5" refreshError="1">
        <row r="15">
          <cell r="P15" t="str">
            <v>GL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  <row r="18">
          <cell r="P18" t="str">
            <v>!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% threshhold(salary)"/>
      <sheetName val="Лист2"/>
      <sheetName val="Актив(1)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  <sheetName val="8210.09"/>
      <sheetName val="ОС и ИН (120)"/>
      <sheetName val="технический-НЕ УДАЛЯТЬ"/>
      <sheetName val="depreciation testing"/>
      <sheetName val="N-200.1"/>
      <sheetName val="N-500.1"/>
      <sheetName val="тариф"/>
      <sheetName val="#REF!"/>
      <sheetName val="\USER\MANAT\CREDITY\REGION\ARHI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  <sheetName val="Pilot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  <sheetName val="DATA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  <sheetName val="GAAP TB 31.12.01  detail p&amp;l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A-20"/>
      <sheetName val="ЯНВАРЬ"/>
      <sheetName val="Threshold Table"/>
      <sheetName val="TB"/>
      <sheetName val="PR CN"/>
      <sheetName val="FES"/>
      <sheetName val="CASH"/>
      <sheetName val="Info"/>
      <sheetName val="Selection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  <sheetName val="IFRS FS"/>
      <sheetName val="admi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 t="str">
            <v/>
          </cell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  <sheetName val="A-20"/>
      <sheetName val="Содержание"/>
      <sheetName val="п 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MSTemp"/>
      <sheetName val="Sheet1"/>
      <sheetName val="2002"/>
      <sheetName val="Combined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Contents"/>
      <sheetName val="Loans_010107"/>
      <sheetName val="U2.1010"/>
      <sheetName val="客戶清單customer list"/>
      <sheetName val="HKM RTC Crude cost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  <sheetName val="FAB별"/>
      <sheetName val="RestrVB"/>
      <sheetName val="I-Index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ф2"/>
      <sheetName val="I-Index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Anlageverm?gen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справка"/>
      <sheetName val="PYTB"/>
      <sheetName val="Anlagevermögen"/>
      <sheetName val="FS-97"/>
      <sheetName val="AFE's  By Afe"/>
      <sheetName val="B 1"/>
      <sheetName val="A 100"/>
      <sheetName val="A-20"/>
      <sheetName val="GAAP TB 31.12.01  detail p&amp;l"/>
      <sheetName val="Форма2"/>
      <sheetName val="2008"/>
      <sheetName val="2009"/>
      <sheetName val="P9-BS by Co"/>
      <sheetName val="SMSTemp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Summary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Balance sheet proof"/>
      <sheetName val="CIT.mar-09"/>
      <sheetName val="DT CIT rec"/>
      <sheetName val="31_aralik"/>
      <sheetName val="Выбор"/>
      <sheetName val="Список документов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463.82650756835937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269.33706665039062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102.09188842773437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165.23788452148437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2785.7188110351562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162.67477416992187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1321.0479125976562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302.59957885742187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52.055557250976562</v>
          </cell>
        </row>
        <row r="490">
          <cell r="A490" t="str">
            <v>213.102602</v>
          </cell>
          <cell r="N490">
            <v>465.38064575195312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1381.0034790039062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118.80001831054687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393.73837280273437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4028.3635864257812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208.36404418945312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330.11624145507812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359.87881469726562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4384.7606811523437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297.83724975585937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309958.80493164062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186.50338745117187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457.10415649414062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104208.72143554687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193.44815063476562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168.23684692382812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7767.8419799804687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312.58157348632812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271.53280639648437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2041.3012084960937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348.75894165039062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1527.3385620117187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381.60928344726562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140.10739135742187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10.588302612304687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722.91000366210937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73.577224731445312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442.17916870117187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454.93435668945312</v>
          </cell>
        </row>
        <row r="3363">
          <cell r="A3363" t="str">
            <v>801.503202</v>
          </cell>
          <cell r="N3363">
            <v>380.57003784179687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1369.0255737304687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302.59957885742187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2376.9186401367187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893.58010864257812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370.49789428710937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1945.1998901367187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604.57717895507812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140.97146606445312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2058.3439331054687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143.71347045898437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140.97146606445312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1803.1963500976562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381.60928344726562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Планы"/>
      <sheetName val="D_Opex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General"/>
      <sheetName val="Rollforward {pbe}"/>
      <sheetName val="Allow - SR&amp;D"/>
      <sheetName val="Eqty"/>
      <sheetName val="КР материалы"/>
      <sheetName val="Курс.разн КТЖ"/>
      <sheetName val="plan"/>
      <sheetName val="Настройка"/>
      <sheetName val="INTRODU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сброс"/>
      <sheetName val="Hidden"/>
      <sheetName val="material realised"/>
      <sheetName val="electricity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Spreadsheet # 2"/>
      <sheetName val="Test of FA Installation"/>
      <sheetName val="Additions"/>
      <sheetName val="Additions testing"/>
      <sheetName val="Movement schedule"/>
      <sheetName val="depreciation testing"/>
      <sheetName val="FAR 04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10Cash"/>
      <sheetName val="GAAP TB ဳ1.1ဲ.01  detail p&amp;l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3"/>
  <sheetViews>
    <sheetView tabSelected="1" topLeftCell="A32" zoomScaleNormal="100" workbookViewId="0">
      <selection activeCell="A38" sqref="A38"/>
    </sheetView>
  </sheetViews>
  <sheetFormatPr defaultColWidth="0" defaultRowHeight="12.75" zeroHeight="1"/>
  <cols>
    <col min="1" max="1" width="46.42578125" style="96" customWidth="1"/>
    <col min="2" max="2" width="6.28515625" style="95" customWidth="1"/>
    <col min="3" max="3" width="13.85546875" style="104" customWidth="1"/>
    <col min="4" max="4" width="0.7109375" style="104" customWidth="1"/>
    <col min="5" max="5" width="13.85546875" style="104" customWidth="1"/>
    <col min="6" max="16384" width="14.42578125" style="104" hidden="1"/>
  </cols>
  <sheetData>
    <row r="1" spans="1:5" s="96" customFormat="1">
      <c r="A1" s="94" t="s">
        <v>80</v>
      </c>
      <c r="B1" s="95"/>
    </row>
    <row r="2" spans="1:5" s="96" customFormat="1">
      <c r="A2" s="156" t="s">
        <v>109</v>
      </c>
      <c r="B2" s="157"/>
      <c r="C2" s="157"/>
      <c r="D2" s="157"/>
      <c r="E2" s="157"/>
    </row>
    <row r="3" spans="1:5" s="96" customFormat="1">
      <c r="A3" s="157"/>
      <c r="B3" s="157"/>
      <c r="C3" s="157"/>
      <c r="D3" s="157"/>
      <c r="E3" s="157"/>
    </row>
    <row r="4" spans="1:5" s="96" customFormat="1">
      <c r="A4" s="97"/>
      <c r="B4" s="98"/>
    </row>
    <row r="5" spans="1:5" s="96" customFormat="1" ht="51">
      <c r="A5" s="97"/>
      <c r="B5" s="99" t="s">
        <v>7</v>
      </c>
      <c r="C5" s="100" t="s">
        <v>110</v>
      </c>
      <c r="D5" s="101"/>
      <c r="E5" s="100" t="s">
        <v>111</v>
      </c>
    </row>
    <row r="6" spans="1:5">
      <c r="A6" s="102" t="s">
        <v>57</v>
      </c>
      <c r="B6" s="98"/>
      <c r="C6" s="103"/>
    </row>
    <row r="7" spans="1:5">
      <c r="A7" s="97" t="s">
        <v>21</v>
      </c>
      <c r="B7" s="105">
        <v>11</v>
      </c>
      <c r="C7" s="103">
        <v>69156397</v>
      </c>
      <c r="E7" s="104">
        <v>86101897</v>
      </c>
    </row>
    <row r="8" spans="1:5" ht="38.25">
      <c r="A8" s="106" t="s">
        <v>22</v>
      </c>
      <c r="B8" s="105">
        <v>12</v>
      </c>
      <c r="C8" s="103">
        <v>138691131</v>
      </c>
      <c r="E8" s="104">
        <v>143133179</v>
      </c>
    </row>
    <row r="9" spans="1:5">
      <c r="A9" s="97" t="s">
        <v>23</v>
      </c>
      <c r="B9" s="105">
        <v>13</v>
      </c>
      <c r="C9" s="103">
        <v>25730836</v>
      </c>
      <c r="E9" s="104">
        <v>5969072</v>
      </c>
    </row>
    <row r="10" spans="1:5">
      <c r="A10" s="97" t="s">
        <v>81</v>
      </c>
      <c r="B10" s="105">
        <v>14</v>
      </c>
      <c r="C10" s="103">
        <v>4425813</v>
      </c>
      <c r="E10" s="104">
        <v>7119667</v>
      </c>
    </row>
    <row r="11" spans="1:5">
      <c r="A11" s="97" t="s">
        <v>82</v>
      </c>
      <c r="B11" s="105"/>
      <c r="C11" s="103">
        <v>6358625</v>
      </c>
      <c r="E11" s="104">
        <v>0</v>
      </c>
    </row>
    <row r="12" spans="1:5">
      <c r="A12" s="97" t="s">
        <v>24</v>
      </c>
      <c r="B12" s="105">
        <v>15</v>
      </c>
      <c r="C12" s="103">
        <v>669499856</v>
      </c>
      <c r="E12" s="104">
        <v>682334333</v>
      </c>
    </row>
    <row r="13" spans="1:5">
      <c r="A13" s="97" t="s">
        <v>25</v>
      </c>
      <c r="B13" s="105">
        <v>16</v>
      </c>
      <c r="C13" s="103">
        <v>24233673</v>
      </c>
      <c r="E13" s="104">
        <v>23297543</v>
      </c>
    </row>
    <row r="14" spans="1:5">
      <c r="A14" s="97" t="s">
        <v>26</v>
      </c>
      <c r="B14" s="105"/>
      <c r="C14" s="103">
        <v>3500426</v>
      </c>
      <c r="E14" s="104">
        <v>2316687</v>
      </c>
    </row>
    <row r="15" spans="1:5">
      <c r="A15" s="97" t="s">
        <v>27</v>
      </c>
      <c r="B15" s="105"/>
      <c r="C15" s="103">
        <v>24872880</v>
      </c>
      <c r="E15" s="104">
        <v>25753653</v>
      </c>
    </row>
    <row r="16" spans="1:5" ht="12.75" hidden="1" customHeight="1">
      <c r="A16" s="97" t="s">
        <v>28</v>
      </c>
      <c r="B16" s="105"/>
      <c r="C16" s="103"/>
    </row>
    <row r="17" spans="1:5">
      <c r="A17" s="97" t="s">
        <v>29</v>
      </c>
      <c r="B17" s="105">
        <v>17</v>
      </c>
      <c r="C17" s="103">
        <v>15544883</v>
      </c>
      <c r="E17" s="104">
        <v>12970105</v>
      </c>
    </row>
    <row r="18" spans="1:5" ht="13.5" thickBot="1">
      <c r="A18" s="102" t="s">
        <v>90</v>
      </c>
      <c r="B18" s="105"/>
      <c r="C18" s="107">
        <v>982014520</v>
      </c>
      <c r="E18" s="107">
        <v>988996136</v>
      </c>
    </row>
    <row r="19" spans="1:5" ht="13.5" thickTop="1">
      <c r="A19" s="102" t="s">
        <v>30</v>
      </c>
      <c r="B19" s="105"/>
      <c r="C19" s="103"/>
    </row>
    <row r="20" spans="1:5" ht="38.25">
      <c r="A20" s="106" t="s">
        <v>22</v>
      </c>
      <c r="B20" s="105">
        <v>12</v>
      </c>
      <c r="C20" s="103">
        <v>23788</v>
      </c>
      <c r="E20" s="104">
        <v>165039</v>
      </c>
    </row>
    <row r="21" spans="1:5">
      <c r="A21" s="106" t="s">
        <v>71</v>
      </c>
      <c r="B21" s="105">
        <v>18</v>
      </c>
      <c r="C21" s="103">
        <v>10809319</v>
      </c>
      <c r="E21" s="104">
        <v>6635801</v>
      </c>
    </row>
    <row r="22" spans="1:5">
      <c r="A22" s="106" t="s">
        <v>87</v>
      </c>
      <c r="B22" s="105"/>
      <c r="C22" s="103">
        <v>35744702</v>
      </c>
      <c r="E22" s="104">
        <v>2648490</v>
      </c>
    </row>
    <row r="23" spans="1:5">
      <c r="A23" s="106" t="s">
        <v>31</v>
      </c>
      <c r="B23" s="105">
        <v>19</v>
      </c>
      <c r="C23" s="103">
        <v>646700114</v>
      </c>
      <c r="E23" s="104">
        <v>654636292</v>
      </c>
    </row>
    <row r="24" spans="1:5">
      <c r="A24" s="106" t="s">
        <v>55</v>
      </c>
      <c r="B24" s="105">
        <v>20</v>
      </c>
      <c r="C24" s="103">
        <v>132223025</v>
      </c>
      <c r="E24" s="104">
        <v>164624569</v>
      </c>
    </row>
    <row r="25" spans="1:5" ht="11.25" customHeight="1">
      <c r="A25" s="106" t="s">
        <v>56</v>
      </c>
      <c r="B25" s="105">
        <v>21</v>
      </c>
      <c r="C25" s="103">
        <v>21253522</v>
      </c>
      <c r="E25" s="104">
        <v>21061452</v>
      </c>
    </row>
    <row r="26" spans="1:5">
      <c r="A26" s="106" t="s">
        <v>32</v>
      </c>
      <c r="B26" s="105">
        <v>22</v>
      </c>
      <c r="C26" s="103">
        <v>44913006</v>
      </c>
      <c r="E26" s="104">
        <v>43773936</v>
      </c>
    </row>
    <row r="27" spans="1:5">
      <c r="A27" s="106" t="s">
        <v>104</v>
      </c>
      <c r="B27" s="105"/>
      <c r="C27" s="103">
        <v>794368</v>
      </c>
      <c r="E27" s="104">
        <v>2322654</v>
      </c>
    </row>
    <row r="28" spans="1:5">
      <c r="A28" s="106" t="s">
        <v>33</v>
      </c>
      <c r="B28" s="105">
        <v>23</v>
      </c>
      <c r="C28" s="103">
        <v>16044723</v>
      </c>
      <c r="E28" s="104">
        <v>14036191</v>
      </c>
    </row>
    <row r="29" spans="1:5" ht="13.5" thickBot="1">
      <c r="A29" s="102" t="s">
        <v>91</v>
      </c>
      <c r="B29" s="105"/>
      <c r="C29" s="107">
        <v>908506567</v>
      </c>
      <c r="E29" s="107">
        <v>909904424</v>
      </c>
    </row>
    <row r="30" spans="1:5" ht="13.5" thickTop="1">
      <c r="A30" s="108" t="s">
        <v>34</v>
      </c>
      <c r="B30" s="105"/>
      <c r="C30" s="103"/>
    </row>
    <row r="31" spans="1:5">
      <c r="A31" s="106" t="s">
        <v>35</v>
      </c>
      <c r="B31" s="105">
        <v>24</v>
      </c>
      <c r="C31" s="103">
        <v>36110211</v>
      </c>
      <c r="E31" s="104">
        <v>36110211</v>
      </c>
    </row>
    <row r="32" spans="1:5">
      <c r="A32" s="106" t="s">
        <v>63</v>
      </c>
      <c r="B32" s="105"/>
      <c r="C32" s="103">
        <v>25632</v>
      </c>
      <c r="E32" s="104">
        <v>25632</v>
      </c>
    </row>
    <row r="33" spans="1:5">
      <c r="A33" s="106" t="s">
        <v>69</v>
      </c>
      <c r="B33" s="105"/>
      <c r="C33" s="103">
        <v>8234923</v>
      </c>
      <c r="E33" s="104">
        <v>8234923</v>
      </c>
    </row>
    <row r="34" spans="1:5">
      <c r="A34" s="106" t="s">
        <v>67</v>
      </c>
      <c r="B34" s="105"/>
      <c r="C34" s="103">
        <v>7594546</v>
      </c>
      <c r="E34" s="104">
        <v>7594546</v>
      </c>
    </row>
    <row r="35" spans="1:5" ht="25.5">
      <c r="A35" s="106" t="s">
        <v>70</v>
      </c>
      <c r="B35" s="105"/>
      <c r="C35" s="103">
        <v>-206489</v>
      </c>
      <c r="E35" s="104">
        <v>-183462</v>
      </c>
    </row>
    <row r="36" spans="1:5" ht="25.5">
      <c r="A36" s="106" t="s">
        <v>60</v>
      </c>
      <c r="B36" s="105"/>
      <c r="C36" s="103">
        <v>1466070</v>
      </c>
      <c r="E36" s="104">
        <v>330636</v>
      </c>
    </row>
    <row r="37" spans="1:5">
      <c r="A37" s="106" t="s">
        <v>59</v>
      </c>
      <c r="B37" s="105"/>
      <c r="C37" s="103">
        <v>20283060</v>
      </c>
      <c r="E37" s="104">
        <v>26979226</v>
      </c>
    </row>
    <row r="38" spans="1:5">
      <c r="A38" s="102" t="s">
        <v>92</v>
      </c>
      <c r="B38" s="105"/>
      <c r="C38" s="109">
        <v>73507953</v>
      </c>
      <c r="E38" s="109">
        <v>79091712</v>
      </c>
    </row>
    <row r="39" spans="1:5" ht="13.5" thickBot="1">
      <c r="A39" s="102" t="s">
        <v>93</v>
      </c>
      <c r="B39" s="105"/>
      <c r="C39" s="110">
        <v>982014520</v>
      </c>
      <c r="E39" s="110">
        <v>988996136</v>
      </c>
    </row>
    <row r="40" spans="1:5" ht="13.5" thickTop="1"/>
    <row r="41" spans="1:5" hidden="1"/>
    <row r="42" spans="1:5" hidden="1"/>
    <row r="43" spans="1:5"/>
  </sheetData>
  <mergeCells count="1">
    <mergeCell ref="A2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71" t="str">
        <f>BS!C5</f>
        <v>30 июня 2016 г. 
(не аудировано) 
тыс. тенге</v>
      </c>
      <c r="D3" s="14"/>
      <c r="E3" s="71" t="str">
        <f>BS!E5</f>
        <v>31 декабря 2015 г. 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>
        <f>BS!E10</f>
        <v>7119667</v>
      </c>
      <c r="I8" s="35">
        <f t="shared" si="1"/>
        <v>-3634254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>
        <f>BS!C12</f>
        <v>669499856</v>
      </c>
      <c r="G10" s="35">
        <f t="shared" si="0"/>
        <v>-236970770</v>
      </c>
      <c r="H10" s="48">
        <f>BS!E12</f>
        <v>682334333</v>
      </c>
      <c r="I10" s="35">
        <f t="shared" si="1"/>
        <v>-327692046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>
        <f>BS!C13</f>
        <v>24233673</v>
      </c>
      <c r="G11" s="35">
        <f t="shared" si="0"/>
        <v>-771367</v>
      </c>
      <c r="H11" s="48">
        <f>BS!E13</f>
        <v>23297543</v>
      </c>
      <c r="I11" s="35">
        <f t="shared" si="1"/>
        <v>-12970351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BS!C21</f>
        <v>10809319</v>
      </c>
      <c r="R5" s="35">
        <f t="shared" ref="R5:R16" si="0">O5-Q5</f>
        <v>3307314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BS!C22</f>
        <v>35744702</v>
      </c>
      <c r="R6" s="35">
        <f t="shared" si="0"/>
        <v>-26941417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BS!C23</f>
        <v>646700114</v>
      </c>
      <c r="R7" s="35">
        <f t="shared" si="0"/>
        <v>-242026328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BS!C24</f>
        <v>132223025</v>
      </c>
      <c r="R8" s="35">
        <f t="shared" si="0"/>
        <v>-99436669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>
        <f>BS!C25</f>
        <v>21253522</v>
      </c>
      <c r="R9" s="35">
        <f t="shared" si="0"/>
        <v>14415766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>
        <f>BS!C26</f>
        <v>44913006</v>
      </c>
      <c r="R10" s="35">
        <f t="shared" si="0"/>
        <v>-23502657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BS!$C$7</f>
        <v>69156397</v>
      </c>
      <c r="T5" s="35">
        <f t="shared" ref="T5:T13" si="1">Q5-S5</f>
        <v>13989981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>
        <f>BS!$C$9</f>
        <v>25730836</v>
      </c>
      <c r="T7" s="35">
        <f t="shared" si="1"/>
        <v>-14750964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>
        <f>BS!$C$10</f>
        <v>4425813</v>
      </c>
      <c r="T8" s="35">
        <f t="shared" si="1"/>
        <v>-1503440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>
        <f>BS!$C$12</f>
        <v>669499856</v>
      </c>
      <c r="T9" s="35">
        <f t="shared" si="1"/>
        <v>-236970770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>
        <f>BS!$C$13</f>
        <v>24233673</v>
      </c>
      <c r="T10" s="35">
        <f t="shared" si="1"/>
        <v>-771367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>
        <f>BS!$C$14</f>
        <v>3500426</v>
      </c>
      <c r="T11" s="35">
        <f t="shared" si="1"/>
        <v>-2216148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>
        <f>BS!$C$15</f>
        <v>24872880</v>
      </c>
      <c r="T12" s="35">
        <f t="shared" si="1"/>
        <v>-5114289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>
        <f>BS!$C$17</f>
        <v>15544883</v>
      </c>
      <c r="T13" s="35">
        <f t="shared" si="1"/>
        <v>-2133987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BS!$C$21</f>
        <v>10809319</v>
      </c>
      <c r="T16" s="35">
        <f t="shared" ref="T16:T23" si="3">Q16-S16</f>
        <v>3307314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BS!$C$22</f>
        <v>35744702</v>
      </c>
      <c r="T17" s="35">
        <f t="shared" si="3"/>
        <v>-26941417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BS!$C$23</f>
        <v>646700114</v>
      </c>
      <c r="T18" s="35">
        <f t="shared" si="3"/>
        <v>-242026328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BS!$C$24</f>
        <v>132223025</v>
      </c>
      <c r="T19" s="35">
        <f t="shared" si="3"/>
        <v>-99436669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>
        <f>BS!$C$25</f>
        <v>21253522</v>
      </c>
      <c r="T20" s="35">
        <f t="shared" si="3"/>
        <v>14415766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>
        <f>BS!$C$26</f>
        <v>44913006</v>
      </c>
      <c r="T21" s="35">
        <f>Q21-S21</f>
        <v>-23502657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>
        <f>BS!$C$27</f>
        <v>794368</v>
      </c>
      <c r="T22" s="35">
        <f t="shared" si="3"/>
        <v>-536826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>
        <f>BS!$C$28</f>
        <v>16044723</v>
      </c>
      <c r="T23" s="35">
        <f t="shared" si="3"/>
        <v>-3949196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BS!$E$7</f>
        <v>86101897</v>
      </c>
      <c r="T33" s="35">
        <f t="shared" ref="T33:T41" si="5">Q33-S33</f>
        <v>-26479143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>
        <f>BS!$E$9</f>
        <v>5969072</v>
      </c>
      <c r="T35" s="35">
        <f t="shared" si="5"/>
        <v>12454474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>
        <f>BS!$E$10</f>
        <v>7119667</v>
      </c>
      <c r="T36" s="35">
        <f t="shared" si="5"/>
        <v>-3634254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>
        <f>BS!$E$12</f>
        <v>682334333</v>
      </c>
      <c r="T37" s="35">
        <f t="shared" si="5"/>
        <v>-327692046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>
        <f>BS!$E$13</f>
        <v>23297543</v>
      </c>
      <c r="T38" s="35">
        <f t="shared" si="5"/>
        <v>-12970351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>
        <f>BS!$E$14</f>
        <v>2316687</v>
      </c>
      <c r="T39" s="35">
        <f t="shared" si="5"/>
        <v>-1431546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>
        <f>BS!$E$15</f>
        <v>25753653</v>
      </c>
      <c r="T40" s="35">
        <f t="shared" si="5"/>
        <v>-8993055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>
        <f>BS!$E$17</f>
        <v>12970105</v>
      </c>
      <c r="T41" s="35">
        <f t="shared" si="5"/>
        <v>-7869350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BS!$E$21</f>
        <v>6635801</v>
      </c>
      <c r="T44" s="35">
        <f t="shared" ref="T44:T48" si="7">Q44-S44</f>
        <v>14592775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BS!$E$22</f>
        <v>2648490</v>
      </c>
      <c r="T45" s="35">
        <f t="shared" si="7"/>
        <v>-2648490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BS!$E$23</f>
        <v>654636292</v>
      </c>
      <c r="T46" s="35">
        <f t="shared" si="7"/>
        <v>-339915894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BS!$E$24</f>
        <v>164624569</v>
      </c>
      <c r="T47" s="35">
        <f t="shared" si="7"/>
        <v>-130182805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>
        <f>BS!$E$25</f>
        <v>21061452</v>
      </c>
      <c r="T48" s="35">
        <f t="shared" si="7"/>
        <v>6810052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>
        <f>BS!$E$26</f>
        <v>43773936</v>
      </c>
      <c r="T49" s="35">
        <f>Q49-S49</f>
        <v>-25211780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>
        <f>BS!$E$27</f>
        <v>2322654</v>
      </c>
      <c r="T50" s="35">
        <f t="shared" ref="T50:T51" si="8">Q50-S50</f>
        <v>-2281082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>
        <f>BS!$E$28</f>
        <v>14036191</v>
      </c>
      <c r="T51" s="35">
        <f t="shared" si="8"/>
        <v>-8176928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58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BS!$C$5</f>
        <v>30 июня 2016 г. 
(не аудировано) 
тыс. тенге</v>
      </c>
      <c r="D3" s="24" t="str">
        <f>BS!$C$5</f>
        <v>30 июня 2016 г. 
(не аудировано) 
тыс. тенге</v>
      </c>
      <c r="E3" s="27"/>
      <c r="F3" s="3" t="str">
        <f>BS!$C$5</f>
        <v>30 июня 2016 г. 
(не аудировано) 
тыс. тенге</v>
      </c>
      <c r="G3" s="1"/>
      <c r="H3" s="3" t="str">
        <f>BS!$E$5</f>
        <v>31 декабря 2015 г. 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63" t="s">
        <v>66</v>
      </c>
      <c r="C10" s="163"/>
      <c r="D10" s="163"/>
      <c r="E10" s="163"/>
      <c r="F10" s="164"/>
      <c r="G10" s="164"/>
      <c r="H10" s="164"/>
    </row>
    <row r="11" spans="1:10">
      <c r="B11" s="164"/>
      <c r="C11" s="164"/>
      <c r="D11" s="164"/>
      <c r="E11" s="164"/>
      <c r="F11" s="164"/>
      <c r="G11" s="164"/>
      <c r="H11" s="164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BS!$C$5</f>
        <v>30 июня 2016 г. 
(не аудировано) 
тыс. тенге</v>
      </c>
      <c r="D3" s="25"/>
      <c r="E3" s="24" t="str">
        <f>BS!$E$5</f>
        <v>31 декабря 2015 г. 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BS!$C$5</f>
        <v>30 июня 2016 г. 
(не аудировано) 
тыс. тенге</v>
      </c>
      <c r="D9" s="14"/>
      <c r="E9" s="71" t="e">
        <f>#REF!</f>
        <v>#REF!</v>
      </c>
      <c r="G9" s="24" t="str">
        <f>BS!$E$5</f>
        <v>31 декабря 2015 г. 
тыс. тенге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BS!$C$5</f>
        <v>30 июня 2016 г. 
(не аудировано) 
тыс. тенге</v>
      </c>
      <c r="D16" s="25"/>
      <c r="E16" s="24" t="str">
        <f>BS!$E$5</f>
        <v>31 декабря 2015 г. 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60" t="e">
        <f>#REF!</f>
        <v>#REF!</v>
      </c>
      <c r="D22" s="160"/>
      <c r="E22" s="160"/>
      <c r="F22" s="43"/>
      <c r="G22" s="160" t="e">
        <f>#REF!</f>
        <v>#REF!</v>
      </c>
      <c r="H22" s="160"/>
      <c r="I22" s="160"/>
      <c r="J22" s="43"/>
      <c r="K22" s="160" t="e">
        <f>#REF!</f>
        <v>#REF!</v>
      </c>
      <c r="L22" s="160"/>
      <c r="M22" s="160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60" t="e">
        <f>#REF!</f>
        <v>#REF!</v>
      </c>
      <c r="D42" s="160"/>
      <c r="E42" s="160"/>
      <c r="F42" s="43"/>
      <c r="G42" s="160" t="e">
        <f>#REF!</f>
        <v>#REF!</v>
      </c>
      <c r="H42" s="160"/>
      <c r="I42" s="160"/>
      <c r="J42" s="43"/>
      <c r="K42" s="160" t="e">
        <f>#REF!</f>
        <v>#REF!</v>
      </c>
      <c r="L42" s="160"/>
      <c r="M42" s="160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BS!$C$7</f>
        <v>69156397</v>
      </c>
      <c r="R4" s="35">
        <f>M4-Q4</f>
        <v>13989981</v>
      </c>
      <c r="S4" s="35">
        <f>O4-Q4</f>
        <v>13989981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BS!$C$8</f>
        <v>138691131</v>
      </c>
      <c r="R5" s="35">
        <f>M5-Q5</f>
        <v>-137551503</v>
      </c>
      <c r="S5" s="35">
        <f>O5-Q5</f>
        <v>-137551503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>
        <f>BS!$C$9</f>
        <v>25730836</v>
      </c>
      <c r="R6" s="35">
        <f>M6-Q6</f>
        <v>-14750964</v>
      </c>
      <c r="S6" s="35">
        <f>O6-Q6</f>
        <v>-14750964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>
        <f>BS!$C$10</f>
        <v>4425813</v>
      </c>
      <c r="R7" s="35">
        <f t="shared" ref="R7:R14" si="0">M7-Q7</f>
        <v>-1503440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>
        <f>BS!$C$12</f>
        <v>669499856</v>
      </c>
      <c r="R8" s="35">
        <f>SUM(M9:M10)-Q8</f>
        <v>-236970770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>
        <f>BS!$C$13</f>
        <v>24233673</v>
      </c>
      <c r="R11" s="35">
        <f>SUM(M11:M13)-Q11</f>
        <v>-771367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BS!$C$21</f>
        <v>10809319</v>
      </c>
      <c r="R17" s="35">
        <f t="shared" si="2"/>
        <v>3307314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BS!$C$22</f>
        <v>35744702</v>
      </c>
      <c r="R18" s="35">
        <f>M18-Q18</f>
        <v>-26941417</v>
      </c>
      <c r="S18" s="35">
        <f>O18-Q18</f>
        <v>-26941417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BS!$C$23</f>
        <v>646700114</v>
      </c>
      <c r="R19" s="35">
        <f t="shared" si="2"/>
        <v>-242026328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BS!$C$24</f>
        <v>132223025</v>
      </c>
      <c r="R20" s="35">
        <f t="shared" si="2"/>
        <v>-99436669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>
        <f>BS!$C$25</f>
        <v>21253522</v>
      </c>
      <c r="R21" s="35">
        <f t="shared" si="2"/>
        <v>14415766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>
        <f>BS!$C$26</f>
        <v>44913006</v>
      </c>
      <c r="R22" s="35">
        <f t="shared" si="2"/>
        <v>-23502657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BS!$E$7</f>
        <v>86101897</v>
      </c>
      <c r="R29" s="35">
        <f>M29-Q29</f>
        <v>-26479143</v>
      </c>
      <c r="S29" s="35">
        <f>O29-Q29</f>
        <v>-26479143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BS!$E$8</f>
        <v>143133179</v>
      </c>
      <c r="R30" s="35">
        <f>M30-Q30</f>
        <v>-141870306</v>
      </c>
      <c r="S30" s="35">
        <f>O30-Q30</f>
        <v>-141870306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>
        <f>BS!$E$9</f>
        <v>5969072</v>
      </c>
      <c r="R31" s="35">
        <f>M31-Q31</f>
        <v>12454474</v>
      </c>
      <c r="S31" s="35">
        <f>O31-Q31</f>
        <v>12454474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>
        <f>BS!$E$10</f>
        <v>7119667</v>
      </c>
      <c r="R32" s="35">
        <f t="shared" ref="R32" si="3">M32-Q32</f>
        <v>-3634254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>
        <f>BS!$E$12</f>
        <v>682334333</v>
      </c>
      <c r="R33" s="35">
        <f>SUM(M34:M35)-Q33</f>
        <v>-327692046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>
        <f>BS!$E$13</f>
        <v>23297543</v>
      </c>
      <c r="R36" s="35">
        <f>SUM(M37:M38)-Q36</f>
        <v>-12970351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BS!$E$21</f>
        <v>6635801</v>
      </c>
      <c r="R42" s="35">
        <f t="shared" si="6"/>
        <v>14592775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BS!$E$23</f>
        <v>654636292</v>
      </c>
      <c r="R43" s="35">
        <f t="shared" ref="R43:R47" si="7">M43-Q43</f>
        <v>-339915894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BS!$E$24</f>
        <v>164624569</v>
      </c>
      <c r="R44" s="35">
        <f t="shared" si="7"/>
        <v>-130182805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>
        <f>BS!$E$25</f>
        <v>21061452</v>
      </c>
      <c r="R45" s="35">
        <f t="shared" si="7"/>
        <v>6810052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>
        <f>BS!$E$26</f>
        <v>43773936</v>
      </c>
      <c r="R46" s="35">
        <f t="shared" si="7"/>
        <v>-25211780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65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zoomScaleNormal="100" workbookViewId="0">
      <selection activeCell="A31" sqref="A31"/>
    </sheetView>
  </sheetViews>
  <sheetFormatPr defaultColWidth="0" defaultRowHeight="12.75" zeroHeight="1"/>
  <cols>
    <col min="1" max="1" width="49.85546875" style="96" customWidth="1"/>
    <col min="2" max="2" width="6" style="112" customWidth="1"/>
    <col min="3" max="3" width="13.85546875" style="104" customWidth="1"/>
    <col min="4" max="4" width="1.140625" style="104" customWidth="1"/>
    <col min="5" max="5" width="13.85546875" style="104" customWidth="1"/>
    <col min="6" max="6" width="1.140625" style="96" hidden="1" customWidth="1"/>
    <col min="7" max="7" width="14.42578125" style="96" hidden="1" customWidth="1"/>
    <col min="8" max="8" width="1.140625" style="96" hidden="1" customWidth="1"/>
    <col min="9" max="9" width="14.42578125" style="96" hidden="1" customWidth="1"/>
    <col min="10" max="16384" width="21" style="96" hidden="1"/>
  </cols>
  <sheetData>
    <row r="1" spans="1:9">
      <c r="A1" s="94" t="s">
        <v>80</v>
      </c>
      <c r="B1" s="111"/>
      <c r="C1" s="96"/>
      <c r="D1" s="96"/>
      <c r="E1" s="96"/>
    </row>
    <row r="2" spans="1:9">
      <c r="A2" s="156" t="s">
        <v>112</v>
      </c>
      <c r="B2" s="157"/>
      <c r="C2" s="157"/>
      <c r="D2" s="157"/>
      <c r="E2" s="157"/>
      <c r="F2" s="157"/>
      <c r="G2" s="157"/>
      <c r="H2" s="158"/>
    </row>
    <row r="3" spans="1:9" ht="25.5" customHeight="1">
      <c r="A3" s="157"/>
      <c r="B3" s="157"/>
      <c r="C3" s="157"/>
      <c r="D3" s="157"/>
      <c r="E3" s="157"/>
      <c r="F3" s="157"/>
      <c r="G3" s="157"/>
      <c r="H3" s="158"/>
    </row>
    <row r="4" spans="1:9">
      <c r="D4" s="98"/>
      <c r="E4" s="98"/>
    </row>
    <row r="5" spans="1:9" ht="107.25" customHeight="1">
      <c r="A5" s="97"/>
      <c r="B5" s="99" t="s">
        <v>7</v>
      </c>
      <c r="C5" s="100" t="s">
        <v>113</v>
      </c>
      <c r="D5" s="101"/>
      <c r="E5" s="100" t="s">
        <v>114</v>
      </c>
      <c r="G5" s="100"/>
      <c r="H5" s="101"/>
      <c r="I5" s="100"/>
    </row>
    <row r="6" spans="1:9">
      <c r="A6" s="113" t="s">
        <v>8</v>
      </c>
      <c r="B6" s="114">
        <v>4</v>
      </c>
      <c r="C6" s="103">
        <v>47851973</v>
      </c>
      <c r="D6" s="103"/>
      <c r="E6" s="103">
        <v>44081104</v>
      </c>
      <c r="G6" s="103"/>
      <c r="H6" s="103"/>
      <c r="I6" s="103"/>
    </row>
    <row r="7" spans="1:9">
      <c r="A7" s="113" t="s">
        <v>9</v>
      </c>
      <c r="B7" s="114">
        <v>4</v>
      </c>
      <c r="C7" s="103">
        <v>-31032248</v>
      </c>
      <c r="D7" s="103"/>
      <c r="E7" s="103">
        <v>-23459618</v>
      </c>
      <c r="G7" s="103"/>
      <c r="H7" s="103"/>
      <c r="I7" s="103"/>
    </row>
    <row r="8" spans="1:9">
      <c r="A8" s="108" t="s">
        <v>10</v>
      </c>
      <c r="B8" s="114"/>
      <c r="C8" s="115">
        <v>16819725</v>
      </c>
      <c r="D8" s="116"/>
      <c r="E8" s="115">
        <v>20621486</v>
      </c>
      <c r="G8" s="115"/>
      <c r="H8" s="116"/>
      <c r="I8" s="115"/>
    </row>
    <row r="9" spans="1:9">
      <c r="A9" s="113" t="s">
        <v>11</v>
      </c>
      <c r="B9" s="114">
        <v>5</v>
      </c>
      <c r="C9" s="103">
        <v>4414696</v>
      </c>
      <c r="D9" s="103"/>
      <c r="E9" s="103">
        <v>5190680</v>
      </c>
      <c r="G9" s="103"/>
      <c r="H9" s="103"/>
      <c r="I9" s="103"/>
    </row>
    <row r="10" spans="1:9">
      <c r="A10" s="113" t="s">
        <v>12</v>
      </c>
      <c r="B10" s="114"/>
      <c r="C10" s="103">
        <v>-516934</v>
      </c>
      <c r="D10" s="103"/>
      <c r="E10" s="103">
        <v>-311049</v>
      </c>
      <c r="G10" s="103"/>
      <c r="H10" s="103"/>
      <c r="I10" s="103"/>
    </row>
    <row r="11" spans="1:9">
      <c r="A11" s="108" t="s">
        <v>13</v>
      </c>
      <c r="B11" s="114"/>
      <c r="C11" s="115">
        <v>3897762</v>
      </c>
      <c r="D11" s="116"/>
      <c r="E11" s="115">
        <v>4879631</v>
      </c>
      <c r="G11" s="115"/>
      <c r="H11" s="116"/>
      <c r="I11" s="115"/>
    </row>
    <row r="12" spans="1:9" ht="51">
      <c r="A12" s="113" t="s">
        <v>83</v>
      </c>
      <c r="B12" s="114"/>
      <c r="C12" s="103">
        <v>-6788963</v>
      </c>
      <c r="D12" s="103"/>
      <c r="E12" s="103">
        <v>932682</v>
      </c>
      <c r="G12" s="103"/>
      <c r="H12" s="103"/>
      <c r="I12" s="103"/>
    </row>
    <row r="13" spans="1:9">
      <c r="A13" s="113" t="s">
        <v>84</v>
      </c>
      <c r="B13" s="114">
        <v>6</v>
      </c>
      <c r="C13" s="103">
        <v>2959334</v>
      </c>
      <c r="D13" s="103"/>
      <c r="E13" s="103">
        <v>-1859376</v>
      </c>
      <c r="G13" s="103"/>
      <c r="H13" s="103"/>
      <c r="I13" s="103"/>
    </row>
    <row r="14" spans="1:9" ht="25.5">
      <c r="A14" s="113" t="s">
        <v>105</v>
      </c>
      <c r="B14" s="114"/>
      <c r="C14" s="103">
        <v>-248348</v>
      </c>
      <c r="D14" s="103"/>
      <c r="E14" s="103">
        <v>13788</v>
      </c>
      <c r="G14" s="103"/>
      <c r="H14" s="103"/>
      <c r="I14" s="103"/>
    </row>
    <row r="15" spans="1:9" ht="25.5">
      <c r="A15" s="113" t="s">
        <v>85</v>
      </c>
      <c r="B15" s="114"/>
      <c r="C15" s="103">
        <v>52044</v>
      </c>
      <c r="D15" s="103"/>
      <c r="E15" s="103">
        <v>384559</v>
      </c>
      <c r="G15" s="103"/>
      <c r="H15" s="103"/>
      <c r="I15" s="103"/>
    </row>
    <row r="16" spans="1:9">
      <c r="A16" s="113" t="s">
        <v>99</v>
      </c>
      <c r="B16" s="114"/>
      <c r="C16" s="103">
        <v>-244954</v>
      </c>
      <c r="D16" s="103"/>
      <c r="E16" s="103">
        <v>-106516</v>
      </c>
      <c r="G16" s="103"/>
      <c r="H16" s="103"/>
      <c r="I16" s="103"/>
    </row>
    <row r="17" spans="1:9">
      <c r="A17" s="108" t="s">
        <v>14</v>
      </c>
      <c r="B17" s="114"/>
      <c r="C17" s="117">
        <v>16446600</v>
      </c>
      <c r="D17" s="116"/>
      <c r="E17" s="117">
        <v>24866254</v>
      </c>
      <c r="G17" s="117"/>
      <c r="H17" s="116"/>
      <c r="I17" s="117"/>
    </row>
    <row r="18" spans="1:9">
      <c r="A18" s="113" t="s">
        <v>15</v>
      </c>
      <c r="B18" s="114">
        <v>7</v>
      </c>
      <c r="C18" s="103">
        <v>-8814711</v>
      </c>
      <c r="D18" s="103"/>
      <c r="E18" s="103">
        <v>-6986000</v>
      </c>
      <c r="G18" s="103"/>
      <c r="H18" s="103"/>
      <c r="I18" s="103"/>
    </row>
    <row r="19" spans="1:9">
      <c r="A19" s="113" t="s">
        <v>16</v>
      </c>
      <c r="B19" s="114">
        <v>8</v>
      </c>
      <c r="C19" s="103">
        <v>-8079981</v>
      </c>
      <c r="D19" s="103"/>
      <c r="E19" s="103">
        <v>-8983345</v>
      </c>
      <c r="G19" s="103"/>
      <c r="H19" s="103"/>
      <c r="I19" s="103"/>
    </row>
    <row r="20" spans="1:9">
      <c r="A20" s="113" t="s">
        <v>17</v>
      </c>
      <c r="B20" s="114">
        <v>9</v>
      </c>
      <c r="C20" s="103">
        <v>-8095797</v>
      </c>
      <c r="D20" s="103"/>
      <c r="E20" s="103">
        <v>-6792239</v>
      </c>
      <c r="G20" s="103"/>
      <c r="H20" s="103"/>
      <c r="I20" s="103"/>
    </row>
    <row r="21" spans="1:9">
      <c r="A21" s="108" t="s">
        <v>18</v>
      </c>
      <c r="B21" s="114"/>
      <c r="C21" s="118">
        <v>-8543889</v>
      </c>
      <c r="D21" s="119"/>
      <c r="E21" s="118">
        <v>2104670</v>
      </c>
      <c r="G21" s="118"/>
      <c r="H21" s="119"/>
      <c r="I21" s="118"/>
    </row>
    <row r="22" spans="1:9">
      <c r="A22" s="113" t="s">
        <v>19</v>
      </c>
      <c r="B22" s="114">
        <v>10</v>
      </c>
      <c r="C22" s="103">
        <v>1847723</v>
      </c>
      <c r="D22" s="103"/>
      <c r="E22" s="103">
        <v>-644520</v>
      </c>
      <c r="G22" s="103"/>
      <c r="H22" s="103"/>
      <c r="I22" s="103"/>
    </row>
    <row r="23" spans="1:9" ht="13.5" thickBot="1">
      <c r="A23" s="108" t="s">
        <v>68</v>
      </c>
      <c r="B23" s="114"/>
      <c r="C23" s="110">
        <v>-6696166</v>
      </c>
      <c r="D23" s="119"/>
      <c r="E23" s="110">
        <v>1460150</v>
      </c>
      <c r="G23" s="110"/>
      <c r="H23" s="119"/>
      <c r="I23" s="110"/>
    </row>
    <row r="24" spans="1:9" ht="13.5" thickTop="1">
      <c r="A24" s="120" t="s">
        <v>107</v>
      </c>
      <c r="B24" s="114"/>
      <c r="C24" s="103"/>
      <c r="D24" s="103"/>
      <c r="E24" s="103"/>
    </row>
    <row r="25" spans="1:9" ht="25.5">
      <c r="A25" s="121" t="s">
        <v>76</v>
      </c>
      <c r="B25" s="114"/>
      <c r="C25" s="103"/>
      <c r="D25" s="103"/>
      <c r="E25" s="103"/>
    </row>
    <row r="26" spans="1:9" ht="25.5">
      <c r="A26" s="122" t="s">
        <v>20</v>
      </c>
      <c r="B26" s="114"/>
      <c r="C26" s="103"/>
      <c r="D26" s="103"/>
      <c r="E26" s="103"/>
    </row>
    <row r="27" spans="1:9">
      <c r="A27" s="122" t="s">
        <v>77</v>
      </c>
      <c r="B27" s="114"/>
      <c r="C27" s="103">
        <v>-271375</v>
      </c>
      <c r="D27" s="103"/>
      <c r="E27" s="103">
        <v>47015</v>
      </c>
      <c r="G27" s="103"/>
      <c r="H27" s="103"/>
      <c r="I27" s="103"/>
    </row>
    <row r="28" spans="1:9" ht="25.5">
      <c r="A28" s="122" t="s">
        <v>78</v>
      </c>
      <c r="B28" s="114"/>
      <c r="C28" s="103">
        <v>248348</v>
      </c>
      <c r="D28" s="103"/>
      <c r="E28" s="103">
        <v>-13788</v>
      </c>
      <c r="G28" s="103"/>
      <c r="H28" s="103"/>
      <c r="I28" s="103"/>
    </row>
    <row r="29" spans="1:9">
      <c r="A29" s="122" t="s">
        <v>96</v>
      </c>
      <c r="B29" s="114"/>
      <c r="C29" s="103">
        <v>1135434</v>
      </c>
      <c r="D29" s="103"/>
      <c r="E29" s="103">
        <v>239575</v>
      </c>
      <c r="G29" s="103"/>
      <c r="H29" s="103"/>
      <c r="I29" s="103"/>
    </row>
    <row r="30" spans="1:9" ht="38.25">
      <c r="A30" s="121" t="s">
        <v>79</v>
      </c>
      <c r="B30" s="114"/>
      <c r="C30" s="123">
        <v>1112407</v>
      </c>
      <c r="D30" s="123"/>
      <c r="E30" s="123">
        <v>272802</v>
      </c>
      <c r="G30" s="123"/>
      <c r="H30" s="123"/>
      <c r="I30" s="123"/>
    </row>
    <row r="31" spans="1:9">
      <c r="A31" s="120" t="s">
        <v>108</v>
      </c>
      <c r="B31" s="114"/>
      <c r="C31" s="115">
        <v>1112407</v>
      </c>
      <c r="D31" s="116"/>
      <c r="E31" s="115">
        <v>272802</v>
      </c>
      <c r="G31" s="115"/>
      <c r="H31" s="116"/>
      <c r="I31" s="115"/>
    </row>
    <row r="32" spans="1:9" ht="13.5" thickBot="1">
      <c r="A32" s="120" t="s">
        <v>94</v>
      </c>
      <c r="B32" s="114"/>
      <c r="C32" s="124">
        <v>-5583759</v>
      </c>
      <c r="D32" s="116"/>
      <c r="E32" s="124">
        <v>1732952</v>
      </c>
      <c r="G32" s="124"/>
      <c r="H32" s="116"/>
      <c r="I32" s="124"/>
    </row>
    <row r="33" spans="1:9" ht="6.75" customHeight="1" thickTop="1">
      <c r="A33" s="120"/>
      <c r="B33" s="114"/>
      <c r="C33" s="125"/>
      <c r="D33" s="116"/>
      <c r="E33" s="125"/>
      <c r="G33" s="125"/>
      <c r="H33" s="116"/>
      <c r="I33" s="125"/>
    </row>
    <row r="34" spans="1:9" ht="26.25" thickBot="1">
      <c r="A34" s="122" t="s">
        <v>86</v>
      </c>
      <c r="B34" s="114">
        <v>25</v>
      </c>
      <c r="C34" s="126">
        <v>-390.91189732115231</v>
      </c>
      <c r="D34" s="103"/>
      <c r="E34" s="126">
        <v>90.070817382104011</v>
      </c>
      <c r="G34" s="126"/>
      <c r="H34" s="103"/>
      <c r="I34" s="126"/>
    </row>
    <row r="35" spans="1:9" ht="13.5" thickTop="1">
      <c r="C35" s="127"/>
    </row>
    <row r="36" spans="1:9" hidden="1">
      <c r="C36" s="127"/>
    </row>
    <row r="37" spans="1:9" hidden="1">
      <c r="C37" s="127"/>
    </row>
    <row r="38" spans="1:9" hidden="1">
      <c r="C38" s="127"/>
    </row>
    <row r="39" spans="1:9" hidden="1">
      <c r="C39" s="127"/>
    </row>
    <row r="40" spans="1:9" hidden="1">
      <c r="C40" s="127"/>
    </row>
    <row r="41" spans="1:9" hidden="1">
      <c r="C41" s="127"/>
    </row>
  </sheetData>
  <mergeCells count="1">
    <mergeCell ref="A2:H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7"/>
  <sheetViews>
    <sheetView topLeftCell="A28" zoomScaleNormal="100" workbookViewId="0">
      <selection activeCell="A10" sqref="A10"/>
    </sheetView>
  </sheetViews>
  <sheetFormatPr defaultColWidth="0" defaultRowHeight="12.75" zeroHeight="1"/>
  <cols>
    <col min="1" max="1" width="57" style="96" customWidth="1"/>
    <col min="2" max="2" width="16.7109375" style="104" customWidth="1"/>
    <col min="3" max="3" width="1" style="103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80</v>
      </c>
      <c r="B1" s="95"/>
      <c r="C1" s="97"/>
    </row>
    <row r="2" spans="1:9" s="96" customFormat="1" ht="12.75" customHeight="1">
      <c r="A2" s="156" t="s">
        <v>115</v>
      </c>
      <c r="B2" s="157"/>
      <c r="C2" s="157"/>
      <c r="D2" s="157"/>
    </row>
    <row r="3" spans="1:9" s="96" customFormat="1" ht="12.75" customHeight="1">
      <c r="A3" s="159"/>
      <c r="B3" s="159"/>
      <c r="C3" s="159"/>
      <c r="D3" s="159"/>
      <c r="E3" s="95"/>
      <c r="F3" s="95"/>
      <c r="G3" s="95"/>
      <c r="H3" s="95"/>
      <c r="I3" s="95"/>
    </row>
    <row r="4" spans="1:9" s="96" customFormat="1">
      <c r="A4" s="108"/>
      <c r="C4" s="98"/>
      <c r="D4" s="98"/>
      <c r="E4" s="98"/>
      <c r="F4" s="95"/>
      <c r="G4" s="95"/>
      <c r="H4" s="95"/>
      <c r="I4" s="95"/>
    </row>
    <row r="5" spans="1:9" s="96" customFormat="1" ht="63.75">
      <c r="A5" s="108"/>
      <c r="B5" s="100" t="s">
        <v>113</v>
      </c>
      <c r="C5" s="168"/>
      <c r="D5" s="100" t="s">
        <v>114</v>
      </c>
      <c r="E5" s="99"/>
    </row>
    <row r="6" spans="1:9" ht="25.5">
      <c r="A6" s="128" t="s">
        <v>39</v>
      </c>
      <c r="B6" s="103"/>
      <c r="D6" s="103"/>
      <c r="E6" s="103"/>
      <c r="H6" s="129"/>
    </row>
    <row r="7" spans="1:9">
      <c r="A7" s="130" t="s">
        <v>8</v>
      </c>
      <c r="B7" s="131">
        <v>37329747</v>
      </c>
      <c r="C7" s="131"/>
      <c r="D7" s="131">
        <v>38015217</v>
      </c>
      <c r="E7" s="103"/>
      <c r="F7" s="132"/>
      <c r="H7" s="133"/>
    </row>
    <row r="8" spans="1:9">
      <c r="A8" s="130" t="s">
        <v>9</v>
      </c>
      <c r="B8" s="131">
        <v>-29397045</v>
      </c>
      <c r="C8" s="131"/>
      <c r="D8" s="131">
        <v>-24059046</v>
      </c>
      <c r="E8" s="103"/>
      <c r="H8" s="133"/>
    </row>
    <row r="9" spans="1:9">
      <c r="A9" s="130" t="s">
        <v>11</v>
      </c>
      <c r="B9" s="131">
        <v>6092587</v>
      </c>
      <c r="C9" s="131"/>
      <c r="D9" s="131">
        <v>5084106</v>
      </c>
      <c r="E9" s="103"/>
      <c r="H9" s="133"/>
    </row>
    <row r="10" spans="1:9">
      <c r="A10" s="130" t="s">
        <v>12</v>
      </c>
      <c r="B10" s="131">
        <v>-516934</v>
      </c>
      <c r="C10" s="131"/>
      <c r="D10" s="131">
        <v>-311049</v>
      </c>
      <c r="E10" s="103"/>
      <c r="H10" s="133"/>
    </row>
    <row r="11" spans="1:9" ht="38.25">
      <c r="A11" s="130" t="s">
        <v>106</v>
      </c>
      <c r="B11" s="131">
        <v>1743794</v>
      </c>
      <c r="C11" s="131"/>
      <c r="D11" s="131">
        <v>165386</v>
      </c>
      <c r="E11" s="103"/>
      <c r="H11" s="133"/>
    </row>
    <row r="12" spans="1:9">
      <c r="A12" s="130" t="s">
        <v>40</v>
      </c>
      <c r="B12" s="131">
        <v>1491501</v>
      </c>
      <c r="C12" s="131"/>
      <c r="D12" s="131">
        <v>1778503</v>
      </c>
      <c r="E12" s="103"/>
      <c r="H12" s="133"/>
    </row>
    <row r="13" spans="1:9">
      <c r="A13" s="130" t="s">
        <v>100</v>
      </c>
      <c r="B13" s="131">
        <v>-547222</v>
      </c>
      <c r="C13" s="131"/>
      <c r="D13" s="134">
        <v>-109817</v>
      </c>
      <c r="E13" s="103"/>
      <c r="H13" s="133"/>
    </row>
    <row r="14" spans="1:9">
      <c r="A14" s="130" t="s">
        <v>41</v>
      </c>
      <c r="B14" s="131">
        <v>-8253164</v>
      </c>
      <c r="C14" s="131"/>
      <c r="D14" s="131">
        <v>-7996988</v>
      </c>
      <c r="E14" s="103"/>
      <c r="H14" s="133"/>
    </row>
    <row r="15" spans="1:9">
      <c r="A15" s="130" t="s">
        <v>42</v>
      </c>
      <c r="B15" s="131">
        <v>-5824225</v>
      </c>
      <c r="C15" s="131"/>
      <c r="D15" s="131">
        <v>-5056652</v>
      </c>
      <c r="E15" s="103"/>
      <c r="H15" s="133"/>
    </row>
    <row r="16" spans="1:9">
      <c r="A16" s="128" t="s">
        <v>43</v>
      </c>
      <c r="B16" s="131"/>
      <c r="C16" s="131"/>
      <c r="D16" s="131"/>
      <c r="E16" s="103"/>
      <c r="H16" s="133"/>
    </row>
    <row r="17" spans="1:8" ht="38.25">
      <c r="A17" s="130" t="s">
        <v>22</v>
      </c>
      <c r="B17" s="131">
        <v>0</v>
      </c>
      <c r="C17" s="131"/>
      <c r="D17" s="131">
        <v>522544</v>
      </c>
      <c r="E17" s="103"/>
      <c r="H17" s="133"/>
    </row>
    <row r="18" spans="1:8">
      <c r="A18" s="130" t="s">
        <v>44</v>
      </c>
      <c r="B18" s="131">
        <v>89963</v>
      </c>
      <c r="C18" s="131"/>
      <c r="D18" s="131">
        <v>-24886</v>
      </c>
      <c r="E18" s="103"/>
      <c r="H18" s="133"/>
    </row>
    <row r="19" spans="1:8">
      <c r="A19" s="130" t="s">
        <v>81</v>
      </c>
      <c r="B19" s="131">
        <v>2312020</v>
      </c>
      <c r="C19" s="131"/>
      <c r="D19" s="131">
        <v>4932642</v>
      </c>
      <c r="E19" s="103"/>
      <c r="H19" s="133"/>
    </row>
    <row r="20" spans="1:8">
      <c r="A20" s="130" t="s">
        <v>82</v>
      </c>
      <c r="B20" s="131">
        <v>-6356695</v>
      </c>
      <c r="C20" s="131"/>
      <c r="D20" s="131">
        <v>-1209414</v>
      </c>
      <c r="E20" s="103"/>
      <c r="H20" s="133"/>
    </row>
    <row r="21" spans="1:8">
      <c r="A21" s="130" t="s">
        <v>24</v>
      </c>
      <c r="B21" s="131">
        <v>9639276</v>
      </c>
      <c r="C21" s="131"/>
      <c r="D21" s="131">
        <v>4934606</v>
      </c>
      <c r="E21" s="103"/>
      <c r="H21" s="133"/>
    </row>
    <row r="22" spans="1:8">
      <c r="A22" s="130" t="s">
        <v>29</v>
      </c>
      <c r="B22" s="131">
        <v>-2950191</v>
      </c>
      <c r="C22" s="131"/>
      <c r="D22" s="131">
        <v>-4825661</v>
      </c>
      <c r="E22" s="103"/>
      <c r="H22" s="133"/>
    </row>
    <row r="23" spans="1:8">
      <c r="A23" s="128" t="s">
        <v>45</v>
      </c>
      <c r="B23" s="131"/>
      <c r="C23" s="131"/>
      <c r="D23" s="131"/>
      <c r="E23" s="103"/>
      <c r="H23" s="133"/>
    </row>
    <row r="24" spans="1:8">
      <c r="A24" s="130" t="s">
        <v>71</v>
      </c>
      <c r="B24" s="131">
        <v>3740072</v>
      </c>
      <c r="C24" s="131"/>
      <c r="D24" s="131">
        <v>-1888184</v>
      </c>
      <c r="E24" s="103"/>
      <c r="H24" s="133"/>
    </row>
    <row r="25" spans="1:8">
      <c r="A25" s="130" t="s">
        <v>87</v>
      </c>
      <c r="B25" s="131">
        <v>33104005</v>
      </c>
      <c r="C25" s="131"/>
      <c r="D25" s="131">
        <v>-5321004</v>
      </c>
      <c r="E25" s="103"/>
      <c r="H25" s="133"/>
    </row>
    <row r="26" spans="1:8">
      <c r="A26" s="130" t="s">
        <v>31</v>
      </c>
      <c r="B26" s="131">
        <v>-8059066</v>
      </c>
      <c r="C26" s="131"/>
      <c r="D26" s="131">
        <v>-58781334</v>
      </c>
      <c r="E26" s="103"/>
      <c r="H26" s="133"/>
    </row>
    <row r="27" spans="1:8">
      <c r="A27" s="130" t="s">
        <v>33</v>
      </c>
      <c r="B27" s="131">
        <v>1367574</v>
      </c>
      <c r="C27" s="131"/>
      <c r="D27" s="131">
        <v>615434</v>
      </c>
      <c r="E27" s="103"/>
      <c r="H27" s="133"/>
    </row>
    <row r="28" spans="1:8" ht="25.5">
      <c r="A28" s="128" t="s">
        <v>116</v>
      </c>
      <c r="B28" s="135">
        <v>35005997</v>
      </c>
      <c r="C28" s="136"/>
      <c r="D28" s="135">
        <v>-53535597</v>
      </c>
      <c r="E28" s="137">
        <v>0</v>
      </c>
      <c r="H28" s="133"/>
    </row>
    <row r="29" spans="1:8">
      <c r="A29" s="130" t="s">
        <v>62</v>
      </c>
      <c r="B29" s="131">
        <v>-871343</v>
      </c>
      <c r="C29" s="131"/>
      <c r="D29" s="131">
        <v>-1088376</v>
      </c>
      <c r="E29" s="103"/>
      <c r="H29" s="133"/>
    </row>
    <row r="30" spans="1:8" ht="25.5">
      <c r="A30" s="128" t="s">
        <v>117</v>
      </c>
      <c r="B30" s="138">
        <v>34134654</v>
      </c>
      <c r="C30" s="136"/>
      <c r="D30" s="138">
        <v>-54623973</v>
      </c>
      <c r="E30" s="137">
        <v>0</v>
      </c>
      <c r="H30" s="133"/>
    </row>
    <row r="31" spans="1:8" ht="25.5">
      <c r="A31" s="128" t="s">
        <v>46</v>
      </c>
      <c r="B31" s="131"/>
      <c r="C31" s="131"/>
      <c r="D31" s="131"/>
      <c r="E31" s="103"/>
      <c r="H31" s="133"/>
    </row>
    <row r="32" spans="1:8" ht="25.5">
      <c r="A32" s="130" t="s">
        <v>118</v>
      </c>
      <c r="B32" s="131">
        <v>-52924</v>
      </c>
      <c r="C32" s="131"/>
      <c r="D32" s="131">
        <v>0</v>
      </c>
      <c r="E32" s="103"/>
      <c r="H32" s="133"/>
    </row>
    <row r="33" spans="1:8" ht="25.5">
      <c r="A33" s="130" t="s">
        <v>47</v>
      </c>
      <c r="B33" s="131">
        <v>-28773698</v>
      </c>
      <c r="C33" s="131"/>
      <c r="D33" s="131">
        <v>-527362</v>
      </c>
      <c r="E33" s="103"/>
      <c r="H33" s="133"/>
    </row>
    <row r="34" spans="1:8" ht="25.5">
      <c r="A34" s="130" t="s">
        <v>48</v>
      </c>
      <c r="B34" s="131">
        <v>9169117</v>
      </c>
      <c r="C34" s="131"/>
      <c r="D34" s="131">
        <v>2463967</v>
      </c>
      <c r="E34" s="103"/>
      <c r="H34" s="133"/>
    </row>
    <row r="35" spans="1:8">
      <c r="A35" s="130" t="s">
        <v>101</v>
      </c>
      <c r="B35" s="131">
        <v>-306661052</v>
      </c>
      <c r="C35" s="131"/>
      <c r="D35" s="131">
        <v>0</v>
      </c>
      <c r="E35" s="103"/>
      <c r="H35" s="133"/>
    </row>
    <row r="36" spans="1:8">
      <c r="A36" s="130" t="s">
        <v>72</v>
      </c>
      <c r="B36" s="131">
        <v>307135712</v>
      </c>
      <c r="C36" s="131"/>
      <c r="D36" s="131">
        <v>17500000</v>
      </c>
      <c r="E36" s="103"/>
      <c r="H36" s="133"/>
    </row>
    <row r="37" spans="1:8">
      <c r="A37" s="130" t="s">
        <v>73</v>
      </c>
      <c r="B37" s="131">
        <v>-1729368</v>
      </c>
      <c r="C37" s="131"/>
      <c r="D37" s="131">
        <v>-2841250</v>
      </c>
      <c r="E37" s="103"/>
      <c r="H37" s="133"/>
    </row>
    <row r="38" spans="1:8">
      <c r="A38" s="130" t="s">
        <v>49</v>
      </c>
      <c r="B38" s="131">
        <v>14823</v>
      </c>
      <c r="C38" s="131"/>
      <c r="D38" s="131">
        <v>47021</v>
      </c>
      <c r="E38" s="103"/>
      <c r="H38" s="133"/>
    </row>
    <row r="39" spans="1:8">
      <c r="A39" s="130" t="s">
        <v>50</v>
      </c>
      <c r="B39" s="131">
        <v>-192688</v>
      </c>
      <c r="C39" s="131"/>
      <c r="D39" s="131">
        <v>90622</v>
      </c>
      <c r="E39" s="103"/>
      <c r="H39" s="133"/>
    </row>
    <row r="40" spans="1:8" ht="25.5">
      <c r="A40" s="128" t="s">
        <v>119</v>
      </c>
      <c r="B40" s="138">
        <v>-21090078</v>
      </c>
      <c r="C40" s="136"/>
      <c r="D40" s="138">
        <v>16732998</v>
      </c>
      <c r="E40" s="137"/>
      <c r="H40" s="133"/>
    </row>
    <row r="41" spans="1:8" ht="25.5">
      <c r="A41" s="128" t="s">
        <v>51</v>
      </c>
      <c r="B41" s="131"/>
      <c r="C41" s="131"/>
      <c r="D41" s="131"/>
      <c r="E41" s="103"/>
      <c r="H41" s="133"/>
    </row>
    <row r="42" spans="1:8">
      <c r="A42" s="130" t="s">
        <v>88</v>
      </c>
      <c r="B42" s="131">
        <v>0</v>
      </c>
      <c r="C42" s="131"/>
      <c r="D42" s="131">
        <v>33868652</v>
      </c>
      <c r="E42" s="103"/>
      <c r="H42" s="133"/>
    </row>
    <row r="43" spans="1:8">
      <c r="A43" s="130" t="s">
        <v>52</v>
      </c>
      <c r="B43" s="131">
        <v>0</v>
      </c>
      <c r="C43" s="131"/>
      <c r="D43" s="131">
        <v>-17215113</v>
      </c>
      <c r="E43" s="103"/>
      <c r="H43" s="133"/>
    </row>
    <row r="44" spans="1:8">
      <c r="A44" s="130" t="s">
        <v>64</v>
      </c>
      <c r="B44" s="131">
        <v>-31999417</v>
      </c>
      <c r="C44" s="131"/>
      <c r="D44" s="131">
        <v>-10427927</v>
      </c>
      <c r="E44" s="103"/>
      <c r="H44" s="133"/>
    </row>
    <row r="45" spans="1:8">
      <c r="A45" s="130" t="s">
        <v>53</v>
      </c>
      <c r="B45" s="131">
        <v>4207149</v>
      </c>
      <c r="C45" s="131"/>
      <c r="D45" s="131">
        <v>10464968</v>
      </c>
      <c r="E45" s="103"/>
      <c r="H45" s="133"/>
    </row>
    <row r="46" spans="1:8">
      <c r="A46" s="130" t="s">
        <v>54</v>
      </c>
      <c r="B46" s="131">
        <v>-3079198</v>
      </c>
      <c r="C46" s="131"/>
      <c r="D46" s="131">
        <v>-2515668</v>
      </c>
      <c r="E46" s="103"/>
      <c r="H46" s="133"/>
    </row>
    <row r="47" spans="1:8" ht="25.5">
      <c r="A47" s="128" t="s">
        <v>120</v>
      </c>
      <c r="B47" s="138">
        <v>-30871466</v>
      </c>
      <c r="C47" s="136"/>
      <c r="D47" s="138">
        <v>14174912</v>
      </c>
      <c r="E47" s="137"/>
      <c r="H47" s="133"/>
    </row>
    <row r="48" spans="1:8">
      <c r="A48" s="165" t="s">
        <v>102</v>
      </c>
      <c r="B48" s="166">
        <v>-17826890</v>
      </c>
      <c r="C48" s="116"/>
      <c r="D48" s="166">
        <v>-23716063</v>
      </c>
    </row>
    <row r="49" spans="1:4" ht="25.5">
      <c r="A49" s="147" t="s">
        <v>74</v>
      </c>
      <c r="B49" s="104">
        <v>881390</v>
      </c>
      <c r="D49" s="104">
        <v>1848486</v>
      </c>
    </row>
    <row r="50" spans="1:4">
      <c r="A50" s="147" t="s">
        <v>75</v>
      </c>
      <c r="B50" s="104">
        <v>86101897</v>
      </c>
      <c r="D50" s="104">
        <v>112083022</v>
      </c>
    </row>
    <row r="51" spans="1:4" ht="26.25" thickBot="1">
      <c r="A51" s="129" t="s">
        <v>89</v>
      </c>
      <c r="B51" s="167">
        <v>69156397</v>
      </c>
      <c r="C51" s="116"/>
      <c r="D51" s="167">
        <v>90215445</v>
      </c>
    </row>
    <row r="52" spans="1:4" ht="13.5" thickTop="1"/>
    <row r="53" spans="1:4"/>
    <row r="54" spans="1:4"/>
    <row r="55" spans="1:4"/>
    <row r="56" spans="1:4"/>
    <row r="57" spans="1:4"/>
    <row r="58" spans="1:4"/>
    <row r="59" spans="1:4"/>
    <row r="60" spans="1:4"/>
    <row r="61" spans="1:4"/>
    <row r="62" spans="1:4"/>
    <row r="63" spans="1:4"/>
    <row r="64" spans="1:4"/>
    <row r="65"/>
    <row r="66"/>
    <row r="67"/>
    <row r="68"/>
    <row r="69"/>
    <row r="70"/>
    <row r="71"/>
    <row r="72"/>
    <row r="73"/>
    <row r="74"/>
    <row r="75"/>
    <row r="76"/>
    <row r="77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52"/>
  <sheetViews>
    <sheetView zoomScaleNormal="100" workbookViewId="0">
      <pane xSplit="1" ySplit="4" topLeftCell="B20" activePane="bottomRight" state="frozen"/>
      <selection pane="topRight" activeCell="B1" sqref="B1"/>
      <selection pane="bottomLeft" activeCell="A5" sqref="A5"/>
      <selection pane="bottomRight" activeCell="B18" sqref="B18"/>
    </sheetView>
  </sheetViews>
  <sheetFormatPr defaultColWidth="0" defaultRowHeight="12.75" zeroHeight="1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4.8554687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80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121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6" customFormat="1" ht="89.25">
      <c r="A4" s="108" t="s">
        <v>6</v>
      </c>
      <c r="B4" s="140" t="s">
        <v>35</v>
      </c>
      <c r="C4" s="141"/>
      <c r="D4" s="140" t="s">
        <v>63</v>
      </c>
      <c r="E4" s="141"/>
      <c r="F4" s="140" t="s">
        <v>69</v>
      </c>
      <c r="G4" s="141"/>
      <c r="H4" s="140" t="s">
        <v>67</v>
      </c>
      <c r="I4" s="141"/>
      <c r="J4" s="140" t="s">
        <v>70</v>
      </c>
      <c r="K4" s="141"/>
      <c r="L4" s="140" t="s">
        <v>60</v>
      </c>
      <c r="M4" s="141"/>
      <c r="N4" s="140" t="s">
        <v>59</v>
      </c>
      <c r="O4" s="141"/>
      <c r="P4" s="140" t="s">
        <v>4</v>
      </c>
    </row>
    <row r="5" spans="1:16">
      <c r="A5" s="142" t="s">
        <v>98</v>
      </c>
      <c r="B5" s="143">
        <v>30110207</v>
      </c>
      <c r="C5" s="136"/>
      <c r="D5" s="143">
        <v>25632</v>
      </c>
      <c r="E5" s="136"/>
      <c r="F5" s="143">
        <v>8234923</v>
      </c>
      <c r="G5" s="136"/>
      <c r="H5" s="136">
        <v>6733233</v>
      </c>
      <c r="I5" s="136"/>
      <c r="J5" s="143">
        <v>-74143</v>
      </c>
      <c r="K5" s="136"/>
      <c r="L5" s="143">
        <v>-2213707</v>
      </c>
      <c r="M5" s="136"/>
      <c r="N5" s="143">
        <v>23871887</v>
      </c>
      <c r="O5" s="136"/>
      <c r="P5" s="143">
        <v>66688032</v>
      </c>
    </row>
    <row r="6" spans="1:16" ht="15" customHeight="1">
      <c r="A6" s="129" t="s">
        <v>95</v>
      </c>
      <c r="B6" s="144"/>
      <c r="C6" s="145"/>
      <c r="D6" s="144"/>
      <c r="E6" s="145"/>
      <c r="F6" s="144"/>
      <c r="G6" s="145"/>
      <c r="H6" s="145"/>
      <c r="I6" s="145"/>
      <c r="J6" s="144"/>
      <c r="K6" s="145"/>
      <c r="L6" s="144"/>
      <c r="M6" s="145"/>
      <c r="N6" s="144"/>
      <c r="O6" s="145"/>
      <c r="P6" s="146"/>
    </row>
    <row r="7" spans="1:16">
      <c r="A7" s="147" t="s">
        <v>68</v>
      </c>
      <c r="B7" s="146">
        <v>0</v>
      </c>
      <c r="C7" s="148"/>
      <c r="D7" s="146">
        <v>0</v>
      </c>
      <c r="E7" s="148"/>
      <c r="F7" s="146">
        <v>0</v>
      </c>
      <c r="G7" s="148"/>
      <c r="H7" s="148">
        <v>0</v>
      </c>
      <c r="I7" s="148"/>
      <c r="J7" s="146">
        <v>0</v>
      </c>
      <c r="K7" s="148"/>
      <c r="L7" s="146">
        <v>0</v>
      </c>
      <c r="M7" s="148"/>
      <c r="N7" s="146">
        <v>1460150</v>
      </c>
      <c r="O7" s="145"/>
      <c r="P7" s="146">
        <v>1460150</v>
      </c>
    </row>
    <row r="8" spans="1:16" ht="15" customHeight="1">
      <c r="A8" s="129" t="s">
        <v>36</v>
      </c>
      <c r="B8" s="146"/>
      <c r="C8" s="148"/>
      <c r="D8" s="146"/>
      <c r="E8" s="148"/>
      <c r="F8" s="146"/>
      <c r="G8" s="148"/>
      <c r="H8" s="148"/>
      <c r="I8" s="148"/>
      <c r="J8" s="146"/>
      <c r="K8" s="148"/>
      <c r="L8" s="146"/>
      <c r="M8" s="148"/>
      <c r="N8" s="146"/>
      <c r="O8" s="145"/>
      <c r="P8" s="146"/>
    </row>
    <row r="9" spans="1:16" ht="38.25">
      <c r="A9" s="149" t="s">
        <v>76</v>
      </c>
      <c r="B9" s="146"/>
      <c r="C9" s="148"/>
      <c r="D9" s="146"/>
      <c r="E9" s="148"/>
      <c r="F9" s="146"/>
      <c r="G9" s="148"/>
      <c r="H9" s="148"/>
      <c r="I9" s="148"/>
      <c r="J9" s="146"/>
      <c r="K9" s="148"/>
      <c r="L9" s="146"/>
      <c r="M9" s="148"/>
      <c r="N9" s="146"/>
      <c r="O9" s="145"/>
      <c r="P9" s="146"/>
    </row>
    <row r="10" spans="1:16" ht="51">
      <c r="A10" s="147" t="s">
        <v>37</v>
      </c>
      <c r="B10" s="146">
        <v>0</v>
      </c>
      <c r="C10" s="148"/>
      <c r="D10" s="146">
        <v>0</v>
      </c>
      <c r="E10" s="148"/>
      <c r="F10" s="146">
        <v>0</v>
      </c>
      <c r="G10" s="148"/>
      <c r="H10" s="148">
        <v>0</v>
      </c>
      <c r="I10" s="148"/>
      <c r="J10" s="146">
        <v>47015</v>
      </c>
      <c r="K10" s="148"/>
      <c r="L10" s="146">
        <v>0</v>
      </c>
      <c r="M10" s="148"/>
      <c r="N10" s="146">
        <v>0</v>
      </c>
      <c r="O10" s="145"/>
      <c r="P10" s="146">
        <v>47015</v>
      </c>
    </row>
    <row r="11" spans="1:16" ht="52.5" customHeight="1">
      <c r="A11" s="147" t="s">
        <v>38</v>
      </c>
      <c r="B11" s="146">
        <v>0</v>
      </c>
      <c r="C11" s="148"/>
      <c r="D11" s="146">
        <v>0</v>
      </c>
      <c r="E11" s="148"/>
      <c r="F11" s="146">
        <v>0</v>
      </c>
      <c r="G11" s="148"/>
      <c r="H11" s="148">
        <v>0</v>
      </c>
      <c r="I11" s="148"/>
      <c r="J11" s="146">
        <v>-13788</v>
      </c>
      <c r="K11" s="148"/>
      <c r="L11" s="146">
        <v>0</v>
      </c>
      <c r="M11" s="148"/>
      <c r="N11" s="146">
        <v>0</v>
      </c>
      <c r="O11" s="145"/>
      <c r="P11" s="146">
        <v>-13788</v>
      </c>
    </row>
    <row r="12" spans="1:16">
      <c r="A12" s="147" t="s">
        <v>96</v>
      </c>
      <c r="B12" s="146">
        <v>0</v>
      </c>
      <c r="C12" s="148"/>
      <c r="D12" s="146">
        <v>0</v>
      </c>
      <c r="E12" s="148"/>
      <c r="F12" s="146">
        <v>0</v>
      </c>
      <c r="G12" s="148"/>
      <c r="H12" s="148">
        <v>0</v>
      </c>
      <c r="I12" s="148"/>
      <c r="J12" s="146">
        <v>0</v>
      </c>
      <c r="K12" s="148"/>
      <c r="L12" s="146">
        <v>239575</v>
      </c>
      <c r="M12" s="148"/>
      <c r="N12" s="146">
        <v>0</v>
      </c>
      <c r="O12" s="145"/>
      <c r="P12" s="146">
        <v>239575</v>
      </c>
    </row>
    <row r="13" spans="1:16" ht="39">
      <c r="A13" s="149" t="s">
        <v>103</v>
      </c>
      <c r="B13" s="150">
        <v>0</v>
      </c>
      <c r="C13" s="151"/>
      <c r="D13" s="150">
        <v>0</v>
      </c>
      <c r="E13" s="151"/>
      <c r="F13" s="150">
        <v>0</v>
      </c>
      <c r="G13" s="151"/>
      <c r="H13" s="151">
        <v>0</v>
      </c>
      <c r="I13" s="151"/>
      <c r="J13" s="150">
        <v>33227</v>
      </c>
      <c r="K13" s="151"/>
      <c r="L13" s="150">
        <v>239575</v>
      </c>
      <c r="M13" s="151"/>
      <c r="N13" s="150">
        <v>0</v>
      </c>
      <c r="O13" s="152"/>
      <c r="P13" s="150">
        <v>272802</v>
      </c>
    </row>
    <row r="14" spans="1:16" ht="15" customHeight="1">
      <c r="A14" s="147" t="s">
        <v>97</v>
      </c>
      <c r="B14" s="153">
        <v>0</v>
      </c>
      <c r="C14" s="148"/>
      <c r="D14" s="153">
        <v>0</v>
      </c>
      <c r="E14" s="148"/>
      <c r="F14" s="153">
        <v>0</v>
      </c>
      <c r="G14" s="148"/>
      <c r="H14" s="153">
        <v>0</v>
      </c>
      <c r="I14" s="148"/>
      <c r="J14" s="153">
        <v>33227</v>
      </c>
      <c r="K14" s="148"/>
      <c r="L14" s="153">
        <v>239575</v>
      </c>
      <c r="M14" s="148"/>
      <c r="N14" s="153">
        <v>0</v>
      </c>
      <c r="O14" s="148"/>
      <c r="P14" s="153">
        <v>272802</v>
      </c>
    </row>
    <row r="15" spans="1:16" ht="15" customHeight="1">
      <c r="A15" s="129" t="s">
        <v>94</v>
      </c>
      <c r="B15" s="154">
        <v>0</v>
      </c>
      <c r="C15" s="136"/>
      <c r="D15" s="154">
        <v>0</v>
      </c>
      <c r="E15" s="136"/>
      <c r="F15" s="154">
        <v>0</v>
      </c>
      <c r="G15" s="136"/>
      <c r="H15" s="154">
        <v>0</v>
      </c>
      <c r="I15" s="136"/>
      <c r="J15" s="154">
        <v>33227</v>
      </c>
      <c r="K15" s="136"/>
      <c r="L15" s="154">
        <v>239575</v>
      </c>
      <c r="M15" s="136"/>
      <c r="N15" s="154">
        <v>1460150</v>
      </c>
      <c r="O15" s="136"/>
      <c r="P15" s="154">
        <v>1732952</v>
      </c>
    </row>
    <row r="16" spans="1:16" ht="13.5" thickBot="1">
      <c r="A16" s="128" t="s">
        <v>122</v>
      </c>
      <c r="B16" s="155">
        <v>30110207</v>
      </c>
      <c r="C16" s="136"/>
      <c r="D16" s="155">
        <v>25632</v>
      </c>
      <c r="E16" s="136"/>
      <c r="F16" s="155">
        <v>8234923</v>
      </c>
      <c r="G16" s="136"/>
      <c r="H16" s="155">
        <v>6733233</v>
      </c>
      <c r="I16" s="136"/>
      <c r="J16" s="155">
        <v>-40916</v>
      </c>
      <c r="K16" s="136"/>
      <c r="L16" s="155">
        <v>-1974132</v>
      </c>
      <c r="M16" s="136"/>
      <c r="N16" s="155">
        <v>25332037</v>
      </c>
      <c r="O16" s="136"/>
      <c r="P16" s="155">
        <v>68420984</v>
      </c>
    </row>
    <row r="17" spans="1:16" ht="15" customHeight="1" thickTop="1">
      <c r="A17" s="108"/>
      <c r="B17" s="144"/>
      <c r="C17" s="145"/>
      <c r="D17" s="144"/>
      <c r="E17" s="145"/>
      <c r="F17" s="144"/>
      <c r="G17" s="145"/>
      <c r="H17" s="145"/>
      <c r="I17" s="145"/>
      <c r="J17" s="144"/>
      <c r="K17" s="145"/>
      <c r="L17" s="144"/>
      <c r="M17" s="145"/>
      <c r="N17" s="144"/>
      <c r="O17" s="145"/>
      <c r="P17" s="144"/>
    </row>
    <row r="18" spans="1:16">
      <c r="A18" s="142" t="s">
        <v>123</v>
      </c>
      <c r="B18" s="143">
        <v>36110211</v>
      </c>
      <c r="C18" s="136"/>
      <c r="D18" s="143">
        <v>25632</v>
      </c>
      <c r="E18" s="136"/>
      <c r="F18" s="143">
        <v>8234923</v>
      </c>
      <c r="G18" s="136"/>
      <c r="H18" s="136">
        <v>7594546</v>
      </c>
      <c r="I18" s="136"/>
      <c r="J18" s="143">
        <v>-183462</v>
      </c>
      <c r="K18" s="136"/>
      <c r="L18" s="143">
        <v>330636</v>
      </c>
      <c r="M18" s="136"/>
      <c r="N18" s="143">
        <v>26979226</v>
      </c>
      <c r="O18" s="136"/>
      <c r="P18" s="143">
        <v>79091712</v>
      </c>
    </row>
    <row r="19" spans="1:16">
      <c r="A19" s="129" t="s">
        <v>124</v>
      </c>
      <c r="B19" s="146"/>
      <c r="C19" s="148"/>
      <c r="D19" s="146"/>
      <c r="E19" s="148"/>
      <c r="F19" s="146"/>
      <c r="G19" s="148"/>
      <c r="H19" s="148"/>
      <c r="I19" s="148"/>
      <c r="J19" s="146"/>
      <c r="K19" s="148"/>
      <c r="L19" s="146"/>
      <c r="M19" s="148"/>
      <c r="N19" s="146"/>
      <c r="O19" s="148"/>
      <c r="P19" s="146"/>
    </row>
    <row r="20" spans="1:16">
      <c r="A20" s="147" t="s">
        <v>125</v>
      </c>
      <c r="B20" s="146">
        <v>0</v>
      </c>
      <c r="C20" s="148"/>
      <c r="D20" s="146">
        <v>0</v>
      </c>
      <c r="E20" s="148"/>
      <c r="F20" s="146">
        <v>0</v>
      </c>
      <c r="G20" s="148"/>
      <c r="H20" s="148">
        <v>0</v>
      </c>
      <c r="I20" s="148"/>
      <c r="J20" s="146">
        <v>0</v>
      </c>
      <c r="K20" s="148"/>
      <c r="L20" s="146">
        <v>0</v>
      </c>
      <c r="M20" s="148"/>
      <c r="N20" s="146">
        <v>-6696166</v>
      </c>
      <c r="O20" s="148"/>
      <c r="P20" s="146">
        <v>-6696166</v>
      </c>
    </row>
    <row r="21" spans="1:16">
      <c r="A21" s="129" t="s">
        <v>36</v>
      </c>
      <c r="B21" s="146"/>
      <c r="C21" s="148"/>
      <c r="D21" s="146"/>
      <c r="E21" s="148"/>
      <c r="F21" s="146"/>
      <c r="G21" s="148"/>
      <c r="H21" s="148"/>
      <c r="I21" s="148"/>
      <c r="J21" s="146"/>
      <c r="K21" s="148"/>
      <c r="L21" s="146"/>
      <c r="M21" s="148"/>
      <c r="N21" s="146"/>
      <c r="O21" s="148"/>
      <c r="P21" s="146"/>
    </row>
    <row r="22" spans="1:16" ht="38.25">
      <c r="A22" s="149" t="s">
        <v>76</v>
      </c>
      <c r="B22" s="146"/>
      <c r="C22" s="148"/>
      <c r="D22" s="146"/>
      <c r="E22" s="148"/>
      <c r="F22" s="146"/>
      <c r="G22" s="148"/>
      <c r="H22" s="148"/>
      <c r="I22" s="148"/>
      <c r="J22" s="146"/>
      <c r="K22" s="148"/>
      <c r="L22" s="146"/>
      <c r="M22" s="148"/>
      <c r="N22" s="146"/>
      <c r="O22" s="148"/>
      <c r="P22" s="146"/>
    </row>
    <row r="23" spans="1:16" ht="41.25" customHeight="1">
      <c r="A23" s="147" t="s">
        <v>37</v>
      </c>
      <c r="B23" s="146">
        <v>0</v>
      </c>
      <c r="C23" s="148"/>
      <c r="D23" s="146">
        <v>0</v>
      </c>
      <c r="E23" s="148"/>
      <c r="F23" s="146">
        <v>0</v>
      </c>
      <c r="G23" s="148"/>
      <c r="H23" s="148">
        <v>0</v>
      </c>
      <c r="I23" s="148"/>
      <c r="J23" s="146">
        <v>-271375</v>
      </c>
      <c r="K23" s="148"/>
      <c r="L23" s="146">
        <v>0</v>
      </c>
      <c r="M23" s="148"/>
      <c r="N23" s="146">
        <v>0</v>
      </c>
      <c r="O23" s="148"/>
      <c r="P23" s="146">
        <v>-271375</v>
      </c>
    </row>
    <row r="24" spans="1:16" ht="53.25" customHeight="1">
      <c r="A24" s="147" t="s">
        <v>38</v>
      </c>
      <c r="B24" s="146">
        <v>0</v>
      </c>
      <c r="C24" s="148"/>
      <c r="D24" s="146">
        <v>0</v>
      </c>
      <c r="E24" s="148"/>
      <c r="F24" s="146">
        <v>0</v>
      </c>
      <c r="G24" s="148"/>
      <c r="H24" s="148">
        <v>0</v>
      </c>
      <c r="I24" s="148"/>
      <c r="J24" s="146">
        <v>248348</v>
      </c>
      <c r="K24" s="148"/>
      <c r="L24" s="146">
        <v>0</v>
      </c>
      <c r="M24" s="148"/>
      <c r="N24" s="146">
        <v>0</v>
      </c>
      <c r="O24" s="148"/>
      <c r="P24" s="146">
        <v>248348</v>
      </c>
    </row>
    <row r="25" spans="1:16">
      <c r="A25" s="147" t="s">
        <v>96</v>
      </c>
      <c r="B25" s="146">
        <v>0</v>
      </c>
      <c r="C25" s="148"/>
      <c r="D25" s="146">
        <v>0</v>
      </c>
      <c r="E25" s="148"/>
      <c r="F25" s="146">
        <v>0</v>
      </c>
      <c r="G25" s="148"/>
      <c r="H25" s="148">
        <v>0</v>
      </c>
      <c r="I25" s="148"/>
      <c r="J25" s="146">
        <v>0</v>
      </c>
      <c r="K25" s="148"/>
      <c r="L25" s="146">
        <v>1135434</v>
      </c>
      <c r="M25" s="148"/>
      <c r="N25" s="146">
        <v>0</v>
      </c>
      <c r="O25" s="148"/>
      <c r="P25" s="146">
        <v>1135434</v>
      </c>
    </row>
    <row r="26" spans="1:16" ht="38.25">
      <c r="A26" s="149" t="s">
        <v>103</v>
      </c>
      <c r="B26" s="150">
        <v>0</v>
      </c>
      <c r="C26" s="151"/>
      <c r="D26" s="150">
        <v>0</v>
      </c>
      <c r="E26" s="151"/>
      <c r="F26" s="150">
        <v>0</v>
      </c>
      <c r="G26" s="151"/>
      <c r="H26" s="151">
        <v>0</v>
      </c>
      <c r="I26" s="151"/>
      <c r="J26" s="150">
        <v>-23027</v>
      </c>
      <c r="K26" s="151"/>
      <c r="L26" s="150">
        <v>1135434</v>
      </c>
      <c r="M26" s="151"/>
      <c r="N26" s="150">
        <v>0</v>
      </c>
      <c r="O26" s="151"/>
      <c r="P26" s="150">
        <v>1112407</v>
      </c>
    </row>
    <row r="27" spans="1:16">
      <c r="A27" s="147" t="s">
        <v>97</v>
      </c>
      <c r="B27" s="153">
        <v>0</v>
      </c>
      <c r="C27" s="148"/>
      <c r="D27" s="153">
        <v>0</v>
      </c>
      <c r="E27" s="148"/>
      <c r="F27" s="153">
        <v>0</v>
      </c>
      <c r="G27" s="148"/>
      <c r="H27" s="153">
        <v>0</v>
      </c>
      <c r="I27" s="148"/>
      <c r="J27" s="153">
        <v>-23027</v>
      </c>
      <c r="K27" s="148"/>
      <c r="L27" s="153">
        <v>1135434</v>
      </c>
      <c r="M27" s="148"/>
      <c r="N27" s="153">
        <v>0</v>
      </c>
      <c r="O27" s="148"/>
      <c r="P27" s="153">
        <v>1112407</v>
      </c>
    </row>
    <row r="28" spans="1:16">
      <c r="A28" s="129" t="s">
        <v>126</v>
      </c>
      <c r="B28" s="154">
        <v>0</v>
      </c>
      <c r="C28" s="136"/>
      <c r="D28" s="154">
        <v>0</v>
      </c>
      <c r="E28" s="136"/>
      <c r="F28" s="154">
        <v>0</v>
      </c>
      <c r="G28" s="136"/>
      <c r="H28" s="154">
        <v>0</v>
      </c>
      <c r="I28" s="136"/>
      <c r="J28" s="154">
        <v>-23027</v>
      </c>
      <c r="K28" s="136"/>
      <c r="L28" s="154">
        <v>1135434</v>
      </c>
      <c r="M28" s="136"/>
      <c r="N28" s="154">
        <v>-6696166</v>
      </c>
      <c r="O28" s="136"/>
      <c r="P28" s="154">
        <v>-5583759</v>
      </c>
    </row>
    <row r="29" spans="1:16" ht="13.5" thickBot="1">
      <c r="A29" s="139" t="s">
        <v>127</v>
      </c>
      <c r="B29" s="155">
        <v>36110211</v>
      </c>
      <c r="C29" s="136"/>
      <c r="D29" s="155">
        <v>25632</v>
      </c>
      <c r="E29" s="136"/>
      <c r="F29" s="155">
        <v>8234923</v>
      </c>
      <c r="G29" s="136"/>
      <c r="H29" s="155">
        <v>7594546</v>
      </c>
      <c r="I29" s="136"/>
      <c r="J29" s="155">
        <v>-206489</v>
      </c>
      <c r="K29" s="136"/>
      <c r="L29" s="155">
        <v>1466070</v>
      </c>
      <c r="M29" s="136"/>
      <c r="N29" s="155">
        <v>20283060</v>
      </c>
      <c r="O29" s="136"/>
      <c r="P29" s="155">
        <v>73507953</v>
      </c>
    </row>
    <row r="30" spans="1:16" ht="13.5" thickTop="1"/>
    <row r="31" spans="1:16" hidden="1"/>
    <row r="32" spans="1:16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/>
    <row r="46"/>
    <row r="47"/>
    <row r="48"/>
    <row r="49"/>
    <row r="50"/>
    <row r="51"/>
    <row r="52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51">
      <c r="B3" s="27"/>
      <c r="C3" s="3" t="str">
        <f>BS!$C$5</f>
        <v>30 июня 2016 г. 
(не аудировано) 
тыс. тенге</v>
      </c>
      <c r="D3" s="1"/>
      <c r="E3" s="3" t="str">
        <f>BS!$E$5</f>
        <v>31 декабря 2015 г. 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51">
      <c r="A23" s="21"/>
      <c r="B23" s="27"/>
      <c r="C23" s="3" t="str">
        <f>BS!$C$5</f>
        <v>30 июня 2016 г. 
(не аудировано) 
тыс. тенге</v>
      </c>
      <c r="D23" s="1"/>
      <c r="E23" s="3" t="str">
        <f>BS!$E$5</f>
        <v>31 декабря 2015 г. 
тыс. тенге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51">
      <c r="B29" s="33"/>
      <c r="C29" s="3" t="str">
        <f>BS!$C$5</f>
        <v>30 июня 2016 г. 
(не аудировано) 
тыс. тенге</v>
      </c>
      <c r="D29" s="1"/>
      <c r="E29" s="3" t="str">
        <f>BS!$E$5</f>
        <v>31 декабря 2015 г. 
тыс. тенге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BS!C18</f>
        <v>982014520</v>
      </c>
      <c r="D34" s="47"/>
      <c r="E34" s="48">
        <f>BS!E18</f>
        <v>988996136</v>
      </c>
    </row>
    <row r="35" spans="1:19">
      <c r="A35" s="38" t="s">
        <v>2</v>
      </c>
      <c r="B35" s="39"/>
      <c r="C35" s="35">
        <f>C27-C34</f>
        <v>-393381112</v>
      </c>
      <c r="D35" s="39"/>
      <c r="E35" s="35">
        <f>E27-E34</f>
        <v>-518485577</v>
      </c>
      <c r="S35" s="40"/>
    </row>
    <row r="36" spans="1:19">
      <c r="A36" s="49" t="s">
        <v>3</v>
      </c>
      <c r="B36" s="49"/>
      <c r="C36" s="48">
        <f>BS!C29</f>
        <v>908506567</v>
      </c>
      <c r="D36" s="47"/>
      <c r="E36" s="48">
        <f>BS!E29</f>
        <v>909904424</v>
      </c>
      <c r="S36" s="41"/>
    </row>
    <row r="37" spans="1:19">
      <c r="A37" s="38" t="s">
        <v>2</v>
      </c>
      <c r="C37" s="35">
        <f>C36-C33</f>
        <v>378691523</v>
      </c>
      <c r="D37" s="39"/>
      <c r="E37" s="35">
        <f>E36-E33</f>
        <v>487178068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61</v>
      </c>
      <c r="C89" s="35"/>
      <c r="D89" s="39"/>
      <c r="E89" s="35"/>
      <c r="O89" s="35"/>
    </row>
    <row r="90" spans="1:18" ht="51">
      <c r="B90" s="27"/>
      <c r="C90" s="3" t="str">
        <f>BS!$C$5</f>
        <v>30 июня 2016 г. 
(не аудировано) 
тыс. тенге</v>
      </c>
      <c r="D90" s="1"/>
      <c r="E90" s="3" t="str">
        <f>BS!$E$5</f>
        <v>31 декабря 2015 г. 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5</v>
      </c>
      <c r="B102" s="47"/>
      <c r="C102" s="48">
        <f>SUM(IS!C6,IS!C9,IS!C13)</f>
        <v>55226003</v>
      </c>
      <c r="D102" s="47"/>
      <c r="E102" s="48">
        <f>SUM(IS!E6,IS!E9,IS!E13)</f>
        <v>47412408</v>
      </c>
    </row>
    <row r="103" spans="1:9">
      <c r="A103" s="38" t="s">
        <v>2</v>
      </c>
      <c r="B103" s="39"/>
      <c r="C103" s="35">
        <f>C95-C102</f>
        <v>28406916</v>
      </c>
      <c r="D103" s="39"/>
      <c r="E103" s="35">
        <f>E95-E102</f>
        <v>16035872</v>
      </c>
    </row>
    <row r="104" spans="1:9">
      <c r="A104" s="49" t="s">
        <v>5</v>
      </c>
      <c r="B104" s="47"/>
      <c r="C104" s="48">
        <f>IS!C23</f>
        <v>-6696166</v>
      </c>
      <c r="D104" s="47"/>
      <c r="E104" s="48">
        <f>IS!E23</f>
        <v>1460150</v>
      </c>
    </row>
    <row r="105" spans="1:9">
      <c r="A105" s="38" t="s">
        <v>2</v>
      </c>
      <c r="B105" s="39"/>
      <c r="C105" s="35">
        <f>C101-C104</f>
        <v>19842347</v>
      </c>
      <c r="D105" s="39"/>
      <c r="E105" s="35">
        <f>E101-E104</f>
        <v>8371903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BS!$C$7</f>
        <v>69156397</v>
      </c>
      <c r="R6" s="35">
        <f t="shared" ref="R6:R12" si="1">O6-Q6</f>
        <v>13989981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BS!$C$8</f>
        <v>138691131</v>
      </c>
      <c r="R7" s="35">
        <f t="shared" si="1"/>
        <v>-137551503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>
        <f>BS!$C$9</f>
        <v>25730836</v>
      </c>
      <c r="R8" s="35">
        <f t="shared" si="1"/>
        <v>-14750964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>
        <f>BS!$C$10</f>
        <v>4425813</v>
      </c>
      <c r="R9" s="35">
        <f t="shared" si="1"/>
        <v>-1503440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>
        <f>BS!$C$12</f>
        <v>669499856</v>
      </c>
      <c r="R11" s="35">
        <f t="shared" si="1"/>
        <v>-236970770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>
        <f>BS!$C$13</f>
        <v>24233673</v>
      </c>
      <c r="R12" s="35">
        <f t="shared" si="1"/>
        <v>-771367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BS!$C$21</f>
        <v>10809319</v>
      </c>
      <c r="R16" s="35">
        <f t="shared" si="3"/>
        <v>3307314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BS!$C$22</f>
        <v>35744702</v>
      </c>
      <c r="R17" s="35">
        <f t="shared" si="3"/>
        <v>-26941417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BS!$C$23</f>
        <v>646700114</v>
      </c>
      <c r="R18" s="35">
        <f t="shared" si="3"/>
        <v>-242026328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BS!$C$24</f>
        <v>132223025</v>
      </c>
      <c r="R19" s="35">
        <f t="shared" si="3"/>
        <v>-99436669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>
        <f>BS!$C$25</f>
        <v>21253522</v>
      </c>
      <c r="R20" s="35">
        <f t="shared" si="3"/>
        <v>14415766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>
        <f>BS!$C$26</f>
        <v>44913006</v>
      </c>
      <c r="R21" s="35">
        <f t="shared" si="3"/>
        <v>-23502657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BS!$E$7</f>
        <v>86101897</v>
      </c>
      <c r="R31" s="35">
        <f t="shared" ref="R31:R37" si="5">O31-Q31</f>
        <v>-26479143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BS!$E$8</f>
        <v>143133179</v>
      </c>
      <c r="R32" s="35">
        <f t="shared" si="5"/>
        <v>-141870306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>
        <f>BS!$E$9</f>
        <v>5969072</v>
      </c>
      <c r="R33" s="35">
        <f t="shared" si="5"/>
        <v>12454474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>
        <f>BS!$E$10</f>
        <v>7119667</v>
      </c>
      <c r="R34" s="35">
        <f t="shared" si="5"/>
        <v>-3634254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>
        <f>BS!$E$12</f>
        <v>682334333</v>
      </c>
      <c r="R36" s="35">
        <f t="shared" si="5"/>
        <v>-327692046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>
        <f>BS!$E$13</f>
        <v>23297543</v>
      </c>
      <c r="R37" s="35">
        <f t="shared" si="5"/>
        <v>-12970351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BS!$E$21</f>
        <v>6635801</v>
      </c>
      <c r="R41" s="35">
        <f t="shared" si="7"/>
        <v>14592775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BS!$E$22</f>
        <v>2648490</v>
      </c>
      <c r="R42" s="35">
        <f t="shared" si="7"/>
        <v>-2648490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BS!$E$23</f>
        <v>654636292</v>
      </c>
      <c r="R43" s="35">
        <f t="shared" si="7"/>
        <v>-339915894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BS!$E$24</f>
        <v>164624569</v>
      </c>
      <c r="R44" s="35">
        <f t="shared" si="7"/>
        <v>-130182805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>
        <f>BS!$E$25</f>
        <v>21061452</v>
      </c>
      <c r="R45" s="35">
        <f t="shared" si="7"/>
        <v>6810052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>
        <f>BS!$E$26</f>
        <v>43773936</v>
      </c>
      <c r="R46" s="35">
        <f t="shared" si="7"/>
        <v>-25211780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60" t="e">
        <f>#REF!&amp;CHAR(10)&amp;#REF!</f>
        <v>#REF!</v>
      </c>
      <c r="D3" s="160"/>
      <c r="E3" s="160"/>
      <c r="F3" s="160"/>
      <c r="G3" s="160"/>
      <c r="H3" s="68"/>
      <c r="I3" s="160" t="e">
        <f>#REF!&amp;CHAR(10)&amp;#REF!</f>
        <v>#REF!</v>
      </c>
      <c r="J3" s="160"/>
      <c r="K3" s="160"/>
      <c r="L3" s="160"/>
      <c r="M3" s="160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61" t="e">
        <f>#REF!</f>
        <v>#REF!</v>
      </c>
      <c r="D3" s="161"/>
      <c r="E3" s="161"/>
      <c r="F3" s="2"/>
      <c r="G3" s="161" t="e">
        <f>#REF!</f>
        <v>#REF!</v>
      </c>
      <c r="H3" s="161"/>
      <c r="I3" s="161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61" t="e">
        <f>#REF!</f>
        <v>#REF!</v>
      </c>
      <c r="D8" s="161"/>
      <c r="E8" s="161"/>
      <c r="F8" s="2"/>
      <c r="G8" s="161" t="e">
        <f>#REF!</f>
        <v>#REF!</v>
      </c>
      <c r="H8" s="161"/>
      <c r="I8" s="161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62" t="str">
        <f>BS!$C$5</f>
        <v>30 июня 2016 г. 
(не аудировано) 
тыс. тенге</v>
      </c>
      <c r="D29" s="162"/>
      <c r="E29" s="162"/>
      <c r="F29" s="19"/>
      <c r="G29" s="162" t="str">
        <f>BS!$E$5</f>
        <v>31 декабря 2015 г. 
тыс. тенге</v>
      </c>
      <c r="H29" s="162"/>
      <c r="I29" s="162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Пак Софья Олеговна</cp:lastModifiedBy>
  <dcterms:created xsi:type="dcterms:W3CDTF">2012-02-08T04:34:09Z</dcterms:created>
  <dcterms:modified xsi:type="dcterms:W3CDTF">2016-07-28T04:47:42Z</dcterms:modified>
</cp:coreProperties>
</file>