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3"/>
  </bookViews>
  <sheets>
    <sheet name="ф1" sheetId="1" r:id="rId1"/>
    <sheet name="ф2" sheetId="2" r:id="rId2"/>
    <sheet name="ф3" sheetId="3" r:id="rId3"/>
    <sheet name="4ф" sheetId="4" r:id="rId4"/>
  </sheets>
  <definedNames>
    <definedName name="_xlnm.Print_Area" localSheetId="3">'4ф'!$A$1:$I$102</definedName>
    <definedName name="_xlnm.Print_Area" localSheetId="0">'ф1'!$A$1:$I$99</definedName>
    <definedName name="_xlnm.Print_Area" localSheetId="1">'ф2'!$A$1:$F$75</definedName>
    <definedName name="_xlnm.Print_Area" localSheetId="2">'ф3'!$A$1:$F$103</definedName>
  </definedNames>
  <calcPr fullCalcOnLoad="1"/>
</workbook>
</file>

<file path=xl/sharedStrings.xml><?xml version="1.0" encoding="utf-8"?>
<sst xmlns="http://schemas.openxmlformats.org/spreadsheetml/2006/main" count="443" uniqueCount="258">
  <si>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</si>
  <si>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</si>
  <si>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</si>
  <si>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</si>
  <si>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</si>
  <si>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</si>
  <si>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</si>
  <si>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</si>
  <si>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</si>
  <si>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</si>
  <si>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</si>
  <si>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</si>
  <si>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</si>
  <si>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</si>
  <si>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</si>
  <si>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</si>
  <si>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</si>
  <si>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</si>
  <si>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</si>
  <si>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</si>
  <si>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</si>
  <si>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</si>
  <si>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</si>
  <si>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</si>
  <si>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</si>
  <si>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</si>
  <si>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</si>
  <si>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</si>
  <si>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</si>
  <si>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3. Чистая сумма денежных средств от операционной деятельности (стр. 010 - стр. 020)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</si>
  <si>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</si>
  <si>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</si>
  <si>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</si>
  <si>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</si>
  <si>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</si>
  <si>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</si>
  <si>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</si>
  <si>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</si>
  <si>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 xml:space="preserve">              прочие поступления</t>
  </si>
  <si>
    <t xml:space="preserve">              платежи поставщикам за товары и услуги</t>
  </si>
  <si>
    <t xml:space="preserve">              прочие выплаты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</si>
  <si>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</si>
  <si>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</si>
  <si>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</si>
  <si>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фьючерсные и форвардные контракты, опционы и свопы                 организациям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</si>
  <si>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</si>
  <si>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</si>
  <si>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</si>
  <si>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получение займов</t>
  </si>
  <si>
    <t xml:space="preserve">              погашение займов</t>
  </si>
  <si>
    <t xml:space="preserve">              выплата дивидендов</t>
  </si>
  <si>
    <t>(фамилия, имя, отчество)</t>
  </si>
  <si>
    <t>Главный бухгалтер</t>
  </si>
  <si>
    <t>Сулейменова Кымбат Жумагуловна</t>
  </si>
  <si>
    <t>Прочие долгосрочные активы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</si>
  <si>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</si>
  <si>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</si>
  <si>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</si>
  <si>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</si>
  <si>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</si>
  <si>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</si>
  <si>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</si>
  <si>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</si>
  <si>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</si>
  <si>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</si>
  <si>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</si>
  <si>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</si>
  <si>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</si>
  <si>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</si>
  <si>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</si>
  <si>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</si>
  <si>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</si>
  <si>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</si>
  <si>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</si>
  <si>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</si>
  <si>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</si>
  <si>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</si>
  <si>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</si>
  <si>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</si>
  <si>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</si>
  <si>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</si>
  <si>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</si>
  <si>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</si>
  <si>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</si>
  <si>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</si>
  <si>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</si>
  <si>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</si>
  <si>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</si>
  <si>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</si>
  <si>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</si>
  <si>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</si>
  <si>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</si>
  <si>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</si>
  <si>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</si>
  <si>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</si>
  <si>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</si>
  <si>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</si>
  <si>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</si>
  <si>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</si>
  <si>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</si>
  <si>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</si>
  <si>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</si>
  <si>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</si>
  <si>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</si>
  <si>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</si>
  <si>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</si>
  <si>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</si>
  <si>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</si>
  <si>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</si>
  <si>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</si>
  <si>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</si>
  <si>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</si>
  <si>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</si>
  <si>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</si>
  <si>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</si>
  <si>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</si>
  <si>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</si>
  <si>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</si>
  <si>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</si>
  <si>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</si>
  <si>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</si>
  <si>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</si>
  <si>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</si>
  <si>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</si>
  <si>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</si>
  <si>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</si>
  <si>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авансы, полученные от покупателей, заказчиков</t>
  </si>
  <si>
    <t xml:space="preserve">              авансы, выданные поставщикам товаров и услуг</t>
  </si>
  <si>
    <t>2. Выбытие денежных средств, всего (сумма строк с 021 по 027)</t>
  </si>
  <si>
    <t xml:space="preserve">              выплата по оплате труда</t>
  </si>
  <si>
    <t xml:space="preserve">              выплата вознаграждения </t>
  </si>
  <si>
    <t xml:space="preserve">              выплаты по договорам страхования</t>
  </si>
  <si>
    <t xml:space="preserve">              подоходный налог и другие платежи в бюджет</t>
  </si>
  <si>
    <t>1. Поступление денежных средств, всего (сумма строк с 041 по 051)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</si>
  <si>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</si>
  <si>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</si>
  <si>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</si>
  <si>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</si>
  <si>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</si>
  <si>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</si>
  <si>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</si>
  <si>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</si>
  <si>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</si>
  <si>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</si>
  <si>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</si>
  <si>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</si>
  <si>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инвестиции в ассоциированные и дочерние организации</t>
  </si>
  <si>
    <t>3. Чистая сумма денежных средств от инвестиционной деятельности (стр. 040 - стр. 060)</t>
  </si>
  <si>
    <t xml:space="preserve">              эмиссия акций и других финансовых инстументов</t>
  </si>
  <si>
    <t xml:space="preserve">              получение вознаграждения 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</si>
  <si>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</si>
  <si>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</si>
  <si>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  выплата вознаграждений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</si>
  <si>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</si>
  <si>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</si>
  <si>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</si>
  <si>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</si>
  <si>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</si>
  <si>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</si>
  <si>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</si>
  <si>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</si>
  <si>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</si>
  <si>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</si>
  <si>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</si>
  <si>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</si>
  <si>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</si>
  <si>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</si>
  <si>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</si>
  <si>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</si>
  <si>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</si>
  <si>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</si>
  <si>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</si>
  <si>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</si>
  <si>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</si>
  <si>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</si>
  <si>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</si>
  <si>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</si>
  <si>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</si>
  <si>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</si>
  <si>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</si>
  <si>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 xml:space="preserve"> Председатель Правления</t>
  </si>
  <si>
    <t>(Форма 3)</t>
  </si>
  <si>
    <t>(Форма 4)</t>
  </si>
  <si>
    <r>
      <t xml:space="preserve">Наименование организации       </t>
    </r>
    <r>
      <rPr>
        <b/>
        <i/>
        <u val="single"/>
        <sz val="10"/>
        <rFont val="Arial Cyr"/>
        <family val="0"/>
      </rPr>
      <t>АО "Экотон+"</t>
    </r>
  </si>
  <si>
    <r>
      <t xml:space="preserve">Вид деятельности организации 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Производство изделий из ячеистого бетона</t>
    </r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</si>
  <si>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</si>
  <si>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</si>
  <si>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</si>
  <si>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</si>
  <si>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</si>
  <si>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</si>
  <si>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</si>
  <si>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</si>
  <si>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</si>
  <si>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</si>
  <si>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</si>
  <si>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</si>
  <si>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</si>
  <si>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</si>
  <si>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</si>
  <si>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</si>
  <si>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</si>
  <si>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</si>
  <si>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</si>
  <si>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</si>
  <si>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</si>
  <si>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</si>
  <si>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</si>
  <si>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</si>
  <si>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</si>
  <si>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</si>
  <si>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</si>
  <si>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</si>
  <si>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</si>
  <si>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</si>
  <si>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</si>
  <si>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</si>
  <si>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</si>
  <si>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</si>
  <si>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</si>
  <si>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</si>
  <si>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</si>
  <si>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</si>
  <si>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</si>
  <si>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</si>
  <si>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</si>
  <si>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</si>
  <si>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</si>
  <si>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</si>
  <si>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</si>
  <si>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</si>
  <si>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(Форма 2) </t>
  </si>
  <si>
    <t>(форма1)</t>
  </si>
  <si>
    <t>Консолидированный отчет о совокупном  доходе за отчетный период</t>
  </si>
  <si>
    <t xml:space="preserve">Консолидированный отчет о движении денежных средств </t>
  </si>
  <si>
    <t>Консолидированный отчет об изменениях в собственном капитале</t>
  </si>
  <si>
    <t>Рахымбаев Ерболат Уальханович</t>
  </si>
  <si>
    <t xml:space="preserve">Сальдо на 1 января предедущего года </t>
  </si>
  <si>
    <t>Сальдо на 1 января отчетного года       (строка 100 + строка 200 + строка 300)</t>
  </si>
  <si>
    <t xml:space="preserve">                    </t>
  </si>
  <si>
    <t>Сальдо на конец отчетного года 
(строка 500 + строка 600 + строка 700)</t>
  </si>
  <si>
    <t>Консолидированный отчет о финансовом положении по состоянию на 30 июня  2015г.</t>
  </si>
  <si>
    <t>по состоянию на 30 июня  2015г.</t>
  </si>
  <si>
    <t>по состоянию на 30 июня  2015г. (прямой метод)</t>
  </si>
  <si>
    <t>Балансовая стоимость 1  простой акции       21 857,35 тенге</t>
  </si>
  <si>
    <t>батыс</t>
  </si>
  <si>
    <t>коргалжын</t>
  </si>
  <si>
    <t>ЭТЛ</t>
  </si>
  <si>
    <t>экотон</t>
  </si>
  <si>
    <t>7410,7430,7470</t>
  </si>
  <si>
    <t>6210,6230,6250,6280</t>
  </si>
  <si>
    <t>итого</t>
  </si>
  <si>
    <t xml:space="preserve">Председатель Правления              </t>
  </si>
  <si>
    <t xml:space="preserve">                                                                        </t>
  </si>
  <si>
    <t xml:space="preserve">(ФИО)    </t>
  </si>
  <si>
    <t xml:space="preserve"> Сулейменова Кымбат Жумагуловна                   </t>
  </si>
  <si>
    <t xml:space="preserve">Гл.бухгалтер                                 </t>
  </si>
  <si>
    <t xml:space="preserve">   (ФИО)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</si>
</sst>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  <numFmt numFmtId="195" formatCode="#,##0.0000_ ;\-#,##0.0000\ "/>
    <numFmt numFmtId="196" formatCode="#,##0.00_ ;\-#,##0.00\ 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8"/>
      <name val="Arial"/>
      <family val="2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color indexed="8"/>
      <name val="Arial(K)"/>
      <family val="2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top"/>
    </xf>
    <xf numFmtId="175" fontId="7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/>
    </xf>
    <xf numFmtId="0" fontId="6" fillId="0" borderId="23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175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175" fontId="6" fillId="0" borderId="17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left"/>
    </xf>
    <xf numFmtId="1" fontId="6" fillId="0" borderId="1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/>
    </xf>
    <xf numFmtId="190" fontId="7" fillId="34" borderId="0" xfId="61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" fontId="6" fillId="36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72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72" fontId="11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59" fillId="34" borderId="0" xfId="0" applyNumberFormat="1" applyFont="1" applyFill="1" applyBorder="1" applyAlignment="1">
      <alignment/>
    </xf>
    <xf numFmtId="172" fontId="11" fillId="34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3" fontId="13" fillId="34" borderId="17" xfId="0" applyNumberFormat="1" applyFont="1" applyFill="1" applyBorder="1" applyAlignment="1">
      <alignment horizontal="right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/>
    </xf>
    <xf numFmtId="3" fontId="6" fillId="34" borderId="17" xfId="61" applyNumberFormat="1" applyFont="1" applyFill="1" applyBorder="1" applyAlignment="1">
      <alignment horizontal="center" vertical="center"/>
    </xf>
    <xf numFmtId="3" fontId="6" fillId="34" borderId="10" xfId="61" applyNumberFormat="1" applyFont="1" applyFill="1" applyBorder="1" applyAlignment="1">
      <alignment horizontal="center" vertical="top"/>
    </xf>
    <xf numFmtId="3" fontId="6" fillId="34" borderId="10" xfId="61" applyNumberFormat="1" applyFont="1" applyFill="1" applyBorder="1" applyAlignment="1">
      <alignment horizontal="center" vertical="center"/>
    </xf>
    <xf numFmtId="43" fontId="0" fillId="34" borderId="10" xfId="61" applyFont="1" applyFill="1" applyBorder="1" applyAlignment="1">
      <alignment horizontal="center"/>
    </xf>
    <xf numFmtId="190" fontId="6" fillId="34" borderId="10" xfId="61" applyNumberFormat="1" applyFont="1" applyFill="1" applyBorder="1" applyAlignment="1">
      <alignment horizontal="center" vertical="center"/>
    </xf>
    <xf numFmtId="190" fontId="6" fillId="34" borderId="17" xfId="61" applyNumberFormat="1" applyFont="1" applyFill="1" applyBorder="1" applyAlignment="1">
      <alignment horizontal="center" vertical="center"/>
    </xf>
    <xf numFmtId="190" fontId="7" fillId="34" borderId="10" xfId="61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top"/>
    </xf>
    <xf numFmtId="3" fontId="0" fillId="34" borderId="0" xfId="0" applyNumberFormat="1" applyFill="1" applyAlignment="1">
      <alignment horizontal="right"/>
    </xf>
    <xf numFmtId="3" fontId="6" fillId="34" borderId="16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0" fillId="34" borderId="10" xfId="0" applyNumberFormat="1" applyFont="1" applyFill="1" applyBorder="1" applyAlignment="1">
      <alignment horizontal="center"/>
    </xf>
    <xf numFmtId="3" fontId="60" fillId="34" borderId="0" xfId="0" applyNumberFormat="1" applyFont="1" applyFill="1" applyAlignment="1">
      <alignment horizontal="center"/>
    </xf>
    <xf numFmtId="3" fontId="7" fillId="34" borderId="10" xfId="61" applyNumberFormat="1" applyFont="1" applyFill="1" applyBorder="1" applyAlignment="1">
      <alignment horizontal="center" vertical="center"/>
    </xf>
    <xf numFmtId="190" fontId="0" fillId="34" borderId="10" xfId="61" applyNumberFormat="1" applyFont="1" applyFill="1" applyBorder="1" applyAlignment="1">
      <alignment horizontal="center"/>
    </xf>
    <xf numFmtId="0" fontId="0" fillId="34" borderId="26" xfId="0" applyNumberFormat="1" applyFont="1" applyFill="1" applyBorder="1" applyAlignment="1">
      <alignment horizontal="center" vertical="top"/>
    </xf>
    <xf numFmtId="172" fontId="0" fillId="0" borderId="0" xfId="0" applyNumberFormat="1" applyAlignment="1">
      <alignment/>
    </xf>
    <xf numFmtId="0" fontId="6" fillId="34" borderId="19" xfId="0" applyNumberFormat="1" applyFont="1" applyFill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center"/>
    </xf>
    <xf numFmtId="196" fontId="7" fillId="34" borderId="0" xfId="61" applyNumberFormat="1" applyFont="1" applyFill="1" applyBorder="1" applyAlignment="1">
      <alignment horizontal="center" vertical="center"/>
    </xf>
    <xf numFmtId="190" fontId="7" fillId="34" borderId="17" xfId="6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  <xf numFmtId="4" fontId="21" fillId="0" borderId="10" xfId="0" applyNumberFormat="1" applyFont="1" applyBorder="1" applyAlignment="1">
      <alignment horizontal="center" vertical="center" wrapText="1"/>
    </xf>
    <xf numFmtId="4" fontId="6" fillId="0" borderId="10" xfId="53" applyNumberFormat="1" applyFont="1" applyBorder="1" applyAlignment="1">
      <alignment horizontal="right" vertical="center" wrapText="1"/>
      <protection/>
    </xf>
    <xf numFmtId="4" fontId="6" fillId="0" borderId="10" xfId="53" applyNumberFormat="1" applyFont="1" applyBorder="1" applyAlignment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2" fillId="0" borderId="0" xfId="0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left" vertical="top"/>
    </xf>
    <xf numFmtId="0" fontId="6" fillId="0" borderId="28" xfId="0" applyNumberFormat="1" applyFont="1" applyBorder="1" applyAlignment="1">
      <alignment horizontal="left" vertical="top" wrapText="1"/>
    </xf>
    <xf numFmtId="0" fontId="7" fillId="34" borderId="32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7" fillId="0" borderId="3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19" fillId="0" borderId="0" xfId="0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8" fillId="0" borderId="27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10" fillId="0" borderId="3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28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5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81</xdr:row>
      <xdr:rowOff>66675</xdr:rowOff>
    </xdr:from>
    <xdr:to>
      <xdr:col>1</xdr:col>
      <xdr:colOff>9525</xdr:colOff>
      <xdr:row>85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47800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82</xdr:row>
      <xdr:rowOff>0</xdr:rowOff>
    </xdr:from>
    <xdr:to>
      <xdr:col>1</xdr:col>
      <xdr:colOff>9525</xdr:colOff>
      <xdr:row>83</xdr:row>
      <xdr:rowOff>152400</xdr:rowOff>
    </xdr:to>
    <xdr:pic>
      <xdr:nvPicPr>
        <xdr:cNvPr id="2" name="Рисунок 4" descr="2ф1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45732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59</xdr:row>
      <xdr:rowOff>0</xdr:rowOff>
    </xdr:from>
    <xdr:to>
      <xdr:col>1</xdr:col>
      <xdr:colOff>-2147483648</xdr:colOff>
      <xdr:row>63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487805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63</xdr:row>
      <xdr:rowOff>0</xdr:rowOff>
    </xdr:from>
    <xdr:to>
      <xdr:col>1</xdr:col>
      <xdr:colOff>-2147483648</xdr:colOff>
      <xdr:row>64</xdr:row>
      <xdr:rowOff>152400</xdr:rowOff>
    </xdr:to>
    <xdr:pic>
      <xdr:nvPicPr>
        <xdr:cNvPr id="2" name="Рисунок 4" descr="2ф1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155257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6"/>
  <sheetViews>
    <sheetView workbookViewId="0" topLeftCell="A44">
      <selection activeCell="J44" sqref="J1:M16384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59" customWidth="1"/>
    <col min="9" max="9" width="17.875" style="59" customWidth="1"/>
    <col min="10" max="16384" width="9.125" style="4" customWidth="1"/>
  </cols>
  <sheetData>
    <row r="1" spans="8:9" ht="54" customHeight="1" hidden="1">
      <c r="H1" s="218" t="s">
        <v>160</v>
      </c>
      <c r="I1" s="218"/>
    </row>
    <row r="2" spans="1:9" ht="19.5" customHeight="1">
      <c r="A2" s="220" t="s">
        <v>241</v>
      </c>
      <c r="B2" s="220"/>
      <c r="C2" s="220"/>
      <c r="D2" s="220"/>
      <c r="E2" s="220"/>
      <c r="F2" s="220"/>
      <c r="G2" s="220"/>
      <c r="H2" s="220"/>
      <c r="I2" s="220"/>
    </row>
    <row r="3" spans="1:9" ht="18" customHeight="1">
      <c r="A3" s="217" t="s">
        <v>232</v>
      </c>
      <c r="B3" s="217"/>
      <c r="C3" s="217"/>
      <c r="D3" s="217"/>
      <c r="E3" s="217"/>
      <c r="F3" s="217"/>
      <c r="G3" s="217"/>
      <c r="H3" s="217"/>
      <c r="I3" s="217"/>
    </row>
    <row r="4" spans="1:8" ht="12" customHeight="1">
      <c r="A4" s="5" t="s">
        <v>30</v>
      </c>
      <c r="E4" s="210" t="s">
        <v>161</v>
      </c>
      <c r="F4" s="210"/>
      <c r="G4" s="210"/>
      <c r="H4" s="210"/>
    </row>
    <row r="5" spans="5:7" ht="12.75">
      <c r="E5" s="55"/>
      <c r="F5" s="55"/>
      <c r="G5" s="55"/>
    </row>
    <row r="6" spans="1:8" ht="12" customHeight="1">
      <c r="A6" s="5" t="s">
        <v>32</v>
      </c>
      <c r="E6" s="219" t="s">
        <v>55</v>
      </c>
      <c r="F6" s="219"/>
      <c r="G6" s="219"/>
      <c r="H6" s="219"/>
    </row>
    <row r="7" spans="5:7" ht="12.75">
      <c r="E7" s="55"/>
      <c r="F7" s="55"/>
      <c r="G7" s="55"/>
    </row>
    <row r="8" spans="1:8" ht="12" customHeight="1">
      <c r="A8" s="5" t="s">
        <v>33</v>
      </c>
      <c r="E8" s="219" t="s">
        <v>56</v>
      </c>
      <c r="F8" s="219"/>
      <c r="G8" s="219"/>
      <c r="H8" s="219"/>
    </row>
    <row r="9" spans="5:7" ht="12.75">
      <c r="E9" s="55"/>
      <c r="F9" s="55"/>
      <c r="G9" s="55"/>
    </row>
    <row r="10" spans="1:8" ht="12" customHeight="1">
      <c r="A10" s="5" t="s">
        <v>162</v>
      </c>
      <c r="E10" s="210" t="s">
        <v>163</v>
      </c>
      <c r="F10" s="210"/>
      <c r="G10" s="210"/>
      <c r="H10" s="210"/>
    </row>
    <row r="11" spans="2:8" ht="15">
      <c r="B11" s="211"/>
      <c r="C11" s="211"/>
      <c r="D11" s="211"/>
      <c r="E11" s="211"/>
      <c r="F11" s="211"/>
      <c r="G11" s="211"/>
      <c r="H11" s="211"/>
    </row>
    <row r="12" spans="1:9" ht="15">
      <c r="A12" s="212"/>
      <c r="B12" s="212"/>
      <c r="C12" s="212"/>
      <c r="D12" s="212"/>
      <c r="E12" s="212"/>
      <c r="F12" s="212"/>
      <c r="G12" s="212"/>
      <c r="H12" s="212"/>
      <c r="I12" s="212"/>
    </row>
    <row r="13" spans="4:9" ht="12.75">
      <c r="D13" s="214"/>
      <c r="E13" s="214"/>
      <c r="F13" s="214"/>
      <c r="G13" s="214"/>
      <c r="H13" s="214"/>
      <c r="I13" s="138" t="s">
        <v>164</v>
      </c>
    </row>
    <row r="14" spans="1:9" ht="23.25" customHeight="1">
      <c r="A14" s="213" t="s">
        <v>165</v>
      </c>
      <c r="B14" s="213"/>
      <c r="C14" s="213"/>
      <c r="D14" s="213"/>
      <c r="E14" s="213"/>
      <c r="F14" s="213"/>
      <c r="G14" s="6" t="s">
        <v>36</v>
      </c>
      <c r="H14" s="139" t="s">
        <v>0</v>
      </c>
      <c r="I14" s="139" t="s">
        <v>1</v>
      </c>
    </row>
    <row r="15" spans="1:9" ht="12.75">
      <c r="A15" s="206">
        <v>1</v>
      </c>
      <c r="B15" s="206"/>
      <c r="C15" s="206"/>
      <c r="D15" s="206"/>
      <c r="E15" s="206"/>
      <c r="F15" s="206"/>
      <c r="G15" s="44">
        <v>2</v>
      </c>
      <c r="H15" s="140">
        <v>3</v>
      </c>
      <c r="I15" s="140">
        <v>4</v>
      </c>
    </row>
    <row r="16" spans="1:9" ht="19.5" customHeight="1">
      <c r="A16" s="207" t="s">
        <v>2</v>
      </c>
      <c r="B16" s="207"/>
      <c r="C16" s="207"/>
      <c r="D16" s="207"/>
      <c r="E16" s="207"/>
      <c r="F16" s="207"/>
      <c r="G16" s="45"/>
      <c r="H16" s="141"/>
      <c r="I16" s="141"/>
    </row>
    <row r="17" spans="1:9" ht="12.75">
      <c r="A17" s="194" t="s">
        <v>24</v>
      </c>
      <c r="B17" s="194"/>
      <c r="C17" s="194"/>
      <c r="D17" s="194"/>
      <c r="E17" s="194"/>
      <c r="F17" s="194"/>
      <c r="G17" s="46">
        <v>10</v>
      </c>
      <c r="H17" s="142">
        <v>276762</v>
      </c>
      <c r="I17" s="142">
        <v>124772</v>
      </c>
    </row>
    <row r="18" spans="1:9" ht="12.75">
      <c r="A18" s="208" t="s">
        <v>59</v>
      </c>
      <c r="B18" s="208"/>
      <c r="C18" s="208"/>
      <c r="D18" s="208"/>
      <c r="E18" s="208"/>
      <c r="F18" s="208"/>
      <c r="G18" s="47">
        <v>11</v>
      </c>
      <c r="H18" s="143"/>
      <c r="I18" s="143"/>
    </row>
    <row r="19" spans="1:9" ht="12.75">
      <c r="A19" s="208" t="s">
        <v>60</v>
      </c>
      <c r="B19" s="208"/>
      <c r="C19" s="208"/>
      <c r="D19" s="208"/>
      <c r="E19" s="208"/>
      <c r="F19" s="208"/>
      <c r="G19" s="47">
        <v>12</v>
      </c>
      <c r="H19" s="143"/>
      <c r="I19" s="143"/>
    </row>
    <row r="20" spans="1:9" ht="23.25" customHeight="1">
      <c r="A20" s="209" t="s">
        <v>61</v>
      </c>
      <c r="B20" s="209"/>
      <c r="C20" s="209"/>
      <c r="D20" s="209"/>
      <c r="E20" s="209"/>
      <c r="F20" s="209"/>
      <c r="G20" s="47">
        <v>13</v>
      </c>
      <c r="H20" s="143"/>
      <c r="I20" s="143"/>
    </row>
    <row r="21" spans="1:9" ht="12.75">
      <c r="A21" s="208" t="s">
        <v>62</v>
      </c>
      <c r="B21" s="208"/>
      <c r="C21" s="208"/>
      <c r="D21" s="208"/>
      <c r="E21" s="208"/>
      <c r="F21" s="208"/>
      <c r="G21" s="47">
        <v>14</v>
      </c>
      <c r="H21" s="143"/>
      <c r="I21" s="143"/>
    </row>
    <row r="22" spans="1:9" ht="12.75">
      <c r="A22" s="208" t="s">
        <v>63</v>
      </c>
      <c r="B22" s="208"/>
      <c r="C22" s="208"/>
      <c r="D22" s="208"/>
      <c r="E22" s="208"/>
      <c r="F22" s="208"/>
      <c r="G22" s="47">
        <v>15</v>
      </c>
      <c r="H22" s="143"/>
      <c r="I22" s="143"/>
    </row>
    <row r="23" spans="1:9" ht="12.75">
      <c r="A23" s="194" t="s">
        <v>64</v>
      </c>
      <c r="B23" s="194"/>
      <c r="C23" s="194"/>
      <c r="D23" s="194"/>
      <c r="E23" s="194"/>
      <c r="F23" s="194"/>
      <c r="G23" s="47">
        <v>16</v>
      </c>
      <c r="H23" s="144">
        <v>626181</v>
      </c>
      <c r="I23" s="144">
        <v>426808</v>
      </c>
    </row>
    <row r="24" spans="1:9" ht="12.75">
      <c r="A24" s="194" t="s">
        <v>174</v>
      </c>
      <c r="B24" s="194"/>
      <c r="C24" s="194"/>
      <c r="D24" s="194"/>
      <c r="E24" s="194"/>
      <c r="F24" s="194"/>
      <c r="G24" s="47">
        <v>17</v>
      </c>
      <c r="H24" s="144">
        <v>95639</v>
      </c>
      <c r="I24" s="144">
        <v>79129</v>
      </c>
    </row>
    <row r="25" spans="1:9" ht="12.75">
      <c r="A25" s="208" t="s">
        <v>3</v>
      </c>
      <c r="B25" s="208"/>
      <c r="C25" s="208"/>
      <c r="D25" s="208"/>
      <c r="E25" s="208"/>
      <c r="F25" s="208"/>
      <c r="G25" s="47">
        <v>18</v>
      </c>
      <c r="H25" s="143">
        <v>962287</v>
      </c>
      <c r="I25" s="143">
        <v>815574</v>
      </c>
    </row>
    <row r="26" spans="1:9" ht="12.75">
      <c r="A26" s="194" t="s">
        <v>4</v>
      </c>
      <c r="B26" s="194"/>
      <c r="C26" s="194"/>
      <c r="D26" s="194"/>
      <c r="E26" s="194"/>
      <c r="F26" s="194"/>
      <c r="G26" s="47">
        <v>19</v>
      </c>
      <c r="H26" s="143">
        <v>1282968</v>
      </c>
      <c r="I26" s="143">
        <v>1132943</v>
      </c>
    </row>
    <row r="27" spans="1:9" ht="12.75">
      <c r="A27" s="194" t="s">
        <v>65</v>
      </c>
      <c r="B27" s="194"/>
      <c r="C27" s="194"/>
      <c r="D27" s="194"/>
      <c r="E27" s="194"/>
      <c r="F27" s="194"/>
      <c r="G27" s="48">
        <v>100</v>
      </c>
      <c r="H27" s="167">
        <f>SUM(H17:H26)</f>
        <v>3243837</v>
      </c>
      <c r="I27" s="167">
        <f>SUM(I17:I26)</f>
        <v>2579226</v>
      </c>
    </row>
    <row r="28" spans="1:9" ht="23.25" customHeight="1">
      <c r="A28" s="196" t="s">
        <v>166</v>
      </c>
      <c r="B28" s="196"/>
      <c r="C28" s="196"/>
      <c r="D28" s="196"/>
      <c r="E28" s="196"/>
      <c r="F28" s="196"/>
      <c r="G28" s="43">
        <v>101</v>
      </c>
      <c r="H28" s="144"/>
      <c r="I28" s="144"/>
    </row>
    <row r="29" spans="1:9" ht="18.75" customHeight="1">
      <c r="A29" s="207" t="s">
        <v>5</v>
      </c>
      <c r="B29" s="207"/>
      <c r="C29" s="207"/>
      <c r="D29" s="207"/>
      <c r="E29" s="207"/>
      <c r="F29" s="207"/>
      <c r="G29" s="49"/>
      <c r="H29" s="163"/>
      <c r="I29" s="163"/>
    </row>
    <row r="30" spans="1:9" ht="12.75">
      <c r="A30" s="194" t="s">
        <v>59</v>
      </c>
      <c r="B30" s="194"/>
      <c r="C30" s="194"/>
      <c r="D30" s="194"/>
      <c r="E30" s="194"/>
      <c r="F30" s="194"/>
      <c r="G30" s="50">
        <v>110</v>
      </c>
      <c r="H30" s="164"/>
      <c r="I30" s="164"/>
    </row>
    <row r="31" spans="1:9" ht="12.75">
      <c r="A31" s="194" t="s">
        <v>60</v>
      </c>
      <c r="B31" s="194"/>
      <c r="C31" s="194"/>
      <c r="D31" s="194"/>
      <c r="E31" s="194"/>
      <c r="F31" s="194"/>
      <c r="G31" s="50">
        <v>111</v>
      </c>
      <c r="H31" s="144"/>
      <c r="I31" s="144"/>
    </row>
    <row r="32" spans="1:9" ht="23.25" customHeight="1">
      <c r="A32" s="196" t="s">
        <v>61</v>
      </c>
      <c r="B32" s="196"/>
      <c r="C32" s="196"/>
      <c r="D32" s="196"/>
      <c r="E32" s="196"/>
      <c r="F32" s="196"/>
      <c r="G32" s="50">
        <v>112</v>
      </c>
      <c r="H32" s="144"/>
      <c r="I32" s="144"/>
    </row>
    <row r="33" spans="1:9" ht="12.75">
      <c r="A33" s="194" t="s">
        <v>62</v>
      </c>
      <c r="B33" s="194"/>
      <c r="C33" s="194"/>
      <c r="D33" s="194"/>
      <c r="E33" s="194"/>
      <c r="F33" s="194"/>
      <c r="G33" s="50">
        <v>113</v>
      </c>
      <c r="H33" s="144"/>
      <c r="I33" s="144"/>
    </row>
    <row r="34" spans="1:9" ht="12.75">
      <c r="A34" s="194" t="s">
        <v>66</v>
      </c>
      <c r="B34" s="194"/>
      <c r="C34" s="194"/>
      <c r="D34" s="194"/>
      <c r="E34" s="194"/>
      <c r="F34" s="194"/>
      <c r="G34" s="50">
        <v>114</v>
      </c>
      <c r="H34" s="144"/>
      <c r="I34" s="144"/>
    </row>
    <row r="35" spans="1:9" ht="12.75">
      <c r="A35" s="194" t="s">
        <v>67</v>
      </c>
      <c r="B35" s="194"/>
      <c r="C35" s="194"/>
      <c r="D35" s="194"/>
      <c r="E35" s="194"/>
      <c r="F35" s="194"/>
      <c r="G35" s="50">
        <v>115</v>
      </c>
      <c r="H35" s="165">
        <v>21778</v>
      </c>
      <c r="I35" s="165">
        <v>1710</v>
      </c>
    </row>
    <row r="36" spans="1:9" ht="12.75">
      <c r="A36" s="194" t="s">
        <v>25</v>
      </c>
      <c r="B36" s="194"/>
      <c r="C36" s="194"/>
      <c r="D36" s="194"/>
      <c r="E36" s="194"/>
      <c r="F36" s="194"/>
      <c r="G36" s="50">
        <v>116</v>
      </c>
      <c r="H36" s="144"/>
      <c r="I36" s="144"/>
    </row>
    <row r="37" spans="1:9" ht="12.75">
      <c r="A37" s="194" t="s">
        <v>68</v>
      </c>
      <c r="B37" s="194"/>
      <c r="C37" s="194"/>
      <c r="D37" s="194"/>
      <c r="E37" s="194"/>
      <c r="F37" s="194"/>
      <c r="G37" s="50">
        <v>117</v>
      </c>
      <c r="H37" s="144"/>
      <c r="I37" s="144"/>
    </row>
    <row r="38" spans="1:9" ht="12.75">
      <c r="A38" s="194" t="s">
        <v>6</v>
      </c>
      <c r="B38" s="194"/>
      <c r="C38" s="194"/>
      <c r="D38" s="194"/>
      <c r="E38" s="194"/>
      <c r="F38" s="194"/>
      <c r="G38" s="50">
        <v>118</v>
      </c>
      <c r="H38" s="165">
        <v>4509407</v>
      </c>
      <c r="I38" s="165">
        <v>4615417</v>
      </c>
    </row>
    <row r="39" spans="1:9" ht="12.75">
      <c r="A39" s="194" t="s">
        <v>7</v>
      </c>
      <c r="B39" s="194"/>
      <c r="C39" s="194"/>
      <c r="D39" s="194"/>
      <c r="E39" s="194"/>
      <c r="F39" s="194"/>
      <c r="G39" s="50">
        <v>119</v>
      </c>
      <c r="H39" s="144"/>
      <c r="I39" s="144"/>
    </row>
    <row r="40" spans="1:9" ht="12.75">
      <c r="A40" s="194" t="s">
        <v>8</v>
      </c>
      <c r="B40" s="194"/>
      <c r="C40" s="194"/>
      <c r="D40" s="194"/>
      <c r="E40" s="194"/>
      <c r="F40" s="194"/>
      <c r="G40" s="50">
        <v>120</v>
      </c>
      <c r="H40" s="144"/>
      <c r="I40" s="144"/>
    </row>
    <row r="41" spans="1:9" ht="12.75">
      <c r="A41" s="194" t="s">
        <v>9</v>
      </c>
      <c r="B41" s="194"/>
      <c r="C41" s="194"/>
      <c r="D41" s="194"/>
      <c r="E41" s="194"/>
      <c r="F41" s="194"/>
      <c r="G41" s="50">
        <v>121</v>
      </c>
      <c r="H41" s="144">
        <v>3313</v>
      </c>
      <c r="I41" s="144">
        <v>3168</v>
      </c>
    </row>
    <row r="42" spans="1:9" ht="12.75">
      <c r="A42" s="194" t="s">
        <v>26</v>
      </c>
      <c r="B42" s="194"/>
      <c r="C42" s="194"/>
      <c r="D42" s="194"/>
      <c r="E42" s="194"/>
      <c r="F42" s="194"/>
      <c r="G42" s="50">
        <v>122</v>
      </c>
      <c r="H42" s="144">
        <v>26226</v>
      </c>
      <c r="I42" s="144">
        <v>26225</v>
      </c>
    </row>
    <row r="43" spans="1:9" ht="12.75">
      <c r="A43" s="194" t="s">
        <v>54</v>
      </c>
      <c r="B43" s="194"/>
      <c r="C43" s="194"/>
      <c r="D43" s="194"/>
      <c r="E43" s="194"/>
      <c r="F43" s="194"/>
      <c r="G43" s="50">
        <v>123</v>
      </c>
      <c r="H43" s="166">
        <v>102301</v>
      </c>
      <c r="I43" s="165">
        <v>54631</v>
      </c>
    </row>
    <row r="44" spans="1:9" ht="12.75">
      <c r="A44" s="194" t="s">
        <v>69</v>
      </c>
      <c r="B44" s="194"/>
      <c r="C44" s="194"/>
      <c r="D44" s="194"/>
      <c r="E44" s="194"/>
      <c r="F44" s="194"/>
      <c r="G44" s="125">
        <v>200</v>
      </c>
      <c r="H44" s="144">
        <f>SUM(H30:H43)</f>
        <v>4663025</v>
      </c>
      <c r="I44" s="144">
        <f>SUM(I30:I43)</f>
        <v>4701151</v>
      </c>
    </row>
    <row r="45" spans="1:9" ht="12.75">
      <c r="A45" s="204" t="s">
        <v>167</v>
      </c>
      <c r="B45" s="204"/>
      <c r="C45" s="204"/>
      <c r="D45" s="204"/>
      <c r="E45" s="204"/>
      <c r="F45" s="204"/>
      <c r="G45" s="124"/>
      <c r="H45" s="167">
        <f>H27+H44</f>
        <v>7906862</v>
      </c>
      <c r="I45" s="167">
        <f>I27+I44</f>
        <v>7280377</v>
      </c>
    </row>
    <row r="47" ht="12.75">
      <c r="I47" s="138" t="s">
        <v>164</v>
      </c>
    </row>
    <row r="48" spans="1:9" ht="23.25" customHeight="1">
      <c r="A48" s="205" t="s">
        <v>173</v>
      </c>
      <c r="B48" s="205"/>
      <c r="C48" s="205"/>
      <c r="D48" s="205"/>
      <c r="E48" s="205"/>
      <c r="F48" s="205"/>
      <c r="G48" s="6" t="s">
        <v>36</v>
      </c>
      <c r="H48" s="139" t="s">
        <v>0</v>
      </c>
      <c r="I48" s="139" t="s">
        <v>1</v>
      </c>
    </row>
    <row r="49" spans="1:9" ht="12.75">
      <c r="A49" s="206">
        <v>1</v>
      </c>
      <c r="B49" s="206"/>
      <c r="C49" s="206"/>
      <c r="D49" s="206"/>
      <c r="E49" s="206"/>
      <c r="F49" s="206"/>
      <c r="G49" s="44">
        <v>2</v>
      </c>
      <c r="H49" s="140">
        <v>3</v>
      </c>
      <c r="I49" s="140">
        <v>4</v>
      </c>
    </row>
    <row r="50" spans="1:9" ht="19.5" customHeight="1">
      <c r="A50" s="197" t="s">
        <v>10</v>
      </c>
      <c r="B50" s="197"/>
      <c r="C50" s="197"/>
      <c r="D50" s="197"/>
      <c r="E50" s="197"/>
      <c r="F50" s="197"/>
      <c r="G50" s="51"/>
      <c r="H50" s="168"/>
      <c r="I50" s="145"/>
    </row>
    <row r="51" spans="1:9" ht="12.75">
      <c r="A51" s="194" t="s">
        <v>70</v>
      </c>
      <c r="B51" s="194"/>
      <c r="C51" s="194"/>
      <c r="D51" s="194"/>
      <c r="E51" s="194"/>
      <c r="F51" s="194"/>
      <c r="G51" s="43">
        <v>210</v>
      </c>
      <c r="H51" s="146"/>
      <c r="I51" s="146">
        <v>501036</v>
      </c>
    </row>
    <row r="52" spans="1:9" ht="12.75">
      <c r="A52" s="194" t="s">
        <v>60</v>
      </c>
      <c r="B52" s="194"/>
      <c r="C52" s="194"/>
      <c r="D52" s="194"/>
      <c r="E52" s="194"/>
      <c r="F52" s="194"/>
      <c r="G52" s="43">
        <v>211</v>
      </c>
      <c r="H52" s="147"/>
      <c r="I52" s="147"/>
    </row>
    <row r="53" spans="1:9" ht="12" customHeight="1">
      <c r="A53" s="196" t="s">
        <v>75</v>
      </c>
      <c r="B53" s="196"/>
      <c r="C53" s="196"/>
      <c r="D53" s="196"/>
      <c r="E53" s="196"/>
      <c r="F53" s="196"/>
      <c r="G53" s="52">
        <v>212</v>
      </c>
      <c r="H53" s="146">
        <v>266456</v>
      </c>
      <c r="I53" s="146">
        <v>23486</v>
      </c>
    </row>
    <row r="54" spans="1:9" ht="12" customHeight="1">
      <c r="A54" s="196" t="s">
        <v>71</v>
      </c>
      <c r="B54" s="196"/>
      <c r="C54" s="196"/>
      <c r="D54" s="196"/>
      <c r="E54" s="196"/>
      <c r="F54" s="196"/>
      <c r="G54" s="52">
        <v>213</v>
      </c>
      <c r="H54" s="146">
        <v>277334</v>
      </c>
      <c r="I54" s="146">
        <v>145553</v>
      </c>
    </row>
    <row r="55" spans="1:9" ht="12" customHeight="1">
      <c r="A55" s="196" t="s">
        <v>176</v>
      </c>
      <c r="B55" s="196"/>
      <c r="C55" s="196"/>
      <c r="D55" s="196"/>
      <c r="E55" s="196"/>
      <c r="F55" s="196"/>
      <c r="G55" s="52">
        <v>214</v>
      </c>
      <c r="H55" s="146">
        <v>87795</v>
      </c>
      <c r="I55" s="146">
        <v>75740</v>
      </c>
    </row>
    <row r="56" spans="1:9" ht="12" customHeight="1">
      <c r="A56" s="196" t="s">
        <v>175</v>
      </c>
      <c r="B56" s="196"/>
      <c r="C56" s="196"/>
      <c r="D56" s="196"/>
      <c r="E56" s="196"/>
      <c r="F56" s="196"/>
      <c r="G56" s="52">
        <v>215</v>
      </c>
      <c r="H56" s="146">
        <v>127036</v>
      </c>
      <c r="I56" s="146">
        <v>76638</v>
      </c>
    </row>
    <row r="57" spans="1:9" ht="12" customHeight="1">
      <c r="A57" s="196" t="s">
        <v>177</v>
      </c>
      <c r="B57" s="202"/>
      <c r="C57" s="202"/>
      <c r="D57" s="202"/>
      <c r="E57" s="202"/>
      <c r="F57" s="203"/>
      <c r="G57" s="52">
        <v>216</v>
      </c>
      <c r="H57" s="146">
        <v>10744</v>
      </c>
      <c r="I57" s="146">
        <v>9294</v>
      </c>
    </row>
    <row r="58" spans="1:9" ht="12" customHeight="1">
      <c r="A58" s="196" t="s">
        <v>72</v>
      </c>
      <c r="B58" s="196"/>
      <c r="C58" s="196"/>
      <c r="D58" s="196"/>
      <c r="E58" s="196"/>
      <c r="F58" s="196"/>
      <c r="G58" s="52">
        <v>217</v>
      </c>
      <c r="H58" s="146">
        <v>42427</v>
      </c>
      <c r="I58" s="146"/>
    </row>
    <row r="59" spans="1:9" ht="12" customHeight="1">
      <c r="A59" s="196" t="s">
        <v>27</v>
      </c>
      <c r="B59" s="196"/>
      <c r="C59" s="196"/>
      <c r="D59" s="196"/>
      <c r="E59" s="196"/>
      <c r="F59" s="196"/>
      <c r="G59" s="52">
        <v>218</v>
      </c>
      <c r="H59" s="146">
        <v>728500</v>
      </c>
      <c r="I59" s="146">
        <v>631305</v>
      </c>
    </row>
    <row r="60" spans="1:9" ht="12" customHeight="1">
      <c r="A60" s="201" t="s">
        <v>73</v>
      </c>
      <c r="B60" s="201"/>
      <c r="C60" s="201"/>
      <c r="D60" s="201"/>
      <c r="E60" s="201"/>
      <c r="F60" s="201"/>
      <c r="G60" s="42">
        <v>300</v>
      </c>
      <c r="H60" s="148">
        <f>SUM(H51:H59)</f>
        <v>1540292</v>
      </c>
      <c r="I60" s="148">
        <f>SUM(I51:I59)</f>
        <v>1463052</v>
      </c>
    </row>
    <row r="61" spans="1:9" ht="23.25" customHeight="1">
      <c r="A61" s="196" t="s">
        <v>74</v>
      </c>
      <c r="B61" s="196"/>
      <c r="C61" s="196"/>
      <c r="D61" s="196"/>
      <c r="E61" s="196"/>
      <c r="F61" s="196"/>
      <c r="G61" s="43">
        <v>301</v>
      </c>
      <c r="H61" s="149"/>
      <c r="I61" s="149"/>
    </row>
    <row r="62" spans="1:9" ht="20.25" customHeight="1">
      <c r="A62" s="200" t="s">
        <v>11</v>
      </c>
      <c r="B62" s="200"/>
      <c r="C62" s="200"/>
      <c r="D62" s="200"/>
      <c r="E62" s="200"/>
      <c r="F62" s="200"/>
      <c r="G62" s="53"/>
      <c r="H62" s="169"/>
      <c r="I62" s="169"/>
    </row>
    <row r="63" spans="1:9" ht="12.75">
      <c r="A63" s="194" t="s">
        <v>179</v>
      </c>
      <c r="B63" s="194"/>
      <c r="C63" s="194"/>
      <c r="D63" s="194"/>
      <c r="E63" s="194"/>
      <c r="F63" s="194"/>
      <c r="G63" s="50">
        <v>310</v>
      </c>
      <c r="H63" s="146">
        <v>2498199</v>
      </c>
      <c r="I63" s="146">
        <v>2498199</v>
      </c>
    </row>
    <row r="64" spans="1:9" ht="12.75">
      <c r="A64" s="194" t="s">
        <v>178</v>
      </c>
      <c r="B64" s="194"/>
      <c r="C64" s="194"/>
      <c r="D64" s="194"/>
      <c r="E64" s="194"/>
      <c r="F64" s="194"/>
      <c r="G64" s="50">
        <v>311</v>
      </c>
      <c r="H64" s="146">
        <v>101792</v>
      </c>
      <c r="I64" s="146">
        <v>101792</v>
      </c>
    </row>
    <row r="65" spans="1:9" ht="12.75">
      <c r="A65" s="194" t="s">
        <v>76</v>
      </c>
      <c r="B65" s="194"/>
      <c r="C65" s="194"/>
      <c r="D65" s="194"/>
      <c r="E65" s="194"/>
      <c r="F65" s="194"/>
      <c r="G65" s="50">
        <v>312</v>
      </c>
      <c r="H65" s="147">
        <v>983900</v>
      </c>
      <c r="I65" s="147">
        <v>983900</v>
      </c>
    </row>
    <row r="66" spans="1:9" ht="12.75">
      <c r="A66" s="199" t="s">
        <v>77</v>
      </c>
      <c r="B66" s="199"/>
      <c r="C66" s="199"/>
      <c r="D66" s="199"/>
      <c r="E66" s="199"/>
      <c r="F66" s="199"/>
      <c r="G66" s="50">
        <v>313</v>
      </c>
      <c r="H66" s="147"/>
      <c r="I66" s="147"/>
    </row>
    <row r="67" spans="1:9" ht="12.75">
      <c r="A67" s="194" t="s">
        <v>78</v>
      </c>
      <c r="B67" s="194"/>
      <c r="C67" s="194"/>
      <c r="D67" s="194"/>
      <c r="E67" s="194"/>
      <c r="F67" s="194"/>
      <c r="G67" s="50">
        <v>314</v>
      </c>
      <c r="H67" s="147"/>
      <c r="I67" s="147"/>
    </row>
    <row r="68" spans="1:9" ht="12.75">
      <c r="A68" s="194" t="s">
        <v>168</v>
      </c>
      <c r="B68" s="194"/>
      <c r="C68" s="194"/>
      <c r="D68" s="194"/>
      <c r="E68" s="194"/>
      <c r="F68" s="194"/>
      <c r="G68" s="50">
        <v>315</v>
      </c>
      <c r="H68" s="147">
        <v>320414</v>
      </c>
      <c r="I68" s="147">
        <v>320414</v>
      </c>
    </row>
    <row r="69" spans="1:9" ht="12.75">
      <c r="A69" s="194" t="s">
        <v>28</v>
      </c>
      <c r="B69" s="194"/>
      <c r="C69" s="194"/>
      <c r="D69" s="194"/>
      <c r="E69" s="194"/>
      <c r="F69" s="194"/>
      <c r="G69" s="50">
        <v>316</v>
      </c>
      <c r="H69" s="147"/>
      <c r="I69" s="147"/>
    </row>
    <row r="70" spans="1:9" ht="12.75">
      <c r="A70" s="197" t="s">
        <v>79</v>
      </c>
      <c r="B70" s="197"/>
      <c r="C70" s="197"/>
      <c r="D70" s="197"/>
      <c r="E70" s="197"/>
      <c r="F70" s="197"/>
      <c r="G70" s="42">
        <v>400</v>
      </c>
      <c r="H70" s="148">
        <f>SUM(H63:H69)</f>
        <v>3904305</v>
      </c>
      <c r="I70" s="148">
        <f>SUM(I63:I69)</f>
        <v>3904305</v>
      </c>
    </row>
    <row r="71" spans="1:9" ht="19.5" customHeight="1">
      <c r="A71" s="200" t="s">
        <v>12</v>
      </c>
      <c r="B71" s="200"/>
      <c r="C71" s="200"/>
      <c r="D71" s="200"/>
      <c r="E71" s="200"/>
      <c r="F71" s="200"/>
      <c r="G71" s="53"/>
      <c r="H71" s="169"/>
      <c r="I71" s="169"/>
    </row>
    <row r="72" spans="1:9" ht="12.75">
      <c r="A72" s="194" t="s">
        <v>169</v>
      </c>
      <c r="B72" s="194"/>
      <c r="C72" s="194"/>
      <c r="D72" s="194"/>
      <c r="E72" s="194"/>
      <c r="F72" s="194"/>
      <c r="G72" s="50">
        <v>410</v>
      </c>
      <c r="H72" s="147">
        <v>949307</v>
      </c>
      <c r="I72" s="147">
        <v>949307</v>
      </c>
    </row>
    <row r="73" spans="1:9" ht="12.75">
      <c r="A73" s="194" t="s">
        <v>13</v>
      </c>
      <c r="B73" s="194"/>
      <c r="C73" s="194"/>
      <c r="D73" s="194"/>
      <c r="E73" s="194"/>
      <c r="F73" s="194"/>
      <c r="G73" s="50">
        <v>411</v>
      </c>
      <c r="H73" s="147">
        <v>-14363</v>
      </c>
      <c r="I73" s="147">
        <v>-14363</v>
      </c>
    </row>
    <row r="74" spans="1:9" ht="12.75">
      <c r="A74" s="194" t="s">
        <v>14</v>
      </c>
      <c r="B74" s="194"/>
      <c r="C74" s="194"/>
      <c r="D74" s="194"/>
      <c r="E74" s="194"/>
      <c r="F74" s="194"/>
      <c r="G74" s="43">
        <v>412</v>
      </c>
      <c r="H74" s="147"/>
      <c r="I74" s="147"/>
    </row>
    <row r="75" spans="1:9" ht="12.75">
      <c r="A75" s="194" t="s">
        <v>15</v>
      </c>
      <c r="B75" s="194"/>
      <c r="C75" s="194"/>
      <c r="D75" s="194"/>
      <c r="E75" s="194"/>
      <c r="F75" s="194"/>
      <c r="G75" s="43">
        <v>413</v>
      </c>
      <c r="H75" s="147">
        <v>845605</v>
      </c>
      <c r="I75" s="147">
        <v>850944</v>
      </c>
    </row>
    <row r="76" spans="1:9" ht="12.75">
      <c r="A76" s="194" t="s">
        <v>170</v>
      </c>
      <c r="B76" s="194"/>
      <c r="C76" s="194"/>
      <c r="D76" s="194"/>
      <c r="E76" s="194"/>
      <c r="F76" s="194"/>
      <c r="G76" s="43">
        <v>414</v>
      </c>
      <c r="H76" s="147">
        <v>681716</v>
      </c>
      <c r="I76" s="147">
        <v>127132</v>
      </c>
    </row>
    <row r="77" spans="1:9" ht="23.25" customHeight="1">
      <c r="A77" s="196" t="s">
        <v>80</v>
      </c>
      <c r="B77" s="196"/>
      <c r="C77" s="196"/>
      <c r="D77" s="196"/>
      <c r="E77" s="196"/>
      <c r="F77" s="196"/>
      <c r="G77" s="43">
        <v>420</v>
      </c>
      <c r="H77" s="147">
        <f>SUM(H72:H76)</f>
        <v>2462265</v>
      </c>
      <c r="I77" s="147">
        <f>SUM(I72:I76)</f>
        <v>1913020</v>
      </c>
    </row>
    <row r="78" spans="1:9" ht="12.75">
      <c r="A78" s="194" t="s">
        <v>81</v>
      </c>
      <c r="B78" s="194"/>
      <c r="C78" s="194"/>
      <c r="D78" s="194"/>
      <c r="E78" s="194"/>
      <c r="F78" s="194"/>
      <c r="G78" s="43">
        <v>421</v>
      </c>
      <c r="H78" s="150"/>
      <c r="I78" s="150"/>
    </row>
    <row r="79" spans="1:9" ht="12.75">
      <c r="A79" s="197" t="s">
        <v>171</v>
      </c>
      <c r="B79" s="197"/>
      <c r="C79" s="197"/>
      <c r="D79" s="197"/>
      <c r="E79" s="197"/>
      <c r="F79" s="197"/>
      <c r="G79" s="123">
        <v>500</v>
      </c>
      <c r="H79" s="174">
        <f>H77</f>
        <v>2462265</v>
      </c>
      <c r="I79" s="174">
        <f>I77</f>
        <v>1913020</v>
      </c>
    </row>
    <row r="80" spans="1:9" ht="12.75">
      <c r="A80" s="198" t="s">
        <v>172</v>
      </c>
      <c r="B80" s="198"/>
      <c r="C80" s="198"/>
      <c r="D80" s="198"/>
      <c r="E80" s="198"/>
      <c r="F80" s="198"/>
      <c r="G80" s="124"/>
      <c r="H80" s="148">
        <f>H60+H70+H79</f>
        <v>7906862</v>
      </c>
      <c r="I80" s="148">
        <f>I60+I70+I79</f>
        <v>7280377</v>
      </c>
    </row>
    <row r="81" spans="1:9" ht="12.75">
      <c r="A81" s="195" t="s">
        <v>244</v>
      </c>
      <c r="B81" s="195"/>
      <c r="C81" s="195"/>
      <c r="D81" s="195"/>
      <c r="E81" s="195"/>
      <c r="F81" s="195"/>
      <c r="G81" s="195"/>
      <c r="H81" s="60">
        <f>H45-H80</f>
        <v>0</v>
      </c>
      <c r="I81" s="173"/>
    </row>
    <row r="82" spans="1:9" ht="12.75">
      <c r="A82" s="172"/>
      <c r="B82" s="172"/>
      <c r="C82" s="172"/>
      <c r="D82" s="193"/>
      <c r="E82" s="193"/>
      <c r="F82" s="193"/>
      <c r="G82" s="193"/>
      <c r="H82" s="193"/>
      <c r="I82" s="193"/>
    </row>
    <row r="83" spans="4:9" ht="12.75">
      <c r="D83" s="193"/>
      <c r="E83" s="193"/>
      <c r="F83" s="193"/>
      <c r="G83" s="193"/>
      <c r="H83" s="193"/>
      <c r="I83" s="193"/>
    </row>
    <row r="84" spans="1:9" ht="12.75">
      <c r="A84" s="18" t="s">
        <v>180</v>
      </c>
      <c r="B84" s="180"/>
      <c r="C84" s="178"/>
      <c r="D84" s="193"/>
      <c r="E84" s="193"/>
      <c r="F84" s="215" t="s">
        <v>236</v>
      </c>
      <c r="G84" s="215"/>
      <c r="H84" s="215"/>
      <c r="I84"/>
    </row>
    <row r="85" spans="2:9" ht="12.75">
      <c r="B85" s="179"/>
      <c r="C85" s="179"/>
      <c r="D85" s="193"/>
      <c r="E85" s="193"/>
      <c r="F85" s="26"/>
      <c r="G85" s="216" t="s">
        <v>51</v>
      </c>
      <c r="H85" s="216"/>
      <c r="I85" s="216"/>
    </row>
    <row r="86" spans="2:9" ht="12.75">
      <c r="B86" s="191"/>
      <c r="C86" s="20"/>
      <c r="D86" s="193"/>
      <c r="E86" s="193"/>
      <c r="F86" s="20"/>
      <c r="G86" s="20"/>
      <c r="H86" s="55"/>
      <c r="I86"/>
    </row>
    <row r="87" spans="2:9" ht="12.75">
      <c r="B87" s="191"/>
      <c r="C87" s="20"/>
      <c r="D87" s="193"/>
      <c r="E87" s="193"/>
      <c r="F87" s="20"/>
      <c r="G87" s="20"/>
      <c r="H87" s="55"/>
      <c r="I87"/>
    </row>
    <row r="88" spans="1:9" ht="12.75">
      <c r="A88" s="19" t="s">
        <v>52</v>
      </c>
      <c r="B88" s="180"/>
      <c r="C88" s="178"/>
      <c r="D88" s="193"/>
      <c r="E88" s="193"/>
      <c r="F88" s="215" t="s">
        <v>53</v>
      </c>
      <c r="G88" s="215"/>
      <c r="H88" s="215"/>
      <c r="I88"/>
    </row>
    <row r="89" spans="2:9" ht="12.75" customHeight="1">
      <c r="B89" s="179"/>
      <c r="C89" s="180"/>
      <c r="D89" s="193"/>
      <c r="E89" s="193"/>
      <c r="F89"/>
      <c r="G89" s="216" t="s">
        <v>51</v>
      </c>
      <c r="H89" s="216"/>
      <c r="I89" s="216"/>
    </row>
    <row r="90" spans="1:9" ht="12.75">
      <c r="A90"/>
      <c r="B90" s="104"/>
      <c r="C90" s="21"/>
      <c r="D90" s="193"/>
      <c r="E90" s="193"/>
      <c r="F90" s="21"/>
      <c r="G90" s="104"/>
      <c r="H90" s="151"/>
      <c r="I90"/>
    </row>
    <row r="91" spans="1:9" ht="12.75">
      <c r="A91"/>
      <c r="B91"/>
      <c r="C91"/>
      <c r="D91" s="193"/>
      <c r="E91" s="193"/>
      <c r="F91" s="193"/>
      <c r="G91" s="193"/>
      <c r="H91" s="193"/>
      <c r="I91" s="193"/>
    </row>
    <row r="92" spans="1:9" ht="12.75">
      <c r="A92"/>
      <c r="B92"/>
      <c r="C92"/>
      <c r="D92" s="193"/>
      <c r="E92" s="193"/>
      <c r="F92" s="193"/>
      <c r="G92" s="193"/>
      <c r="H92" s="193"/>
      <c r="I92" s="193"/>
    </row>
    <row r="93" spans="1:9" ht="12.75" customHeight="1">
      <c r="A93"/>
      <c r="B93"/>
      <c r="C93" s="178"/>
      <c r="D93" s="193"/>
      <c r="E93" s="193"/>
      <c r="F93" s="193"/>
      <c r="G93" s="193"/>
      <c r="H93" s="193"/>
      <c r="I93" s="193"/>
    </row>
    <row r="94" spans="3:9" ht="12.75">
      <c r="C94" s="26"/>
      <c r="D94" s="193"/>
      <c r="E94" s="193"/>
      <c r="F94" s="193"/>
      <c r="G94" s="193"/>
      <c r="H94" s="193"/>
      <c r="I94" s="193"/>
    </row>
    <row r="95" spans="4:9" ht="12.75">
      <c r="D95" s="193"/>
      <c r="E95" s="193"/>
      <c r="F95" s="193"/>
      <c r="G95" s="193"/>
      <c r="H95" s="193"/>
      <c r="I95" s="193"/>
    </row>
    <row r="96" spans="4:9" ht="12.75">
      <c r="D96" s="193"/>
      <c r="E96" s="193"/>
      <c r="F96" s="193"/>
      <c r="G96" s="193"/>
      <c r="H96" s="193"/>
      <c r="I96" s="193"/>
    </row>
  </sheetData>
  <sheetProtection/>
  <mergeCells count="80">
    <mergeCell ref="F84:H84"/>
    <mergeCell ref="G85:I85"/>
    <mergeCell ref="F88:H88"/>
    <mergeCell ref="G89:I89"/>
    <mergeCell ref="A3:I3"/>
    <mergeCell ref="H1:I1"/>
    <mergeCell ref="E4:H4"/>
    <mergeCell ref="E6:H6"/>
    <mergeCell ref="E8:H8"/>
    <mergeCell ref="A2:I2"/>
    <mergeCell ref="E10:H10"/>
    <mergeCell ref="B11:H11"/>
    <mergeCell ref="A12:I12"/>
    <mergeCell ref="A14:F14"/>
    <mergeCell ref="A15:F15"/>
    <mergeCell ref="A16:F16"/>
    <mergeCell ref="D13:H13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6:F36"/>
    <mergeCell ref="A37:F37"/>
    <mergeCell ref="A38:F38"/>
    <mergeCell ref="A39:F39"/>
    <mergeCell ref="A40:F40"/>
    <mergeCell ref="A32:F32"/>
    <mergeCell ref="A33:F33"/>
    <mergeCell ref="A34:F34"/>
    <mergeCell ref="A35:F35"/>
    <mergeCell ref="A41:F41"/>
    <mergeCell ref="A43:F43"/>
    <mergeCell ref="A44:F44"/>
    <mergeCell ref="A45:F45"/>
    <mergeCell ref="A48:F48"/>
    <mergeCell ref="A49:F49"/>
    <mergeCell ref="A42:F42"/>
    <mergeCell ref="A50:F50"/>
    <mergeCell ref="A51:F51"/>
    <mergeCell ref="A52:F52"/>
    <mergeCell ref="A53:F53"/>
    <mergeCell ref="A54:F54"/>
    <mergeCell ref="A55:F55"/>
    <mergeCell ref="A69:F69"/>
    <mergeCell ref="A70:F70"/>
    <mergeCell ref="A71:F71"/>
    <mergeCell ref="A56:F56"/>
    <mergeCell ref="A58:F58"/>
    <mergeCell ref="A59:F59"/>
    <mergeCell ref="A60:F60"/>
    <mergeCell ref="A61:F61"/>
    <mergeCell ref="A62:F62"/>
    <mergeCell ref="A57:F57"/>
    <mergeCell ref="A63:F63"/>
    <mergeCell ref="A64:F64"/>
    <mergeCell ref="A65:F65"/>
    <mergeCell ref="A66:F66"/>
    <mergeCell ref="A67:F67"/>
    <mergeCell ref="A68:F68"/>
    <mergeCell ref="A72:F72"/>
    <mergeCell ref="A73:F73"/>
    <mergeCell ref="A74:F74"/>
    <mergeCell ref="A81:G81"/>
    <mergeCell ref="A76:F76"/>
    <mergeCell ref="A77:F77"/>
    <mergeCell ref="A78:F78"/>
    <mergeCell ref="A79:F79"/>
    <mergeCell ref="A80:F80"/>
    <mergeCell ref="A75:F75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838"/>
  <sheetViews>
    <sheetView workbookViewId="0" topLeftCell="A52">
      <selection activeCell="D80" sqref="D80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21" customWidth="1"/>
    <col min="6" max="6" width="15.00390625" style="151" customWidth="1"/>
    <col min="7" max="7" width="26.75390625" style="181" customWidth="1"/>
    <col min="8" max="9" width="12.25390625" style="1" customWidth="1"/>
    <col min="10" max="10" width="13.00390625" style="1" customWidth="1"/>
    <col min="11" max="11" width="15.75390625" style="1" customWidth="1"/>
    <col min="12" max="12" width="18.00390625" style="1" customWidth="1"/>
  </cols>
  <sheetData>
    <row r="1" spans="2:4" ht="12.75">
      <c r="B1" s="1"/>
      <c r="D1" s="3"/>
    </row>
    <row r="2" spans="1:6" ht="15">
      <c r="A2" s="221" t="s">
        <v>233</v>
      </c>
      <c r="B2" s="221"/>
      <c r="C2" s="221"/>
      <c r="D2" s="221"/>
      <c r="E2" s="221"/>
      <c r="F2" s="221"/>
    </row>
    <row r="3" spans="1:6" ht="15">
      <c r="A3" s="222" t="s">
        <v>242</v>
      </c>
      <c r="B3" s="222"/>
      <c r="C3" s="222"/>
      <c r="D3" s="222"/>
      <c r="E3" s="222"/>
      <c r="F3" s="222"/>
    </row>
    <row r="4" spans="1:6" ht="15">
      <c r="A4" s="222" t="s">
        <v>231</v>
      </c>
      <c r="B4" s="222"/>
      <c r="C4" s="222"/>
      <c r="D4" s="222"/>
      <c r="E4" s="222"/>
      <c r="F4" s="222"/>
    </row>
    <row r="5" spans="1:6" ht="12.75">
      <c r="A5" s="5" t="s">
        <v>30</v>
      </c>
      <c r="B5" s="4"/>
      <c r="C5" s="219" t="s">
        <v>31</v>
      </c>
      <c r="D5" s="219"/>
      <c r="E5" s="219"/>
      <c r="F5" s="219"/>
    </row>
    <row r="6" spans="1:6" ht="12.75">
      <c r="A6" s="4"/>
      <c r="B6" s="4"/>
      <c r="C6" s="20"/>
      <c r="D6" s="20"/>
      <c r="E6" s="20"/>
      <c r="F6" s="55"/>
    </row>
    <row r="7" spans="1:6" ht="12.75">
      <c r="A7" s="5" t="s">
        <v>32</v>
      </c>
      <c r="B7" s="4"/>
      <c r="C7" s="219" t="s">
        <v>55</v>
      </c>
      <c r="D7" s="219"/>
      <c r="E7" s="219"/>
      <c r="F7" s="219"/>
    </row>
    <row r="8" spans="1:6" ht="12.75">
      <c r="A8" s="4"/>
      <c r="B8" s="4"/>
      <c r="C8" s="20"/>
      <c r="D8" s="20"/>
      <c r="E8" s="20"/>
      <c r="F8" s="55"/>
    </row>
    <row r="9" spans="1:6" ht="12.75">
      <c r="A9" s="5" t="s">
        <v>33</v>
      </c>
      <c r="B9" s="4"/>
      <c r="C9" s="219" t="s">
        <v>56</v>
      </c>
      <c r="D9" s="219"/>
      <c r="E9" s="219"/>
      <c r="F9" s="219"/>
    </row>
    <row r="10" spans="1:6" ht="12.75">
      <c r="A10" s="4"/>
      <c r="B10" s="4"/>
      <c r="C10" s="20"/>
      <c r="D10" s="20"/>
      <c r="E10" s="20"/>
      <c r="F10" s="55"/>
    </row>
    <row r="11" spans="1:6" ht="12.75" customHeight="1">
      <c r="A11" s="5" t="s">
        <v>34</v>
      </c>
      <c r="B11" s="4"/>
      <c r="C11" s="219" t="s">
        <v>57</v>
      </c>
      <c r="D11" s="219"/>
      <c r="E11" s="219"/>
      <c r="F11" s="219"/>
    </row>
    <row r="12" spans="1:6" ht="18.75" customHeight="1">
      <c r="A12" s="214"/>
      <c r="B12" s="214"/>
      <c r="C12" s="214"/>
      <c r="D12" s="214"/>
      <c r="E12" s="20"/>
      <c r="F12" s="152" t="s">
        <v>35</v>
      </c>
    </row>
    <row r="13" spans="1:12" ht="32.25" customHeight="1">
      <c r="A13" s="223" t="s">
        <v>16</v>
      </c>
      <c r="B13" s="223"/>
      <c r="C13" s="223"/>
      <c r="D13" s="6" t="s">
        <v>36</v>
      </c>
      <c r="E13" s="27" t="s">
        <v>17</v>
      </c>
      <c r="F13" s="139" t="s">
        <v>18</v>
      </c>
      <c r="H13" s="1" t="s">
        <v>245</v>
      </c>
      <c r="I13" s="1" t="s">
        <v>246</v>
      </c>
      <c r="J13" s="1" t="s">
        <v>247</v>
      </c>
      <c r="K13" s="1" t="s">
        <v>248</v>
      </c>
      <c r="L13" s="186" t="s">
        <v>251</v>
      </c>
    </row>
    <row r="14" spans="1:11" ht="18.75" customHeight="1">
      <c r="A14" s="224">
        <v>1</v>
      </c>
      <c r="B14" s="224"/>
      <c r="C14" s="224"/>
      <c r="D14" s="7">
        <v>2</v>
      </c>
      <c r="E14" s="28">
        <v>3</v>
      </c>
      <c r="F14" s="153">
        <v>4</v>
      </c>
      <c r="H14" s="182"/>
      <c r="I14" s="182"/>
      <c r="J14" s="182"/>
      <c r="K14" s="182"/>
    </row>
    <row r="15" spans="1:12" ht="18.75" customHeight="1">
      <c r="A15" s="33" t="s">
        <v>82</v>
      </c>
      <c r="B15" s="33" t="s">
        <v>82</v>
      </c>
      <c r="C15" s="33" t="s">
        <v>82</v>
      </c>
      <c r="D15" s="47">
        <v>10</v>
      </c>
      <c r="E15" s="64">
        <v>2618739</v>
      </c>
      <c r="F15" s="64">
        <v>3119107</v>
      </c>
      <c r="H15" s="183"/>
      <c r="I15" s="183">
        <v>0</v>
      </c>
      <c r="J15" s="183"/>
      <c r="K15" s="183"/>
      <c r="L15" s="187"/>
    </row>
    <row r="16" spans="1:12" ht="18.75" customHeight="1">
      <c r="A16" s="34" t="s">
        <v>83</v>
      </c>
      <c r="B16" s="34" t="s">
        <v>83</v>
      </c>
      <c r="C16" s="34" t="s">
        <v>83</v>
      </c>
      <c r="D16" s="13">
        <v>11</v>
      </c>
      <c r="E16" s="135">
        <v>1461851</v>
      </c>
      <c r="F16" s="135">
        <v>1571651</v>
      </c>
      <c r="G16" s="181">
        <v>7010</v>
      </c>
      <c r="H16" s="183">
        <v>48956</v>
      </c>
      <c r="I16" s="183">
        <v>1048</v>
      </c>
      <c r="J16" s="183"/>
      <c r="K16" s="183">
        <v>90293</v>
      </c>
      <c r="L16" s="188">
        <f aca="true" t="shared" si="0" ref="L16:L21">H16+I16+J16+K16</f>
        <v>140297</v>
      </c>
    </row>
    <row r="17" spans="1:12" ht="18.75" customHeight="1">
      <c r="A17" s="33" t="s">
        <v>84</v>
      </c>
      <c r="B17" s="33" t="s">
        <v>84</v>
      </c>
      <c r="C17" s="33" t="s">
        <v>84</v>
      </c>
      <c r="D17" s="39">
        <v>12</v>
      </c>
      <c r="E17" s="61">
        <f>E15-E16</f>
        <v>1156888</v>
      </c>
      <c r="F17" s="61">
        <f>F15+-F16</f>
        <v>1547456</v>
      </c>
      <c r="H17" s="183"/>
      <c r="I17" s="183"/>
      <c r="J17" s="183"/>
      <c r="K17" s="183"/>
      <c r="L17" s="188">
        <f t="shared" si="0"/>
        <v>0</v>
      </c>
    </row>
    <row r="18" spans="1:12" ht="18.75" customHeight="1">
      <c r="A18" s="34" t="s">
        <v>85</v>
      </c>
      <c r="B18" s="34" t="s">
        <v>85</v>
      </c>
      <c r="C18" s="34" t="s">
        <v>85</v>
      </c>
      <c r="D18" s="10">
        <v>13</v>
      </c>
      <c r="E18" s="62">
        <v>233026</v>
      </c>
      <c r="F18" s="62">
        <v>160782</v>
      </c>
      <c r="G18" s="181">
        <v>7110</v>
      </c>
      <c r="H18" s="184">
        <v>326869.02</v>
      </c>
      <c r="I18" s="183">
        <v>0</v>
      </c>
      <c r="J18" s="183"/>
      <c r="K18" s="183">
        <v>879.4</v>
      </c>
      <c r="L18" s="188">
        <f t="shared" si="0"/>
        <v>327748.42000000004</v>
      </c>
    </row>
    <row r="19" spans="1:12" ht="18.75" customHeight="1">
      <c r="A19" s="33" t="s">
        <v>86</v>
      </c>
      <c r="B19" s="33" t="s">
        <v>86</v>
      </c>
      <c r="C19" s="33" t="s">
        <v>86</v>
      </c>
      <c r="D19" s="10">
        <v>14</v>
      </c>
      <c r="E19" s="62">
        <v>335970</v>
      </c>
      <c r="F19" s="62">
        <v>875770</v>
      </c>
      <c r="G19" s="181">
        <v>7210</v>
      </c>
      <c r="H19" s="184">
        <v>1822196.2</v>
      </c>
      <c r="I19" s="185">
        <v>560001.6</v>
      </c>
      <c r="J19" s="183">
        <v>17142507.42</v>
      </c>
      <c r="K19" s="183">
        <v>4354.2</v>
      </c>
      <c r="L19" s="188">
        <f t="shared" si="0"/>
        <v>19529059.42</v>
      </c>
    </row>
    <row r="20" spans="1:12" ht="18.75" customHeight="1">
      <c r="A20" s="35" t="s">
        <v>87</v>
      </c>
      <c r="B20" s="35" t="s">
        <v>87</v>
      </c>
      <c r="C20" s="35" t="s">
        <v>87</v>
      </c>
      <c r="D20" s="10">
        <v>15</v>
      </c>
      <c r="E20" s="62">
        <v>86716</v>
      </c>
      <c r="F20" s="62">
        <v>179249</v>
      </c>
      <c r="G20" s="181" t="s">
        <v>249</v>
      </c>
      <c r="H20" s="184">
        <v>6424818.84</v>
      </c>
      <c r="I20" s="183"/>
      <c r="J20" s="184">
        <v>4136848.9</v>
      </c>
      <c r="K20" s="183"/>
      <c r="L20" s="188">
        <f t="shared" si="0"/>
        <v>10561667.74</v>
      </c>
    </row>
    <row r="21" spans="1:12" ht="18.75" customHeight="1">
      <c r="A21" s="35" t="s">
        <v>19</v>
      </c>
      <c r="B21" s="35" t="s">
        <v>19</v>
      </c>
      <c r="C21" s="35" t="s">
        <v>19</v>
      </c>
      <c r="D21" s="10">
        <v>16</v>
      </c>
      <c r="E21" s="62">
        <v>220358</v>
      </c>
      <c r="F21" s="62">
        <v>249896</v>
      </c>
      <c r="G21" s="181" t="s">
        <v>250</v>
      </c>
      <c r="H21" s="183">
        <v>356295.73</v>
      </c>
      <c r="I21" s="183"/>
      <c r="J21" s="183">
        <v>3728166</v>
      </c>
      <c r="K21" s="183"/>
      <c r="L21" s="188">
        <f t="shared" si="0"/>
        <v>4084461.73</v>
      </c>
    </row>
    <row r="22" spans="1:12" ht="26.25" customHeight="1">
      <c r="A22" s="35" t="s">
        <v>88</v>
      </c>
      <c r="B22" s="35" t="s">
        <v>88</v>
      </c>
      <c r="C22" s="35" t="s">
        <v>88</v>
      </c>
      <c r="D22" s="39">
        <v>20</v>
      </c>
      <c r="E22" s="61">
        <f>E17-E18-E19-E20+E21</f>
        <v>721534</v>
      </c>
      <c r="F22" s="61">
        <f>F17-F18-F19-F20+F21</f>
        <v>581551</v>
      </c>
      <c r="H22" s="183"/>
      <c r="I22" s="183"/>
      <c r="J22" s="183"/>
      <c r="K22" s="183"/>
      <c r="L22" s="188"/>
    </row>
    <row r="23" spans="1:12" ht="18.75" customHeight="1">
      <c r="A23" s="33" t="s">
        <v>89</v>
      </c>
      <c r="B23" s="33" t="s">
        <v>89</v>
      </c>
      <c r="C23" s="33" t="s">
        <v>89</v>
      </c>
      <c r="D23" s="10">
        <v>21</v>
      </c>
      <c r="E23" s="62">
        <v>2092</v>
      </c>
      <c r="F23" s="62">
        <v>8206</v>
      </c>
      <c r="H23" s="189"/>
      <c r="I23" s="189"/>
      <c r="J23" s="189"/>
      <c r="K23" s="189"/>
      <c r="L23" s="190"/>
    </row>
    <row r="24" spans="1:12" ht="18.75" customHeight="1">
      <c r="A24" s="33" t="s">
        <v>90</v>
      </c>
      <c r="B24" s="33" t="s">
        <v>90</v>
      </c>
      <c r="C24" s="33" t="s">
        <v>90</v>
      </c>
      <c r="D24" s="10">
        <v>22</v>
      </c>
      <c r="E24" s="62">
        <v>159821</v>
      </c>
      <c r="F24" s="62">
        <v>172653</v>
      </c>
      <c r="H24" s="189"/>
      <c r="I24" s="189"/>
      <c r="J24" s="189"/>
      <c r="K24" s="189"/>
      <c r="L24" s="190"/>
    </row>
    <row r="25" spans="1:12" ht="27.75" customHeight="1">
      <c r="A25" s="33" t="s">
        <v>91</v>
      </c>
      <c r="B25" s="33" t="s">
        <v>91</v>
      </c>
      <c r="C25" s="33" t="s">
        <v>91</v>
      </c>
      <c r="D25" s="10">
        <v>23</v>
      </c>
      <c r="E25" s="63"/>
      <c r="F25" s="63"/>
      <c r="H25" s="189"/>
      <c r="I25" s="189"/>
      <c r="J25" s="189"/>
      <c r="K25" s="189"/>
      <c r="L25" s="190"/>
    </row>
    <row r="26" spans="1:11" ht="18.75" customHeight="1">
      <c r="A26" s="33" t="s">
        <v>92</v>
      </c>
      <c r="B26" s="33" t="s">
        <v>92</v>
      </c>
      <c r="C26" s="33" t="s">
        <v>92</v>
      </c>
      <c r="D26" s="10">
        <v>24</v>
      </c>
      <c r="E26" s="63"/>
      <c r="F26" s="63"/>
      <c r="H26" s="182"/>
      <c r="I26" s="182"/>
      <c r="J26" s="182"/>
      <c r="K26" s="182"/>
    </row>
    <row r="27" spans="1:6" ht="18.75" customHeight="1">
      <c r="A27" s="33" t="s">
        <v>93</v>
      </c>
      <c r="B27" s="33" t="s">
        <v>93</v>
      </c>
      <c r="C27" s="33" t="s">
        <v>93</v>
      </c>
      <c r="D27" s="10">
        <v>25</v>
      </c>
      <c r="E27" s="63"/>
      <c r="F27" s="63"/>
    </row>
    <row r="28" spans="1:6" ht="24.75" customHeight="1">
      <c r="A28" s="33" t="s">
        <v>94</v>
      </c>
      <c r="B28" s="33" t="s">
        <v>94</v>
      </c>
      <c r="C28" s="33" t="s">
        <v>94</v>
      </c>
      <c r="D28" s="39">
        <v>100</v>
      </c>
      <c r="E28" s="61">
        <f>E22-E24+E23</f>
        <v>563805</v>
      </c>
      <c r="F28" s="61">
        <f>F22+F23-F24</f>
        <v>417104</v>
      </c>
    </row>
    <row r="29" spans="1:6" ht="18.75" customHeight="1">
      <c r="A29" s="33" t="s">
        <v>95</v>
      </c>
      <c r="B29" s="33" t="s">
        <v>95</v>
      </c>
      <c r="C29" s="33" t="s">
        <v>95</v>
      </c>
      <c r="D29" s="10">
        <v>101</v>
      </c>
      <c r="E29" s="63">
        <v>14559</v>
      </c>
      <c r="F29" s="63">
        <v>27408</v>
      </c>
    </row>
    <row r="30" spans="1:6" ht="36.75" customHeight="1">
      <c r="A30" s="33" t="s">
        <v>96</v>
      </c>
      <c r="B30" s="33" t="s">
        <v>96</v>
      </c>
      <c r="C30" s="33" t="s">
        <v>96</v>
      </c>
      <c r="D30" s="39">
        <v>200</v>
      </c>
      <c r="E30" s="61">
        <f>E28-E29</f>
        <v>549246</v>
      </c>
      <c r="F30" s="61">
        <f>F28-F29</f>
        <v>389696</v>
      </c>
    </row>
    <row r="31" spans="1:6" ht="29.25" customHeight="1">
      <c r="A31" s="33" t="s">
        <v>97</v>
      </c>
      <c r="B31" s="33" t="s">
        <v>97</v>
      </c>
      <c r="C31" s="33" t="s">
        <v>97</v>
      </c>
      <c r="D31" s="10">
        <v>201</v>
      </c>
      <c r="E31" s="63"/>
      <c r="F31" s="63"/>
    </row>
    <row r="32" spans="1:6" ht="25.5" customHeight="1">
      <c r="A32" s="33" t="s">
        <v>98</v>
      </c>
      <c r="B32" s="33" t="s">
        <v>98</v>
      </c>
      <c r="C32" s="33" t="s">
        <v>98</v>
      </c>
      <c r="D32" s="39">
        <v>300</v>
      </c>
      <c r="E32" s="61">
        <f>E30</f>
        <v>549246</v>
      </c>
      <c r="F32" s="61">
        <f>F30</f>
        <v>389696</v>
      </c>
    </row>
    <row r="33" spans="1:6" ht="18.75" customHeight="1">
      <c r="A33" s="33" t="s">
        <v>99</v>
      </c>
      <c r="B33" s="33" t="s">
        <v>99</v>
      </c>
      <c r="C33" s="33" t="s">
        <v>99</v>
      </c>
      <c r="D33" s="10"/>
      <c r="E33" s="63"/>
      <c r="F33" s="63"/>
    </row>
    <row r="34" spans="1:6" ht="18.75" customHeight="1">
      <c r="A34" s="33" t="s">
        <v>100</v>
      </c>
      <c r="B34" s="33" t="s">
        <v>100</v>
      </c>
      <c r="C34" s="33" t="s">
        <v>100</v>
      </c>
      <c r="D34" s="10"/>
      <c r="E34" s="63"/>
      <c r="F34" s="63"/>
    </row>
    <row r="35" spans="1:6" ht="25.5" customHeight="1">
      <c r="A35" s="33" t="s">
        <v>101</v>
      </c>
      <c r="B35" s="33" t="s">
        <v>101</v>
      </c>
      <c r="C35" s="33" t="s">
        <v>101</v>
      </c>
      <c r="D35" s="39">
        <v>400</v>
      </c>
      <c r="E35" s="61">
        <f>E32</f>
        <v>549246</v>
      </c>
      <c r="F35" s="61">
        <f>F32</f>
        <v>389696</v>
      </c>
    </row>
    <row r="36" spans="1:6" ht="18.75" customHeight="1">
      <c r="A36" s="33" t="s">
        <v>21</v>
      </c>
      <c r="B36" s="33" t="s">
        <v>21</v>
      </c>
      <c r="C36" s="33" t="s">
        <v>21</v>
      </c>
      <c r="D36" s="10"/>
      <c r="E36" s="63"/>
      <c r="F36" s="63"/>
    </row>
    <row r="37" spans="1:6" ht="18.75" customHeight="1">
      <c r="A37" s="33" t="s">
        <v>102</v>
      </c>
      <c r="B37" s="33" t="s">
        <v>102</v>
      </c>
      <c r="C37" s="33" t="s">
        <v>102</v>
      </c>
      <c r="D37" s="10">
        <v>410</v>
      </c>
      <c r="E37" s="63"/>
      <c r="F37" s="63"/>
    </row>
    <row r="38" spans="1:6" ht="22.5" customHeight="1">
      <c r="A38" s="33" t="s">
        <v>103</v>
      </c>
      <c r="B38" s="33" t="s">
        <v>103</v>
      </c>
      <c r="C38" s="33" t="s">
        <v>103</v>
      </c>
      <c r="D38" s="10">
        <v>411</v>
      </c>
      <c r="E38" s="63"/>
      <c r="F38" s="63"/>
    </row>
    <row r="39" spans="1:6" ht="23.25" customHeight="1">
      <c r="A39" s="33" t="s">
        <v>104</v>
      </c>
      <c r="B39" s="33" t="s">
        <v>104</v>
      </c>
      <c r="C39" s="33" t="s">
        <v>104</v>
      </c>
      <c r="D39" s="10">
        <v>412</v>
      </c>
      <c r="E39" s="63"/>
      <c r="F39" s="63"/>
    </row>
    <row r="40" spans="1:6" ht="26.25" customHeight="1">
      <c r="A40" s="33" t="s">
        <v>105</v>
      </c>
      <c r="B40" s="33" t="s">
        <v>105</v>
      </c>
      <c r="C40" s="33" t="s">
        <v>105</v>
      </c>
      <c r="D40" s="10">
        <v>413</v>
      </c>
      <c r="E40" s="63"/>
      <c r="F40" s="63"/>
    </row>
    <row r="41" spans="1:6" ht="24" customHeight="1">
      <c r="A41" s="33" t="s">
        <v>106</v>
      </c>
      <c r="B41" s="33" t="s">
        <v>106</v>
      </c>
      <c r="C41" s="33" t="s">
        <v>106</v>
      </c>
      <c r="D41" s="10">
        <v>414</v>
      </c>
      <c r="E41" s="63"/>
      <c r="F41" s="63"/>
    </row>
    <row r="42" spans="1:6" ht="18.75" customHeight="1">
      <c r="A42" s="33" t="s">
        <v>58</v>
      </c>
      <c r="B42" s="33" t="s">
        <v>58</v>
      </c>
      <c r="C42" s="33" t="s">
        <v>58</v>
      </c>
      <c r="D42" s="10">
        <v>415</v>
      </c>
      <c r="E42" s="63"/>
      <c r="F42" s="63"/>
    </row>
    <row r="43" spans="1:6" ht="24.75" customHeight="1">
      <c r="A43" s="33" t="s">
        <v>107</v>
      </c>
      <c r="B43" s="33" t="s">
        <v>107</v>
      </c>
      <c r="C43" s="33" t="s">
        <v>107</v>
      </c>
      <c r="D43" s="10">
        <v>416</v>
      </c>
      <c r="E43" s="63"/>
      <c r="F43" s="63"/>
    </row>
    <row r="44" spans="1:6" ht="23.25" customHeight="1">
      <c r="A44" s="33" t="s">
        <v>108</v>
      </c>
      <c r="B44" s="33" t="s">
        <v>108</v>
      </c>
      <c r="C44" s="33" t="s">
        <v>108</v>
      </c>
      <c r="D44" s="10">
        <v>417</v>
      </c>
      <c r="E44" s="63"/>
      <c r="F44" s="63"/>
    </row>
    <row r="45" spans="1:6" ht="18.75" customHeight="1">
      <c r="A45" s="33" t="s">
        <v>109</v>
      </c>
      <c r="B45" s="33" t="s">
        <v>109</v>
      </c>
      <c r="C45" s="33" t="s">
        <v>109</v>
      </c>
      <c r="D45" s="10">
        <v>418</v>
      </c>
      <c r="E45" s="63"/>
      <c r="F45" s="63"/>
    </row>
    <row r="46" spans="1:6" ht="27" customHeight="1">
      <c r="A46" s="33" t="s">
        <v>110</v>
      </c>
      <c r="B46" s="33" t="s">
        <v>110</v>
      </c>
      <c r="C46" s="33" t="s">
        <v>110</v>
      </c>
      <c r="D46" s="10">
        <v>419</v>
      </c>
      <c r="E46" s="63"/>
      <c r="F46" s="63"/>
    </row>
    <row r="47" spans="1:6" ht="25.5" customHeight="1">
      <c r="A47" s="33" t="s">
        <v>111</v>
      </c>
      <c r="B47" s="33" t="s">
        <v>111</v>
      </c>
      <c r="C47" s="33" t="s">
        <v>111</v>
      </c>
      <c r="D47" s="10">
        <v>420</v>
      </c>
      <c r="E47" s="63"/>
      <c r="F47" s="63"/>
    </row>
    <row r="48" spans="1:6" ht="18.75" customHeight="1">
      <c r="A48" s="33" t="s">
        <v>112</v>
      </c>
      <c r="B48" s="33" t="s">
        <v>112</v>
      </c>
      <c r="C48" s="33" t="s">
        <v>112</v>
      </c>
      <c r="D48" s="39">
        <v>500</v>
      </c>
      <c r="E48" s="61">
        <f>E35</f>
        <v>549246</v>
      </c>
      <c r="F48" s="61">
        <f>F35</f>
        <v>389696</v>
      </c>
    </row>
    <row r="49" spans="1:6" ht="18.75" customHeight="1">
      <c r="A49" s="33" t="s">
        <v>113</v>
      </c>
      <c r="B49" s="36"/>
      <c r="C49" s="37"/>
      <c r="D49" s="10"/>
      <c r="E49" s="63"/>
      <c r="F49" s="63"/>
    </row>
    <row r="50" spans="1:6" ht="18.75" customHeight="1">
      <c r="A50" s="33" t="s">
        <v>114</v>
      </c>
      <c r="B50" s="36"/>
      <c r="C50" s="37"/>
      <c r="D50" s="10"/>
      <c r="E50" s="63"/>
      <c r="F50" s="63"/>
    </row>
    <row r="51" spans="1:6" ht="18.75" customHeight="1">
      <c r="A51" s="33" t="s">
        <v>115</v>
      </c>
      <c r="B51" s="36"/>
      <c r="C51" s="37"/>
      <c r="D51" s="10"/>
      <c r="E51" s="63"/>
      <c r="F51" s="63"/>
    </row>
    <row r="52" spans="1:6" ht="18.75" customHeight="1">
      <c r="A52" s="33" t="s">
        <v>116</v>
      </c>
      <c r="B52" s="36"/>
      <c r="C52" s="37"/>
      <c r="D52" s="39">
        <v>600</v>
      </c>
      <c r="E52" s="136">
        <f>E53</f>
        <v>4.882186666666667</v>
      </c>
      <c r="F52" s="136">
        <f>F53</f>
        <v>3.4639644444444446</v>
      </c>
    </row>
    <row r="53" spans="1:6" ht="18.75" customHeight="1">
      <c r="A53" s="35" t="s">
        <v>117</v>
      </c>
      <c r="B53" s="36"/>
      <c r="C53" s="37"/>
      <c r="D53" s="10"/>
      <c r="E53" s="137">
        <f>E54</f>
        <v>4.882186666666667</v>
      </c>
      <c r="F53" s="137">
        <f>F54</f>
        <v>3.4639644444444446</v>
      </c>
    </row>
    <row r="54" spans="1:6" ht="18.75" customHeight="1">
      <c r="A54" s="35" t="s">
        <v>118</v>
      </c>
      <c r="B54" s="36"/>
      <c r="C54" s="37"/>
      <c r="D54" s="10"/>
      <c r="E54" s="137">
        <f>E48/112500</f>
        <v>4.882186666666667</v>
      </c>
      <c r="F54" s="137">
        <f>F35/112500</f>
        <v>3.4639644444444446</v>
      </c>
    </row>
    <row r="55" spans="1:6" ht="18.75" customHeight="1">
      <c r="A55" s="35" t="s">
        <v>119</v>
      </c>
      <c r="B55" s="36"/>
      <c r="C55" s="37"/>
      <c r="D55" s="10"/>
      <c r="E55" s="63"/>
      <c r="F55" s="63"/>
    </row>
    <row r="56" spans="1:6" ht="18.75" customHeight="1">
      <c r="A56" s="35" t="s">
        <v>120</v>
      </c>
      <c r="B56" s="36"/>
      <c r="C56" s="37"/>
      <c r="D56" s="10"/>
      <c r="E56" s="63"/>
      <c r="F56" s="63"/>
    </row>
    <row r="57" spans="1:6" ht="18.75" customHeight="1">
      <c r="A57" s="35" t="s">
        <v>118</v>
      </c>
      <c r="B57" s="36"/>
      <c r="C57" s="37"/>
      <c r="D57" s="10"/>
      <c r="E57" s="63"/>
      <c r="F57" s="63"/>
    </row>
    <row r="58" spans="1:6" ht="18.75" customHeight="1" thickBot="1">
      <c r="A58" s="38" t="s">
        <v>119</v>
      </c>
      <c r="B58" s="36"/>
      <c r="C58" s="37"/>
      <c r="D58" s="10"/>
      <c r="E58" s="63" t="s">
        <v>37</v>
      </c>
      <c r="F58" s="63" t="s">
        <v>37</v>
      </c>
    </row>
    <row r="59" spans="1:6" ht="18.75" customHeight="1">
      <c r="A59" s="56"/>
      <c r="B59" s="54"/>
      <c r="C59" s="54"/>
      <c r="D59" s="57"/>
      <c r="E59" s="58"/>
      <c r="F59" s="157"/>
    </row>
    <row r="60" spans="1:256" ht="12.75">
      <c r="A60" s="4"/>
      <c r="B60" s="4"/>
      <c r="C60" s="4"/>
      <c r="D60" s="175"/>
      <c r="E60" s="177"/>
      <c r="F60" s="55"/>
      <c r="G60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2.75" customHeight="1">
      <c r="A61" s="18" t="s">
        <v>180</v>
      </c>
      <c r="B61" s="180"/>
      <c r="C61" s="178"/>
      <c r="D61" s="215" t="s">
        <v>236</v>
      </c>
      <c r="E61" s="215"/>
      <c r="F61" s="215"/>
      <c r="G6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2.75">
      <c r="A62" s="4"/>
      <c r="B62" s="179"/>
      <c r="C62" s="179"/>
      <c r="D62" s="26"/>
      <c r="E62" s="216" t="s">
        <v>51</v>
      </c>
      <c r="F62" s="216"/>
      <c r="G62" s="2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2.75">
      <c r="A63" s="4"/>
      <c r="B63" s="191"/>
      <c r="C63" s="20"/>
      <c r="D63" s="20"/>
      <c r="E63" s="20"/>
      <c r="F63" s="55"/>
      <c r="G6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.75">
      <c r="A64" s="4"/>
      <c r="B64" s="191"/>
      <c r="C64" s="20"/>
      <c r="D64" s="20"/>
      <c r="E64" s="20"/>
      <c r="F64" s="55"/>
      <c r="G6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 customHeight="1">
      <c r="A65" s="19" t="s">
        <v>52</v>
      </c>
      <c r="B65" s="180"/>
      <c r="C65" s="178"/>
      <c r="D65" s="215" t="s">
        <v>53</v>
      </c>
      <c r="E65" s="215"/>
      <c r="F65" s="215"/>
      <c r="G6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7" ht="12.75">
      <c r="A66" s="4"/>
      <c r="B66" s="179"/>
      <c r="C66" s="180"/>
      <c r="E66" s="216" t="s">
        <v>51</v>
      </c>
      <c r="F66" s="216"/>
      <c r="G66" s="216"/>
    </row>
    <row r="67" spans="2:7" ht="12.75">
      <c r="B67" s="104"/>
      <c r="C67" s="21"/>
      <c r="D67" s="21"/>
      <c r="E67" s="104"/>
      <c r="G67"/>
    </row>
    <row r="68" ht="12.75">
      <c r="G68"/>
    </row>
    <row r="69" ht="12.75">
      <c r="G69"/>
    </row>
    <row r="650" spans="1:2" ht="12.75">
      <c r="A650" s="2"/>
      <c r="B650" s="1"/>
    </row>
    <row r="651" spans="1:2" ht="12.75">
      <c r="A651" s="2"/>
      <c r="B651" s="1"/>
    </row>
    <row r="652" spans="1:2" ht="12.75">
      <c r="A652" s="2"/>
      <c r="B652" s="1"/>
    </row>
    <row r="653" spans="1:2" ht="12.75">
      <c r="A653" s="2"/>
      <c r="B653" s="1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</sheetData>
  <sheetProtection/>
  <mergeCells count="14">
    <mergeCell ref="E66:G66"/>
    <mergeCell ref="C5:F5"/>
    <mergeCell ref="C7:F7"/>
    <mergeCell ref="C9:F9"/>
    <mergeCell ref="C11:F11"/>
    <mergeCell ref="A13:C13"/>
    <mergeCell ref="A14:C14"/>
    <mergeCell ref="A12:D12"/>
    <mergeCell ref="A2:F2"/>
    <mergeCell ref="A3:F3"/>
    <mergeCell ref="A4:F4"/>
    <mergeCell ref="D61:F61"/>
    <mergeCell ref="E62:G62"/>
    <mergeCell ref="D65:F65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5"/>
  <sheetViews>
    <sheetView workbookViewId="0" topLeftCell="A79">
      <selection activeCell="B101" sqref="B101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5" width="16.25390625" style="21" customWidth="1"/>
    <col min="6" max="6" width="16.25390625" style="151" customWidth="1"/>
  </cols>
  <sheetData>
    <row r="1" spans="1:6" ht="15">
      <c r="A1" s="222" t="s">
        <v>234</v>
      </c>
      <c r="B1" s="222"/>
      <c r="C1" s="222"/>
      <c r="D1" s="222"/>
      <c r="E1" s="222"/>
      <c r="F1" s="222"/>
    </row>
    <row r="2" spans="1:6" ht="15">
      <c r="A2" s="222" t="s">
        <v>243</v>
      </c>
      <c r="B2" s="222"/>
      <c r="C2" s="222"/>
      <c r="D2" s="222"/>
      <c r="E2" s="20"/>
      <c r="F2" s="55"/>
    </row>
    <row r="3" spans="1:6" ht="15">
      <c r="A3" s="222" t="s">
        <v>181</v>
      </c>
      <c r="B3" s="222"/>
      <c r="C3" s="222"/>
      <c r="D3" s="222"/>
      <c r="E3" s="20"/>
      <c r="F3" s="55"/>
    </row>
    <row r="4" spans="1:6" ht="12.75">
      <c r="A4" s="5" t="s">
        <v>30</v>
      </c>
      <c r="B4" s="4"/>
      <c r="C4" s="219" t="s">
        <v>31</v>
      </c>
      <c r="D4" s="219"/>
      <c r="E4" s="219"/>
      <c r="F4" s="219"/>
    </row>
    <row r="5" spans="1:6" ht="15.75" customHeight="1">
      <c r="A5" s="4"/>
      <c r="B5" s="4"/>
      <c r="C5" s="20"/>
      <c r="D5" s="20"/>
      <c r="E5" s="20"/>
      <c r="F5" s="55"/>
    </row>
    <row r="6" spans="1:6" ht="12.75">
      <c r="A6" s="5" t="s">
        <v>32</v>
      </c>
      <c r="B6" s="4"/>
      <c r="C6" s="219" t="s">
        <v>55</v>
      </c>
      <c r="D6" s="219"/>
      <c r="E6" s="219"/>
      <c r="F6" s="219"/>
    </row>
    <row r="7" spans="1:6" ht="12.75">
      <c r="A7" s="4"/>
      <c r="B7" s="4"/>
      <c r="C7" s="20"/>
      <c r="D7" s="20"/>
      <c r="E7" s="20"/>
      <c r="F7" s="55"/>
    </row>
    <row r="8" spans="1:6" ht="12.75">
      <c r="A8" s="5" t="s">
        <v>33</v>
      </c>
      <c r="B8" s="4"/>
      <c r="C8" s="219" t="s">
        <v>56</v>
      </c>
      <c r="D8" s="219"/>
      <c r="E8" s="219"/>
      <c r="F8" s="219"/>
    </row>
    <row r="9" spans="1:6" ht="12.75">
      <c r="A9" s="4"/>
      <c r="B9" s="4"/>
      <c r="C9" s="20"/>
      <c r="D9" s="20"/>
      <c r="E9" s="20"/>
      <c r="F9" s="55"/>
    </row>
    <row r="10" spans="1:6" ht="12.75">
      <c r="A10" s="5" t="s">
        <v>34</v>
      </c>
      <c r="B10" s="4"/>
      <c r="C10" s="219" t="s">
        <v>57</v>
      </c>
      <c r="D10" s="219"/>
      <c r="E10" s="219"/>
      <c r="F10" s="219"/>
    </row>
    <row r="11" spans="1:6" ht="12.75">
      <c r="A11" s="4"/>
      <c r="B11" s="4"/>
      <c r="C11" s="20"/>
      <c r="D11" s="20"/>
      <c r="E11" s="20"/>
      <c r="F11" s="55"/>
    </row>
    <row r="12" spans="1:6" ht="12.75">
      <c r="A12" s="4" t="s">
        <v>239</v>
      </c>
      <c r="B12" s="4"/>
      <c r="C12" s="4"/>
      <c r="D12" s="4"/>
      <c r="E12" s="20"/>
      <c r="F12" s="152" t="s">
        <v>35</v>
      </c>
    </row>
    <row r="13" spans="1:6" ht="24">
      <c r="A13" s="223" t="s">
        <v>16</v>
      </c>
      <c r="B13" s="223"/>
      <c r="C13" s="223"/>
      <c r="D13" s="6" t="s">
        <v>36</v>
      </c>
      <c r="E13" s="27" t="s">
        <v>17</v>
      </c>
      <c r="F13" s="139" t="s">
        <v>18</v>
      </c>
    </row>
    <row r="14" spans="1:6" ht="12.75">
      <c r="A14" s="224">
        <v>1</v>
      </c>
      <c r="B14" s="224"/>
      <c r="C14" s="224"/>
      <c r="D14" s="7">
        <v>2</v>
      </c>
      <c r="E14" s="28">
        <v>3</v>
      </c>
      <c r="F14" s="153">
        <v>4</v>
      </c>
    </row>
    <row r="15" spans="1:6" ht="12.75">
      <c r="A15" s="226" t="s">
        <v>20</v>
      </c>
      <c r="B15" s="226"/>
      <c r="C15" s="226"/>
      <c r="D15" s="226"/>
      <c r="E15" s="226"/>
      <c r="F15" s="226"/>
    </row>
    <row r="16" spans="1:6" ht="12.75">
      <c r="A16" s="229" t="s">
        <v>121</v>
      </c>
      <c r="B16" s="229"/>
      <c r="C16" s="229"/>
      <c r="D16" s="8">
        <v>10</v>
      </c>
      <c r="E16" s="156">
        <f>E18+E19+E20+E21+E22+E23</f>
        <v>2932976</v>
      </c>
      <c r="F16" s="156">
        <f>F18+F19+F20+F21+F22+F23</f>
        <v>5920917</v>
      </c>
    </row>
    <row r="17" spans="1:6" ht="12.75">
      <c r="A17" s="230" t="s">
        <v>21</v>
      </c>
      <c r="B17" s="230"/>
      <c r="C17" s="230"/>
      <c r="D17" s="9"/>
      <c r="E17" s="158"/>
      <c r="F17" s="158"/>
    </row>
    <row r="18" spans="1:6" ht="12.75">
      <c r="A18" s="229" t="s">
        <v>122</v>
      </c>
      <c r="B18" s="229"/>
      <c r="C18" s="229"/>
      <c r="D18" s="10">
        <v>11</v>
      </c>
      <c r="E18" s="154">
        <v>1600742</v>
      </c>
      <c r="F18" s="154">
        <v>2125203</v>
      </c>
    </row>
    <row r="19" spans="1:6" ht="12.75">
      <c r="A19" s="229" t="s">
        <v>123</v>
      </c>
      <c r="B19" s="229"/>
      <c r="C19" s="229"/>
      <c r="D19" s="10">
        <v>12</v>
      </c>
      <c r="E19" s="154"/>
      <c r="F19" s="154"/>
    </row>
    <row r="20" spans="1:6" ht="12.75">
      <c r="A20" s="229" t="s">
        <v>126</v>
      </c>
      <c r="B20" s="229"/>
      <c r="C20" s="229"/>
      <c r="D20" s="10">
        <v>13</v>
      </c>
      <c r="E20" s="154">
        <v>1332234</v>
      </c>
      <c r="F20" s="154">
        <v>3795714</v>
      </c>
    </row>
    <row r="21" spans="1:6" ht="12.75">
      <c r="A21" s="229" t="s">
        <v>124</v>
      </c>
      <c r="B21" s="229"/>
      <c r="C21" s="229"/>
      <c r="D21" s="11">
        <v>14</v>
      </c>
      <c r="E21" s="154"/>
      <c r="F21" s="154"/>
    </row>
    <row r="22" spans="1:6" ht="12.75">
      <c r="A22" s="194" t="s">
        <v>125</v>
      </c>
      <c r="B22" s="227"/>
      <c r="C22" s="228"/>
      <c r="D22" s="11">
        <v>15</v>
      </c>
      <c r="E22" s="154"/>
      <c r="F22" s="154"/>
    </row>
    <row r="23" spans="1:6" ht="12.75">
      <c r="A23" s="229" t="s">
        <v>38</v>
      </c>
      <c r="B23" s="229"/>
      <c r="C23" s="229"/>
      <c r="D23" s="10">
        <v>16</v>
      </c>
      <c r="E23" s="154"/>
      <c r="F23" s="154"/>
    </row>
    <row r="24" spans="1:6" ht="12.75">
      <c r="A24" s="229" t="s">
        <v>128</v>
      </c>
      <c r="B24" s="229"/>
      <c r="C24" s="229"/>
      <c r="D24" s="12">
        <v>20</v>
      </c>
      <c r="E24" s="159">
        <f>E26+E27+E28+E29+E30+E31+E32</f>
        <v>2544027</v>
      </c>
      <c r="F24" s="159">
        <f>F26+F27+F28+F29+F30+F31+F32</f>
        <v>5167119</v>
      </c>
    </row>
    <row r="25" spans="1:6" ht="12.75">
      <c r="A25" s="230" t="s">
        <v>21</v>
      </c>
      <c r="B25" s="230"/>
      <c r="C25" s="230"/>
      <c r="D25" s="9"/>
      <c r="E25" s="160"/>
      <c r="F25" s="160"/>
    </row>
    <row r="26" spans="1:6" ht="12.75">
      <c r="A26" s="229" t="s">
        <v>39</v>
      </c>
      <c r="B26" s="229"/>
      <c r="C26" s="229"/>
      <c r="D26" s="10">
        <v>21</v>
      </c>
      <c r="E26" s="154">
        <v>1734768</v>
      </c>
      <c r="F26" s="154">
        <v>1922214</v>
      </c>
    </row>
    <row r="27" spans="1:6" ht="12.75">
      <c r="A27" s="229" t="s">
        <v>127</v>
      </c>
      <c r="B27" s="229"/>
      <c r="C27" s="229"/>
      <c r="D27" s="10">
        <v>22</v>
      </c>
      <c r="E27" s="154">
        <v>169533</v>
      </c>
      <c r="F27" s="154">
        <v>2546909</v>
      </c>
    </row>
    <row r="28" spans="1:6" ht="12.75">
      <c r="A28" s="229" t="s">
        <v>129</v>
      </c>
      <c r="B28" s="229"/>
      <c r="C28" s="229"/>
      <c r="D28" s="10">
        <v>23</v>
      </c>
      <c r="E28" s="154">
        <v>426186</v>
      </c>
      <c r="F28" s="154">
        <v>363147</v>
      </c>
    </row>
    <row r="29" spans="1:6" ht="12.75">
      <c r="A29" s="229" t="s">
        <v>130</v>
      </c>
      <c r="B29" s="229"/>
      <c r="C29" s="229"/>
      <c r="D29" s="11">
        <v>24</v>
      </c>
      <c r="E29" s="154">
        <v>38227</v>
      </c>
      <c r="F29" s="154">
        <v>48671</v>
      </c>
    </row>
    <row r="30" spans="1:6" ht="12.75">
      <c r="A30" s="194" t="s">
        <v>131</v>
      </c>
      <c r="B30" s="227"/>
      <c r="C30" s="228"/>
      <c r="D30" s="11">
        <v>25</v>
      </c>
      <c r="E30" s="154">
        <v>8925</v>
      </c>
      <c r="F30" s="154">
        <v>3589</v>
      </c>
    </row>
    <row r="31" spans="1:6" ht="12.75">
      <c r="A31" s="229" t="s">
        <v>132</v>
      </c>
      <c r="B31" s="229"/>
      <c r="C31" s="229"/>
      <c r="D31" s="10">
        <v>26</v>
      </c>
      <c r="E31" s="154">
        <v>166388</v>
      </c>
      <c r="F31" s="154">
        <v>282589</v>
      </c>
    </row>
    <row r="32" spans="1:6" ht="12.75">
      <c r="A32" s="229" t="s">
        <v>40</v>
      </c>
      <c r="B32" s="229"/>
      <c r="C32" s="229"/>
      <c r="D32" s="13">
        <v>27</v>
      </c>
      <c r="E32" s="155"/>
      <c r="F32" s="155"/>
    </row>
    <row r="33" spans="1:6" ht="29.25" customHeight="1">
      <c r="A33" s="225" t="s">
        <v>29</v>
      </c>
      <c r="B33" s="225"/>
      <c r="C33" s="225"/>
      <c r="D33" s="12">
        <v>30</v>
      </c>
      <c r="E33" s="159">
        <f>E16-E24</f>
        <v>388949</v>
      </c>
      <c r="F33" s="159">
        <f>F16-F24</f>
        <v>753798</v>
      </c>
    </row>
    <row r="34" spans="1:6" ht="12.75">
      <c r="A34" s="226" t="s">
        <v>22</v>
      </c>
      <c r="B34" s="226"/>
      <c r="C34" s="226"/>
      <c r="D34" s="226"/>
      <c r="E34" s="226"/>
      <c r="F34" s="226"/>
    </row>
    <row r="35" spans="1:6" ht="12.75">
      <c r="A35" s="229" t="s">
        <v>133</v>
      </c>
      <c r="B35" s="229"/>
      <c r="C35" s="229"/>
      <c r="D35" s="8">
        <v>40</v>
      </c>
      <c r="E35" s="156">
        <f>E37</f>
        <v>4176</v>
      </c>
      <c r="F35" s="156">
        <f>F38</f>
        <v>103</v>
      </c>
    </row>
    <row r="36" spans="1:6" ht="13.5" thickBot="1">
      <c r="A36" s="232" t="s">
        <v>21</v>
      </c>
      <c r="B36" s="232"/>
      <c r="C36" s="232"/>
      <c r="D36" s="14"/>
      <c r="E36" s="171"/>
      <c r="F36" s="171"/>
    </row>
    <row r="37" spans="1:6" ht="12.75">
      <c r="A37" s="229" t="s">
        <v>41</v>
      </c>
      <c r="B37" s="229"/>
      <c r="C37" s="229"/>
      <c r="D37" s="15">
        <v>41</v>
      </c>
      <c r="E37" s="162">
        <v>4176</v>
      </c>
      <c r="F37" s="162"/>
    </row>
    <row r="38" spans="1:6" ht="12.75">
      <c r="A38" s="229" t="s">
        <v>42</v>
      </c>
      <c r="B38" s="229"/>
      <c r="C38" s="229"/>
      <c r="D38" s="11">
        <v>42</v>
      </c>
      <c r="E38" s="155"/>
      <c r="F38" s="155">
        <v>103</v>
      </c>
    </row>
    <row r="39" spans="1:6" ht="12.75">
      <c r="A39" s="229" t="s">
        <v>43</v>
      </c>
      <c r="B39" s="229"/>
      <c r="C39" s="229"/>
      <c r="D39" s="13">
        <v>43</v>
      </c>
      <c r="E39" s="155"/>
      <c r="F39" s="155"/>
    </row>
    <row r="40" spans="1:6" ht="27" customHeight="1">
      <c r="A40" s="196" t="s">
        <v>134</v>
      </c>
      <c r="B40" s="202"/>
      <c r="C40" s="231"/>
      <c r="D40" s="10">
        <v>44</v>
      </c>
      <c r="E40" s="154"/>
      <c r="F40" s="154"/>
    </row>
    <row r="41" spans="1:6" ht="12.75">
      <c r="A41" s="225" t="s">
        <v>135</v>
      </c>
      <c r="B41" s="225"/>
      <c r="C41" s="225"/>
      <c r="D41" s="13">
        <v>45</v>
      </c>
      <c r="E41" s="155"/>
      <c r="F41" s="155"/>
    </row>
    <row r="42" spans="1:6" ht="24.75" customHeight="1">
      <c r="A42" s="196" t="s">
        <v>136</v>
      </c>
      <c r="B42" s="202"/>
      <c r="C42" s="231"/>
      <c r="D42" s="13">
        <v>46</v>
      </c>
      <c r="E42" s="155"/>
      <c r="F42" s="155"/>
    </row>
    <row r="43" spans="1:6" ht="12.75">
      <c r="A43" s="196" t="s">
        <v>137</v>
      </c>
      <c r="B43" s="202"/>
      <c r="C43" s="231"/>
      <c r="D43" s="13">
        <v>47</v>
      </c>
      <c r="E43" s="155"/>
      <c r="F43" s="155"/>
    </row>
    <row r="44" spans="1:6" ht="12.75">
      <c r="A44" s="196" t="s">
        <v>138</v>
      </c>
      <c r="B44" s="202"/>
      <c r="C44" s="231"/>
      <c r="D44" s="13">
        <v>48</v>
      </c>
      <c r="E44" s="155"/>
      <c r="F44" s="155"/>
    </row>
    <row r="45" spans="1:6" ht="12.75">
      <c r="A45" s="194" t="s">
        <v>139</v>
      </c>
      <c r="B45" s="227"/>
      <c r="C45" s="228"/>
      <c r="D45" s="13">
        <v>49</v>
      </c>
      <c r="E45" s="155"/>
      <c r="F45" s="155"/>
    </row>
    <row r="46" spans="1:6" ht="12.75">
      <c r="A46" s="194" t="s">
        <v>125</v>
      </c>
      <c r="B46" s="227"/>
      <c r="C46" s="228"/>
      <c r="D46" s="13">
        <v>50</v>
      </c>
      <c r="E46" s="155"/>
      <c r="F46" s="155"/>
    </row>
    <row r="47" spans="1:6" ht="12.75">
      <c r="A47" s="229" t="s">
        <v>38</v>
      </c>
      <c r="B47" s="229"/>
      <c r="C47" s="229"/>
      <c r="D47" s="13">
        <v>51</v>
      </c>
      <c r="E47" s="155"/>
      <c r="F47" s="155"/>
    </row>
    <row r="48" spans="1:6" ht="12.75">
      <c r="A48" s="229" t="s">
        <v>140</v>
      </c>
      <c r="B48" s="229"/>
      <c r="C48" s="229"/>
      <c r="D48" s="12">
        <v>60</v>
      </c>
      <c r="E48" s="159">
        <f>E50+E51</f>
        <v>15123</v>
      </c>
      <c r="F48" s="159">
        <f>F50+F51</f>
        <v>26716</v>
      </c>
    </row>
    <row r="49" spans="1:6" ht="12.75">
      <c r="A49" s="233" t="s">
        <v>21</v>
      </c>
      <c r="B49" s="233"/>
      <c r="C49" s="233"/>
      <c r="D49" s="30"/>
      <c r="E49" s="23"/>
      <c r="F49" s="23"/>
    </row>
    <row r="50" spans="1:6" ht="12.75">
      <c r="A50" s="234" t="s">
        <v>45</v>
      </c>
      <c r="B50" s="235"/>
      <c r="C50" s="236"/>
      <c r="D50" s="13">
        <v>61</v>
      </c>
      <c r="E50" s="25">
        <v>15123</v>
      </c>
      <c r="F50" s="25">
        <v>26716</v>
      </c>
    </row>
    <row r="51" spans="1:6" ht="12.75">
      <c r="A51" s="229" t="s">
        <v>46</v>
      </c>
      <c r="B51" s="229"/>
      <c r="C51" s="229"/>
      <c r="D51" s="13">
        <v>62</v>
      </c>
      <c r="E51" s="25"/>
      <c r="F51" s="25"/>
    </row>
    <row r="52" spans="1:6" ht="12.75">
      <c r="A52" s="229" t="s">
        <v>47</v>
      </c>
      <c r="B52" s="229"/>
      <c r="C52" s="229"/>
      <c r="D52" s="10">
        <v>63</v>
      </c>
      <c r="E52" s="24"/>
      <c r="F52" s="24"/>
    </row>
    <row r="53" spans="1:6" ht="36.75" customHeight="1">
      <c r="A53" s="196" t="s">
        <v>141</v>
      </c>
      <c r="B53" s="202"/>
      <c r="C53" s="231"/>
      <c r="D53" s="10">
        <v>64</v>
      </c>
      <c r="E53" s="24"/>
      <c r="F53" s="24"/>
    </row>
    <row r="54" spans="1:6" ht="12.75">
      <c r="A54" s="225" t="s">
        <v>142</v>
      </c>
      <c r="B54" s="225"/>
      <c r="C54" s="225"/>
      <c r="D54" s="10">
        <v>65</v>
      </c>
      <c r="E54" s="24"/>
      <c r="F54" s="24"/>
    </row>
    <row r="55" spans="1:6" ht="12.75">
      <c r="A55" s="196" t="s">
        <v>143</v>
      </c>
      <c r="B55" s="202"/>
      <c r="C55" s="231"/>
      <c r="D55" s="10">
        <v>66</v>
      </c>
      <c r="E55" s="24"/>
      <c r="F55" s="24"/>
    </row>
    <row r="56" spans="1:6" ht="12.75" customHeight="1">
      <c r="A56" s="196" t="s">
        <v>144</v>
      </c>
      <c r="B56" s="202"/>
      <c r="C56" s="231"/>
      <c r="D56" s="10">
        <v>67</v>
      </c>
      <c r="E56" s="24"/>
      <c r="F56" s="24"/>
    </row>
    <row r="57" spans="1:6" ht="12.75">
      <c r="A57" s="194" t="s">
        <v>145</v>
      </c>
      <c r="B57" s="227"/>
      <c r="C57" s="228"/>
      <c r="D57" s="10">
        <v>68</v>
      </c>
      <c r="E57" s="24"/>
      <c r="F57" s="24"/>
    </row>
    <row r="58" spans="1:6" ht="12.75">
      <c r="A58" s="225" t="s">
        <v>44</v>
      </c>
      <c r="B58" s="225"/>
      <c r="C58" s="225"/>
      <c r="D58" s="10">
        <v>69</v>
      </c>
      <c r="E58" s="24"/>
      <c r="F58" s="24"/>
    </row>
    <row r="59" spans="1:6" ht="12.75">
      <c r="A59" s="225" t="s">
        <v>146</v>
      </c>
      <c r="B59" s="225"/>
      <c r="C59" s="225"/>
      <c r="D59" s="10">
        <v>70</v>
      </c>
      <c r="E59" s="24"/>
      <c r="F59" s="24"/>
    </row>
    <row r="60" spans="1:6" ht="12.75">
      <c r="A60" s="229" t="s">
        <v>40</v>
      </c>
      <c r="B60" s="229"/>
      <c r="C60" s="229"/>
      <c r="D60" s="10">
        <v>71</v>
      </c>
      <c r="E60" s="24"/>
      <c r="F60" s="24"/>
    </row>
    <row r="61" spans="1:6" ht="32.25" customHeight="1">
      <c r="A61" s="225" t="s">
        <v>147</v>
      </c>
      <c r="B61" s="225"/>
      <c r="C61" s="225"/>
      <c r="D61" s="12">
        <v>80</v>
      </c>
      <c r="E61" s="29">
        <f>E35-E48</f>
        <v>-10947</v>
      </c>
      <c r="F61" s="29">
        <f>F35-F48</f>
        <v>-26613</v>
      </c>
    </row>
    <row r="62" spans="1:6" ht="24">
      <c r="A62" s="223" t="s">
        <v>16</v>
      </c>
      <c r="B62" s="223"/>
      <c r="C62" s="223"/>
      <c r="D62" s="6" t="s">
        <v>36</v>
      </c>
      <c r="E62" s="27"/>
      <c r="F62" s="139"/>
    </row>
    <row r="63" spans="1:6" ht="12.75">
      <c r="A63" s="224">
        <v>1</v>
      </c>
      <c r="B63" s="224"/>
      <c r="C63" s="224"/>
      <c r="D63" s="7">
        <v>2</v>
      </c>
      <c r="E63" s="28">
        <v>3</v>
      </c>
      <c r="F63" s="153">
        <v>4</v>
      </c>
    </row>
    <row r="64" spans="1:6" ht="12.75">
      <c r="A64" s="226" t="s">
        <v>23</v>
      </c>
      <c r="B64" s="226"/>
      <c r="C64" s="226"/>
      <c r="D64" s="226"/>
      <c r="E64" s="226"/>
      <c r="F64" s="226"/>
    </row>
    <row r="65" spans="1:6" ht="12.75">
      <c r="A65" s="229" t="s">
        <v>150</v>
      </c>
      <c r="B65" s="229"/>
      <c r="C65" s="229"/>
      <c r="D65" s="8">
        <v>90</v>
      </c>
      <c r="E65" s="156">
        <f>E67+E68+E69+E70</f>
        <v>120</v>
      </c>
      <c r="F65" s="156">
        <f>F67+F68+F69+F70</f>
        <v>10060</v>
      </c>
    </row>
    <row r="66" spans="1:6" ht="12.75">
      <c r="A66" s="230" t="s">
        <v>21</v>
      </c>
      <c r="B66" s="230"/>
      <c r="C66" s="230"/>
      <c r="D66" s="9"/>
      <c r="E66" s="160"/>
      <c r="F66" s="160"/>
    </row>
    <row r="67" spans="1:6" ht="12.75">
      <c r="A67" s="229" t="s">
        <v>148</v>
      </c>
      <c r="B67" s="229"/>
      <c r="C67" s="229"/>
      <c r="D67" s="10">
        <v>91</v>
      </c>
      <c r="E67" s="154"/>
      <c r="F67" s="154"/>
    </row>
    <row r="68" spans="1:6" ht="12.75">
      <c r="A68" s="229" t="s">
        <v>48</v>
      </c>
      <c r="B68" s="229"/>
      <c r="C68" s="229"/>
      <c r="D68" s="10">
        <v>92</v>
      </c>
      <c r="E68" s="154"/>
      <c r="F68" s="154"/>
    </row>
    <row r="69" spans="1:6" ht="14.25" customHeight="1">
      <c r="A69" s="196" t="s">
        <v>149</v>
      </c>
      <c r="B69" s="202"/>
      <c r="C69" s="231"/>
      <c r="D69" s="10">
        <v>93</v>
      </c>
      <c r="E69" s="154"/>
      <c r="F69" s="154"/>
    </row>
    <row r="70" spans="1:6" ht="12.75">
      <c r="A70" s="229" t="s">
        <v>38</v>
      </c>
      <c r="B70" s="229"/>
      <c r="C70" s="229"/>
      <c r="D70" s="11">
        <v>94</v>
      </c>
      <c r="E70" s="154">
        <v>120</v>
      </c>
      <c r="F70" s="154">
        <v>10060</v>
      </c>
    </row>
    <row r="71" spans="1:6" ht="12.75">
      <c r="A71" s="229" t="s">
        <v>151</v>
      </c>
      <c r="B71" s="229"/>
      <c r="C71" s="229"/>
      <c r="D71" s="12">
        <v>100</v>
      </c>
      <c r="E71" s="159">
        <f>E73+E74+E75+E76+E77</f>
        <v>227147</v>
      </c>
      <c r="F71" s="159">
        <f>F73+F74+F75+F76+F77</f>
        <v>198984</v>
      </c>
    </row>
    <row r="72" spans="1:6" ht="12.75">
      <c r="A72" s="230" t="s">
        <v>21</v>
      </c>
      <c r="B72" s="230"/>
      <c r="C72" s="230"/>
      <c r="D72" s="9"/>
      <c r="E72" s="160"/>
      <c r="F72" s="160"/>
    </row>
    <row r="73" spans="1:6" ht="12.75">
      <c r="A73" s="229" t="s">
        <v>49</v>
      </c>
      <c r="B73" s="229"/>
      <c r="C73" s="229"/>
      <c r="D73" s="10">
        <v>101</v>
      </c>
      <c r="E73" s="154">
        <v>149289</v>
      </c>
      <c r="F73" s="154">
        <v>144554</v>
      </c>
    </row>
    <row r="74" spans="1:6" ht="12.75">
      <c r="A74" s="229" t="s">
        <v>152</v>
      </c>
      <c r="B74" s="229"/>
      <c r="C74" s="229"/>
      <c r="D74" s="10">
        <v>102</v>
      </c>
      <c r="E74" s="154">
        <v>77858</v>
      </c>
      <c r="F74" s="154">
        <v>54430</v>
      </c>
    </row>
    <row r="75" spans="1:6" ht="12.75">
      <c r="A75" s="229" t="s">
        <v>50</v>
      </c>
      <c r="B75" s="229"/>
      <c r="C75" s="229"/>
      <c r="D75" s="10">
        <v>103</v>
      </c>
      <c r="E75" s="154"/>
      <c r="F75" s="154"/>
    </row>
    <row r="76" spans="1:6" ht="12.75">
      <c r="A76" s="229" t="s">
        <v>153</v>
      </c>
      <c r="B76" s="229"/>
      <c r="C76" s="229"/>
      <c r="D76" s="10">
        <v>104</v>
      </c>
      <c r="E76" s="154"/>
      <c r="F76" s="154"/>
    </row>
    <row r="77" spans="1:6" ht="12.75">
      <c r="A77" s="229" t="s">
        <v>154</v>
      </c>
      <c r="B77" s="229"/>
      <c r="C77" s="229"/>
      <c r="D77" s="10">
        <v>105</v>
      </c>
      <c r="E77" s="154"/>
      <c r="F77" s="154"/>
    </row>
    <row r="78" spans="1:6" ht="29.25" customHeight="1">
      <c r="A78" s="225" t="s">
        <v>155</v>
      </c>
      <c r="B78" s="225"/>
      <c r="C78" s="225"/>
      <c r="D78" s="12">
        <v>110</v>
      </c>
      <c r="E78" s="159">
        <f>E65-E71</f>
        <v>-227027</v>
      </c>
      <c r="F78" s="159">
        <f>F65-F71</f>
        <v>-188924</v>
      </c>
    </row>
    <row r="79" spans="1:6" ht="12.75">
      <c r="A79" s="196" t="s">
        <v>156</v>
      </c>
      <c r="B79" s="202"/>
      <c r="C79" s="231"/>
      <c r="D79" s="40">
        <v>120</v>
      </c>
      <c r="E79" s="41">
        <v>1015</v>
      </c>
      <c r="F79" s="41">
        <v>5935</v>
      </c>
    </row>
    <row r="80" spans="1:9" ht="28.5" customHeight="1" thickBot="1">
      <c r="A80" s="237" t="s">
        <v>157</v>
      </c>
      <c r="B80" s="237"/>
      <c r="C80" s="237"/>
      <c r="D80" s="16">
        <v>130</v>
      </c>
      <c r="E80" s="31">
        <f>E33+E61+E78</f>
        <v>150975</v>
      </c>
      <c r="F80" s="31">
        <f>F33+F61+F78</f>
        <v>538261</v>
      </c>
      <c r="I80" s="65"/>
    </row>
    <row r="81" spans="1:6" ht="12.75">
      <c r="A81" s="4"/>
      <c r="B81" s="4"/>
      <c r="C81" s="4"/>
      <c r="D81" s="4"/>
      <c r="E81" s="20"/>
      <c r="F81" s="161"/>
    </row>
    <row r="82" spans="1:6" ht="24">
      <c r="A82" s="223" t="s">
        <v>16</v>
      </c>
      <c r="B82" s="223"/>
      <c r="C82" s="223"/>
      <c r="D82" s="6" t="s">
        <v>36</v>
      </c>
      <c r="E82" s="27" t="s">
        <v>17</v>
      </c>
      <c r="F82" s="139" t="s">
        <v>18</v>
      </c>
    </row>
    <row r="83" spans="1:6" ht="13.5" thickBot="1">
      <c r="A83" s="224">
        <v>1</v>
      </c>
      <c r="B83" s="224"/>
      <c r="C83" s="224"/>
      <c r="D83" s="7">
        <v>2</v>
      </c>
      <c r="E83" s="28">
        <v>3</v>
      </c>
      <c r="F83" s="153">
        <v>4</v>
      </c>
    </row>
    <row r="84" spans="1:6" ht="27.75" customHeight="1">
      <c r="A84" s="225" t="s">
        <v>158</v>
      </c>
      <c r="B84" s="225"/>
      <c r="C84" s="225"/>
      <c r="D84" s="17"/>
      <c r="E84" s="22">
        <v>124772</v>
      </c>
      <c r="F84" s="22">
        <v>234791</v>
      </c>
    </row>
    <row r="85" spans="1:6" ht="30.75" customHeight="1" thickBot="1">
      <c r="A85" s="238" t="s">
        <v>159</v>
      </c>
      <c r="B85" s="238"/>
      <c r="C85" s="239"/>
      <c r="D85" s="30"/>
      <c r="E85" s="24">
        <f>E84+E80+E79</f>
        <v>276762</v>
      </c>
      <c r="F85" s="32">
        <f>F84+F80+F79</f>
        <v>778987</v>
      </c>
    </row>
    <row r="86" spans="1:6" ht="12.75">
      <c r="A86" s="4"/>
      <c r="B86" s="4"/>
      <c r="C86" s="4"/>
      <c r="D86" s="175"/>
      <c r="E86" s="176"/>
      <c r="F86" s="55"/>
    </row>
    <row r="87" spans="1:6" ht="12.75">
      <c r="A87" s="4"/>
      <c r="B87" s="4"/>
      <c r="C87" s="4"/>
      <c r="D87" s="175"/>
      <c r="E87" s="176"/>
      <c r="F87" s="55"/>
    </row>
    <row r="88" spans="1:6" ht="12.75">
      <c r="A88" s="4"/>
      <c r="B88" s="4"/>
      <c r="C88" s="4"/>
      <c r="D88" s="175"/>
      <c r="E88" s="177"/>
      <c r="F88" s="55"/>
    </row>
    <row r="89" spans="1:6" ht="12.75" customHeight="1">
      <c r="A89" s="18" t="s">
        <v>180</v>
      </c>
      <c r="B89" s="180"/>
      <c r="C89" s="178"/>
      <c r="D89" s="215" t="s">
        <v>236</v>
      </c>
      <c r="E89" s="215"/>
      <c r="F89" s="215"/>
    </row>
    <row r="90" spans="1:7" ht="12.75">
      <c r="A90" s="4"/>
      <c r="B90" s="179"/>
      <c r="C90" s="179"/>
      <c r="D90" s="26"/>
      <c r="E90" s="216" t="s">
        <v>51</v>
      </c>
      <c r="F90" s="216"/>
      <c r="G90" s="216"/>
    </row>
    <row r="91" spans="1:6" ht="12.75">
      <c r="A91" s="4"/>
      <c r="B91" s="191"/>
      <c r="C91" s="20"/>
      <c r="D91" s="20"/>
      <c r="E91" s="20"/>
      <c r="F91" s="55"/>
    </row>
    <row r="92" spans="1:6" ht="12.75">
      <c r="A92" s="4"/>
      <c r="B92" s="191"/>
      <c r="C92" s="20"/>
      <c r="D92" s="20"/>
      <c r="E92" s="20"/>
      <c r="F92" s="55"/>
    </row>
    <row r="93" spans="1:6" ht="12.75" customHeight="1">
      <c r="A93" s="19" t="s">
        <v>52</v>
      </c>
      <c r="B93" s="180"/>
      <c r="C93" s="178"/>
      <c r="D93" s="215" t="s">
        <v>53</v>
      </c>
      <c r="E93" s="215"/>
      <c r="F93" s="215"/>
    </row>
    <row r="94" spans="1:7" ht="12.75">
      <c r="A94" s="4"/>
      <c r="B94" s="179"/>
      <c r="C94" s="180"/>
      <c r="E94" s="216" t="s">
        <v>51</v>
      </c>
      <c r="F94" s="216"/>
      <c r="G94" s="216"/>
    </row>
    <row r="95" spans="2:5" ht="12.75">
      <c r="B95" s="104"/>
      <c r="C95" s="21"/>
      <c r="D95" s="21"/>
      <c r="E95" s="104"/>
    </row>
  </sheetData>
  <sheetProtection/>
  <mergeCells count="83">
    <mergeCell ref="E94:G94"/>
    <mergeCell ref="A82:C82"/>
    <mergeCell ref="A83:C83"/>
    <mergeCell ref="A84:C84"/>
    <mergeCell ref="A85:C85"/>
    <mergeCell ref="D89:F89"/>
    <mergeCell ref="D93:F93"/>
    <mergeCell ref="E90:G90"/>
    <mergeCell ref="A71:C71"/>
    <mergeCell ref="A72:C72"/>
    <mergeCell ref="A73:C73"/>
    <mergeCell ref="A74:C74"/>
    <mergeCell ref="A78:C78"/>
    <mergeCell ref="A80:C80"/>
    <mergeCell ref="A76:C76"/>
    <mergeCell ref="A77:C77"/>
    <mergeCell ref="A75:C75"/>
    <mergeCell ref="A79:C79"/>
    <mergeCell ref="A65:C65"/>
    <mergeCell ref="A66:C66"/>
    <mergeCell ref="A62:C62"/>
    <mergeCell ref="A63:C63"/>
    <mergeCell ref="A67:C67"/>
    <mergeCell ref="A68:C68"/>
    <mergeCell ref="A69:C69"/>
    <mergeCell ref="A70:C70"/>
    <mergeCell ref="A50:C50"/>
    <mergeCell ref="A51:C51"/>
    <mergeCell ref="A52:C52"/>
    <mergeCell ref="A53:C53"/>
    <mergeCell ref="A54:C54"/>
    <mergeCell ref="A56:C56"/>
    <mergeCell ref="A57:C57"/>
    <mergeCell ref="A58:C58"/>
    <mergeCell ref="A42:C42"/>
    <mergeCell ref="A41:C41"/>
    <mergeCell ref="A47:C47"/>
    <mergeCell ref="A48:C48"/>
    <mergeCell ref="A49:C49"/>
    <mergeCell ref="A39:C39"/>
    <mergeCell ref="A40:C40"/>
    <mergeCell ref="A43:C43"/>
    <mergeCell ref="A44:C44"/>
    <mergeCell ref="A45:C45"/>
    <mergeCell ref="A38:C38"/>
    <mergeCell ref="A16:C16"/>
    <mergeCell ref="A21:C21"/>
    <mergeCell ref="A22:C22"/>
    <mergeCell ref="A30:C30"/>
    <mergeCell ref="A32:C32"/>
    <mergeCell ref="A33:C33"/>
    <mergeCell ref="A34:F34"/>
    <mergeCell ref="A35:C35"/>
    <mergeCell ref="A27:C27"/>
    <mergeCell ref="C8:F8"/>
    <mergeCell ref="C10:F10"/>
    <mergeCell ref="A13:C13"/>
    <mergeCell ref="A14:C14"/>
    <mergeCell ref="A15:F15"/>
    <mergeCell ref="A37:C37"/>
    <mergeCell ref="A28:C28"/>
    <mergeCell ref="A29:C29"/>
    <mergeCell ref="A31:C31"/>
    <mergeCell ref="A2:D2"/>
    <mergeCell ref="A3:D3"/>
    <mergeCell ref="C4:F4"/>
    <mergeCell ref="A1:F1"/>
    <mergeCell ref="A59:C59"/>
    <mergeCell ref="A17:C17"/>
    <mergeCell ref="A18:C18"/>
    <mergeCell ref="A19:C19"/>
    <mergeCell ref="A20:C20"/>
    <mergeCell ref="C6:F6"/>
    <mergeCell ref="A61:C61"/>
    <mergeCell ref="A64:F64"/>
    <mergeCell ref="A46:C46"/>
    <mergeCell ref="A23:C23"/>
    <mergeCell ref="A24:C24"/>
    <mergeCell ref="A25:C25"/>
    <mergeCell ref="A26:C26"/>
    <mergeCell ref="A55:C55"/>
    <mergeCell ref="A36:C36"/>
    <mergeCell ref="A60:C60"/>
  </mergeCells>
  <printOptions/>
  <pageMargins left="1.141732283464567" right="0.4724409448818898" top="1.0236220472440944" bottom="1.0236220472440944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39">
      <selection activeCell="G47" sqref="G47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4.25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67" customWidth="1"/>
    <col min="12" max="12" width="13.25390625" style="0" customWidth="1"/>
  </cols>
  <sheetData>
    <row r="1" spans="1:8" ht="15.75">
      <c r="A1" s="241" t="s">
        <v>235</v>
      </c>
      <c r="B1" s="241"/>
      <c r="C1" s="241"/>
      <c r="D1" s="241"/>
      <c r="E1" s="241"/>
      <c r="F1" s="241"/>
      <c r="G1" s="241"/>
      <c r="H1" s="241"/>
    </row>
    <row r="2" spans="1:8" ht="15">
      <c r="A2" s="221" t="s">
        <v>242</v>
      </c>
      <c r="B2" s="221"/>
      <c r="C2" s="221"/>
      <c r="D2" s="221"/>
      <c r="E2" s="222"/>
      <c r="F2" s="222"/>
      <c r="G2" s="222"/>
      <c r="H2" s="222"/>
    </row>
    <row r="3" spans="1:8" ht="15.75">
      <c r="A3" s="241" t="s">
        <v>182</v>
      </c>
      <c r="B3" s="241"/>
      <c r="C3" s="241"/>
      <c r="D3" s="241"/>
      <c r="E3" s="241"/>
      <c r="F3" s="241"/>
      <c r="G3" s="241"/>
      <c r="H3" s="241"/>
    </row>
    <row r="4" spans="1:6" ht="12.75">
      <c r="A4" t="s">
        <v>183</v>
      </c>
      <c r="B4" s="1"/>
      <c r="F4" s="65"/>
    </row>
    <row r="5" spans="1:6" ht="12.75">
      <c r="A5" t="s">
        <v>184</v>
      </c>
      <c r="B5" s="1"/>
      <c r="F5" s="65"/>
    </row>
    <row r="6" spans="1:6" ht="12.75">
      <c r="A6" t="s">
        <v>185</v>
      </c>
      <c r="B6" s="1"/>
      <c r="F6" s="65"/>
    </row>
    <row r="7" spans="1:6" ht="12.75">
      <c r="A7" t="s">
        <v>186</v>
      </c>
      <c r="B7" s="1"/>
      <c r="F7" s="65"/>
    </row>
    <row r="8" spans="1:8" ht="12.75">
      <c r="A8" s="67"/>
      <c r="B8" s="1"/>
      <c r="F8" s="65"/>
      <c r="H8" s="68" t="s">
        <v>187</v>
      </c>
    </row>
    <row r="9" spans="1:9" ht="12.75">
      <c r="A9" s="242"/>
      <c r="B9" s="243" t="s">
        <v>188</v>
      </c>
      <c r="C9" s="244" t="s">
        <v>189</v>
      </c>
      <c r="D9" s="244"/>
      <c r="E9" s="244"/>
      <c r="F9" s="244"/>
      <c r="G9" s="244"/>
      <c r="H9" s="244" t="s">
        <v>81</v>
      </c>
      <c r="I9" s="246" t="s">
        <v>190</v>
      </c>
    </row>
    <row r="10" spans="1:9" ht="42.75" customHeight="1">
      <c r="A10" s="242"/>
      <c r="B10" s="243"/>
      <c r="C10" s="69" t="s">
        <v>191</v>
      </c>
      <c r="D10" s="69" t="s">
        <v>13</v>
      </c>
      <c r="E10" s="69" t="s">
        <v>14</v>
      </c>
      <c r="F10" s="70" t="s">
        <v>15</v>
      </c>
      <c r="G10" s="69" t="s">
        <v>192</v>
      </c>
      <c r="H10" s="244"/>
      <c r="I10" s="246"/>
    </row>
    <row r="11" spans="1:9" ht="24.75" customHeight="1">
      <c r="A11" s="71">
        <v>1</v>
      </c>
      <c r="B11" s="72" t="s">
        <v>193</v>
      </c>
      <c r="C11" s="73"/>
      <c r="D11" s="73"/>
      <c r="E11" s="73"/>
      <c r="F11" s="74"/>
      <c r="G11" s="73"/>
      <c r="H11" s="73"/>
      <c r="I11" s="126"/>
    </row>
    <row r="12" spans="1:12" ht="24.75" customHeight="1">
      <c r="A12" s="75" t="s">
        <v>237</v>
      </c>
      <c r="B12" s="76" t="s">
        <v>194</v>
      </c>
      <c r="C12" s="77">
        <f>C14</f>
        <v>949307</v>
      </c>
      <c r="D12" s="77">
        <f aca="true" t="shared" si="0" ref="D12:I12">D14</f>
        <v>-14363</v>
      </c>
      <c r="E12" s="77">
        <f>E14</f>
        <v>0</v>
      </c>
      <c r="F12" s="77">
        <f>F14</f>
        <v>429946.55</v>
      </c>
      <c r="G12" s="77">
        <f>G14</f>
        <v>523981.21</v>
      </c>
      <c r="H12" s="77">
        <f t="shared" si="0"/>
        <v>0</v>
      </c>
      <c r="I12" s="127">
        <f t="shared" si="0"/>
        <v>1888871.76</v>
      </c>
      <c r="K12">
        <v>408747</v>
      </c>
      <c r="L12" s="170">
        <f>SUM(I12:K12)</f>
        <v>2297618.76</v>
      </c>
    </row>
    <row r="13" spans="1:9" ht="24.75" customHeight="1">
      <c r="A13" s="78" t="s">
        <v>195</v>
      </c>
      <c r="B13" s="79" t="s">
        <v>196</v>
      </c>
      <c r="C13" s="80"/>
      <c r="D13" s="80"/>
      <c r="E13" s="80"/>
      <c r="F13" s="81"/>
      <c r="G13" s="82"/>
      <c r="H13" s="80"/>
      <c r="I13" s="128"/>
    </row>
    <row r="14" spans="1:9" ht="24.75" customHeight="1">
      <c r="A14" s="83" t="s">
        <v>197</v>
      </c>
      <c r="B14" s="84" t="s">
        <v>198</v>
      </c>
      <c r="C14" s="77">
        <v>949307</v>
      </c>
      <c r="D14" s="77">
        <v>-14363</v>
      </c>
      <c r="E14" s="77"/>
      <c r="F14" s="85">
        <v>429946.55</v>
      </c>
      <c r="G14" s="77">
        <v>523981.21</v>
      </c>
      <c r="H14" s="86"/>
      <c r="I14" s="127">
        <f>SUM(C14:H14)</f>
        <v>1888871.76</v>
      </c>
    </row>
    <row r="15" spans="1:9" ht="24.75" customHeight="1">
      <c r="A15" s="88" t="s">
        <v>199</v>
      </c>
      <c r="B15" s="79" t="s">
        <v>200</v>
      </c>
      <c r="C15" s="86"/>
      <c r="D15" s="86"/>
      <c r="E15" s="86"/>
      <c r="F15" s="85">
        <f>F17</f>
        <v>420997.24</v>
      </c>
      <c r="G15" s="85">
        <f>G16</f>
        <v>-396849.64</v>
      </c>
      <c r="H15" s="86"/>
      <c r="I15" s="127">
        <f>SUM(F15:H15)</f>
        <v>24147.599999999977</v>
      </c>
    </row>
    <row r="16" spans="1:9" ht="24.75" customHeight="1">
      <c r="A16" s="83" t="s">
        <v>201</v>
      </c>
      <c r="B16" s="79" t="s">
        <v>202</v>
      </c>
      <c r="C16" s="80"/>
      <c r="D16" s="80"/>
      <c r="E16" s="80"/>
      <c r="F16" s="81"/>
      <c r="G16" s="81">
        <v>-396849.64</v>
      </c>
      <c r="H16" s="80"/>
      <c r="I16" s="127">
        <f>SUM(G16:H16)</f>
        <v>-396849.64</v>
      </c>
    </row>
    <row r="17" spans="1:9" ht="24.75" customHeight="1">
      <c r="A17" s="75" t="s">
        <v>203</v>
      </c>
      <c r="B17" s="89" t="s">
        <v>204</v>
      </c>
      <c r="C17" s="86"/>
      <c r="D17" s="86"/>
      <c r="E17" s="86"/>
      <c r="F17" s="85">
        <f>F19</f>
        <v>420997.24</v>
      </c>
      <c r="G17" s="77"/>
      <c r="H17" s="86"/>
      <c r="I17" s="127">
        <f>SUM(F17:H17)</f>
        <v>420997.24</v>
      </c>
    </row>
    <row r="18" spans="1:9" ht="24.75" customHeight="1">
      <c r="A18" s="83" t="s">
        <v>21</v>
      </c>
      <c r="B18" s="90"/>
      <c r="C18" s="80"/>
      <c r="D18" s="80"/>
      <c r="E18" s="80"/>
      <c r="F18" s="81"/>
      <c r="G18" s="80"/>
      <c r="H18" s="80"/>
      <c r="I18" s="127"/>
    </row>
    <row r="19" spans="1:9" ht="24.75" customHeight="1">
      <c r="A19" s="83" t="s">
        <v>205</v>
      </c>
      <c r="B19" s="43">
        <v>221</v>
      </c>
      <c r="C19" s="80"/>
      <c r="D19" s="80"/>
      <c r="E19" s="80"/>
      <c r="F19" s="81">
        <v>420997.24</v>
      </c>
      <c r="G19" s="91"/>
      <c r="H19" s="80"/>
      <c r="I19" s="127"/>
    </row>
    <row r="20" spans="1:9" ht="24.75" customHeight="1">
      <c r="A20" s="83" t="s">
        <v>206</v>
      </c>
      <c r="B20" s="92">
        <v>222</v>
      </c>
      <c r="C20" s="91"/>
      <c r="D20" s="91"/>
      <c r="E20" s="91"/>
      <c r="F20" s="81"/>
      <c r="G20" s="91"/>
      <c r="H20" s="91"/>
      <c r="I20" s="127"/>
    </row>
    <row r="21" spans="1:9" ht="24.75" customHeight="1">
      <c r="A21" s="83" t="s">
        <v>207</v>
      </c>
      <c r="B21" s="93">
        <v>223</v>
      </c>
      <c r="C21" s="80"/>
      <c r="D21" s="80"/>
      <c r="E21" s="80"/>
      <c r="F21" s="81"/>
      <c r="G21" s="80"/>
      <c r="H21" s="80"/>
      <c r="I21" s="127"/>
    </row>
    <row r="22" spans="1:9" ht="24.75" customHeight="1">
      <c r="A22" s="83" t="s">
        <v>104</v>
      </c>
      <c r="B22" s="43">
        <v>224</v>
      </c>
      <c r="C22" s="94"/>
      <c r="D22" s="94"/>
      <c r="E22" s="94"/>
      <c r="F22" s="95"/>
      <c r="G22" s="96"/>
      <c r="H22" s="96"/>
      <c r="I22" s="127"/>
    </row>
    <row r="23" spans="1:9" ht="24.75" customHeight="1">
      <c r="A23" s="83" t="s">
        <v>105</v>
      </c>
      <c r="B23" s="43">
        <v>225</v>
      </c>
      <c r="C23" s="96"/>
      <c r="D23" s="96"/>
      <c r="E23" s="96"/>
      <c r="F23" s="95"/>
      <c r="G23" s="96"/>
      <c r="H23" s="96"/>
      <c r="I23" s="127"/>
    </row>
    <row r="24" spans="1:9" ht="24.75" customHeight="1">
      <c r="A24" s="83" t="s">
        <v>106</v>
      </c>
      <c r="B24" s="43">
        <v>226</v>
      </c>
      <c r="C24" s="97"/>
      <c r="D24" s="97"/>
      <c r="E24" s="97"/>
      <c r="F24" s="98"/>
      <c r="G24" s="97"/>
      <c r="H24" s="99"/>
      <c r="I24" s="127"/>
    </row>
    <row r="25" spans="1:9" ht="24.75" customHeight="1">
      <c r="A25" s="83" t="s">
        <v>208</v>
      </c>
      <c r="B25" s="43">
        <v>227</v>
      </c>
      <c r="C25" s="97"/>
      <c r="D25" s="97"/>
      <c r="E25" s="97"/>
      <c r="F25" s="98"/>
      <c r="G25" s="97"/>
      <c r="H25" s="99"/>
      <c r="I25" s="127"/>
    </row>
    <row r="26" spans="1:9" ht="24.75" customHeight="1">
      <c r="A26" s="83" t="s">
        <v>107</v>
      </c>
      <c r="B26" s="93">
        <v>228</v>
      </c>
      <c r="C26" s="96"/>
      <c r="D26" s="96"/>
      <c r="E26" s="96"/>
      <c r="F26" s="95"/>
      <c r="G26" s="95"/>
      <c r="H26" s="96"/>
      <c r="I26" s="127"/>
    </row>
    <row r="27" spans="1:9" ht="24.75" customHeight="1">
      <c r="A27" s="83" t="s">
        <v>108</v>
      </c>
      <c r="B27" s="42">
        <v>229</v>
      </c>
      <c r="C27" s="94">
        <f>C25+C26</f>
        <v>0</v>
      </c>
      <c r="D27" s="94"/>
      <c r="E27" s="94"/>
      <c r="F27" s="95"/>
      <c r="G27" s="94">
        <f>G25+G26</f>
        <v>0</v>
      </c>
      <c r="H27" s="96"/>
      <c r="I27" s="127"/>
    </row>
    <row r="28" spans="1:9" ht="47.25" customHeight="1">
      <c r="A28" s="100"/>
      <c r="B28" s="101"/>
      <c r="C28" s="102"/>
      <c r="D28" s="102"/>
      <c r="E28" s="102"/>
      <c r="F28" s="103"/>
      <c r="G28" s="102"/>
      <c r="H28" s="104"/>
      <c r="I28" s="129"/>
    </row>
    <row r="29" spans="1:9" ht="20.25" customHeight="1">
      <c r="A29" s="242"/>
      <c r="B29" s="243" t="s">
        <v>188</v>
      </c>
      <c r="C29" s="244" t="s">
        <v>189</v>
      </c>
      <c r="D29" s="244"/>
      <c r="E29" s="244"/>
      <c r="F29" s="244"/>
      <c r="G29" s="244"/>
      <c r="H29" s="244" t="s">
        <v>81</v>
      </c>
      <c r="I29" s="246" t="s">
        <v>190</v>
      </c>
    </row>
    <row r="30" spans="1:9" ht="51" customHeight="1">
      <c r="A30" s="242"/>
      <c r="B30" s="243"/>
      <c r="C30" s="69" t="s">
        <v>191</v>
      </c>
      <c r="D30" s="69" t="s">
        <v>13</v>
      </c>
      <c r="E30" s="69" t="s">
        <v>14</v>
      </c>
      <c r="F30" s="70" t="s">
        <v>15</v>
      </c>
      <c r="G30" s="69" t="s">
        <v>192</v>
      </c>
      <c r="H30" s="244"/>
      <c r="I30" s="246"/>
    </row>
    <row r="31" spans="1:9" ht="24" customHeight="1">
      <c r="A31" s="73">
        <v>1</v>
      </c>
      <c r="B31" s="72" t="s">
        <v>193</v>
      </c>
      <c r="C31" s="73">
        <v>3</v>
      </c>
      <c r="D31" s="73">
        <v>4</v>
      </c>
      <c r="E31" s="73">
        <v>5</v>
      </c>
      <c r="F31" s="74">
        <v>6</v>
      </c>
      <c r="G31" s="73">
        <v>7</v>
      </c>
      <c r="H31" s="73">
        <v>8</v>
      </c>
      <c r="I31" s="126">
        <v>9</v>
      </c>
    </row>
    <row r="32" spans="1:9" ht="24" customHeight="1">
      <c r="A32" s="75" t="s">
        <v>209</v>
      </c>
      <c r="B32" s="42">
        <v>300</v>
      </c>
      <c r="C32" s="77"/>
      <c r="D32" s="105"/>
      <c r="E32" s="105"/>
      <c r="F32" s="106">
        <f>F45</f>
        <v>0</v>
      </c>
      <c r="G32" s="105">
        <f>G45</f>
        <v>0</v>
      </c>
      <c r="H32" s="107"/>
      <c r="I32" s="127">
        <f>SUM(C32:H32)</f>
        <v>0</v>
      </c>
    </row>
    <row r="33" spans="1:9" ht="24" customHeight="1">
      <c r="A33" s="83" t="s">
        <v>21</v>
      </c>
      <c r="B33" s="30"/>
      <c r="C33" s="94"/>
      <c r="D33" s="94"/>
      <c r="E33" s="94"/>
      <c r="F33" s="95"/>
      <c r="G33" s="94"/>
      <c r="H33" s="96"/>
      <c r="I33" s="127"/>
    </row>
    <row r="34" spans="1:9" ht="24" customHeight="1">
      <c r="A34" s="83" t="s">
        <v>210</v>
      </c>
      <c r="B34" s="43">
        <v>310</v>
      </c>
      <c r="C34" s="94"/>
      <c r="D34" s="94"/>
      <c r="E34" s="94"/>
      <c r="F34" s="95"/>
      <c r="G34" s="94"/>
      <c r="H34" s="96"/>
      <c r="I34" s="127"/>
    </row>
    <row r="35" spans="1:9" ht="24" customHeight="1">
      <c r="A35" s="83" t="s">
        <v>21</v>
      </c>
      <c r="B35" s="30"/>
      <c r="C35" s="94"/>
      <c r="D35" s="94"/>
      <c r="E35" s="94"/>
      <c r="F35" s="95"/>
      <c r="G35" s="94"/>
      <c r="H35" s="96"/>
      <c r="I35" s="127"/>
    </row>
    <row r="36" spans="1:9" ht="24" customHeight="1">
      <c r="A36" s="83" t="s">
        <v>211</v>
      </c>
      <c r="B36" s="30"/>
      <c r="C36" s="94"/>
      <c r="D36" s="94"/>
      <c r="E36" s="94"/>
      <c r="F36" s="95"/>
      <c r="G36" s="94"/>
      <c r="H36" s="96"/>
      <c r="I36" s="127"/>
    </row>
    <row r="37" spans="1:9" ht="24" customHeight="1">
      <c r="A37" s="83" t="s">
        <v>212</v>
      </c>
      <c r="B37" s="30"/>
      <c r="C37" s="94"/>
      <c r="D37" s="94"/>
      <c r="E37" s="94"/>
      <c r="F37" s="95"/>
      <c r="G37" s="94"/>
      <c r="H37" s="96"/>
      <c r="I37" s="127"/>
    </row>
    <row r="38" spans="1:9" ht="24" customHeight="1">
      <c r="A38" s="83" t="s">
        <v>213</v>
      </c>
      <c r="B38" s="30"/>
      <c r="C38" s="94"/>
      <c r="D38" s="94"/>
      <c r="E38" s="94"/>
      <c r="F38" s="95"/>
      <c r="G38" s="94"/>
      <c r="H38" s="96"/>
      <c r="I38" s="127"/>
    </row>
    <row r="39" spans="1:9" ht="24" customHeight="1">
      <c r="A39" s="83" t="s">
        <v>214</v>
      </c>
      <c r="B39" s="43">
        <v>311</v>
      </c>
      <c r="C39" s="94"/>
      <c r="D39" s="94"/>
      <c r="E39" s="94"/>
      <c r="F39" s="95"/>
      <c r="G39" s="94"/>
      <c r="H39" s="96"/>
      <c r="I39" s="127"/>
    </row>
    <row r="40" spans="1:9" ht="24" customHeight="1">
      <c r="A40" s="83" t="s">
        <v>215</v>
      </c>
      <c r="B40" s="43">
        <v>312</v>
      </c>
      <c r="C40" s="94"/>
      <c r="D40" s="94"/>
      <c r="E40" s="94"/>
      <c r="F40" s="95"/>
      <c r="G40" s="94"/>
      <c r="H40" s="96"/>
      <c r="I40" s="130">
        <f>SUM(D40:H40)</f>
        <v>0</v>
      </c>
    </row>
    <row r="41" spans="1:9" ht="24" customHeight="1">
      <c r="A41" s="83" t="s">
        <v>216</v>
      </c>
      <c r="B41" s="43">
        <v>313</v>
      </c>
      <c r="C41" s="94"/>
      <c r="D41" s="94"/>
      <c r="E41" s="94"/>
      <c r="F41" s="95"/>
      <c r="G41" s="94"/>
      <c r="H41" s="96"/>
      <c r="I41" s="127">
        <f>SUM(D41:H41)</f>
        <v>0</v>
      </c>
    </row>
    <row r="42" spans="1:9" ht="24" customHeight="1">
      <c r="A42" s="83" t="s">
        <v>217</v>
      </c>
      <c r="B42" s="43">
        <v>314</v>
      </c>
      <c r="C42" s="94"/>
      <c r="D42" s="94"/>
      <c r="E42" s="94"/>
      <c r="F42" s="95"/>
      <c r="G42" s="94"/>
      <c r="H42" s="96"/>
      <c r="I42" s="127"/>
    </row>
    <row r="43" spans="1:9" ht="24" customHeight="1">
      <c r="A43" s="83" t="s">
        <v>218</v>
      </c>
      <c r="B43" s="43">
        <v>315</v>
      </c>
      <c r="C43" s="94"/>
      <c r="D43" s="94"/>
      <c r="E43" s="94"/>
      <c r="F43" s="95"/>
      <c r="G43" s="94"/>
      <c r="H43" s="96"/>
      <c r="I43" s="127"/>
    </row>
    <row r="44" spans="1:9" ht="24" customHeight="1">
      <c r="A44" s="83" t="s">
        <v>219</v>
      </c>
      <c r="B44" s="43">
        <v>316</v>
      </c>
      <c r="C44" s="94"/>
      <c r="D44" s="94"/>
      <c r="E44" s="94"/>
      <c r="F44" s="95"/>
      <c r="G44" s="94"/>
      <c r="H44" s="96"/>
      <c r="I44" s="127"/>
    </row>
    <row r="45" spans="1:9" ht="24" customHeight="1">
      <c r="A45" s="83" t="s">
        <v>220</v>
      </c>
      <c r="B45" s="43">
        <v>317</v>
      </c>
      <c r="C45" s="94"/>
      <c r="D45" s="94"/>
      <c r="E45" s="94"/>
      <c r="F45" s="95"/>
      <c r="G45" s="94"/>
      <c r="H45" s="96"/>
      <c r="I45" s="127">
        <f>SUM(C45:H45)</f>
        <v>0</v>
      </c>
    </row>
    <row r="46" spans="1:9" ht="24" customHeight="1">
      <c r="A46" s="83" t="s">
        <v>221</v>
      </c>
      <c r="B46" s="43">
        <v>318</v>
      </c>
      <c r="C46" s="94"/>
      <c r="D46" s="94"/>
      <c r="E46" s="94"/>
      <c r="F46" s="95"/>
      <c r="G46" s="94"/>
      <c r="H46" s="96"/>
      <c r="I46" s="127"/>
    </row>
    <row r="47" spans="1:12" ht="24" customHeight="1">
      <c r="A47" s="75" t="s">
        <v>238</v>
      </c>
      <c r="B47" s="42">
        <v>400</v>
      </c>
      <c r="C47" s="77">
        <f>C14+C15</f>
        <v>949307</v>
      </c>
      <c r="D47" s="77">
        <f>D12+D32</f>
        <v>-14363</v>
      </c>
      <c r="E47" s="77"/>
      <c r="F47" s="85">
        <f>F12+F17</f>
        <v>850943.79</v>
      </c>
      <c r="G47" s="77">
        <f>G12+G15+G32</f>
        <v>127131.57</v>
      </c>
      <c r="H47" s="77"/>
      <c r="I47" s="127">
        <f>I49</f>
        <v>1913020</v>
      </c>
      <c r="L47" s="170"/>
    </row>
    <row r="48" spans="1:9" ht="24" customHeight="1">
      <c r="A48" s="83" t="s">
        <v>222</v>
      </c>
      <c r="B48" s="43">
        <v>401</v>
      </c>
      <c r="C48" s="94"/>
      <c r="D48" s="94"/>
      <c r="E48" s="94"/>
      <c r="F48" s="95"/>
      <c r="G48" s="94"/>
      <c r="H48" s="96"/>
      <c r="I48" s="130"/>
    </row>
    <row r="49" spans="1:10" ht="24" customHeight="1">
      <c r="A49" s="75" t="s">
        <v>223</v>
      </c>
      <c r="B49" s="42">
        <v>500</v>
      </c>
      <c r="C49" s="77">
        <f>C47</f>
        <v>949307</v>
      </c>
      <c r="D49" s="77">
        <v>-14363</v>
      </c>
      <c r="E49" s="77"/>
      <c r="F49" s="77">
        <f>F47</f>
        <v>850943.79</v>
      </c>
      <c r="G49" s="77">
        <f>G47</f>
        <v>127131.57</v>
      </c>
      <c r="H49" s="77"/>
      <c r="I49" s="127">
        <v>1913020</v>
      </c>
      <c r="J49" s="170"/>
    </row>
    <row r="50" spans="1:9" ht="24" customHeight="1">
      <c r="A50" s="75" t="s">
        <v>224</v>
      </c>
      <c r="B50" s="42">
        <v>600</v>
      </c>
      <c r="C50" s="77"/>
      <c r="D50" s="77"/>
      <c r="E50" s="77"/>
      <c r="F50" s="108">
        <f>F52</f>
        <v>-5339.09</v>
      </c>
      <c r="G50" s="85">
        <f>G51</f>
        <v>554584</v>
      </c>
      <c r="H50" s="86"/>
      <c r="I50" s="127">
        <f>SUM(F50:H50)</f>
        <v>549244.91</v>
      </c>
    </row>
    <row r="51" spans="1:9" ht="24" customHeight="1">
      <c r="A51" s="83" t="s">
        <v>225</v>
      </c>
      <c r="B51" s="43">
        <v>610</v>
      </c>
      <c r="C51" s="94"/>
      <c r="D51" s="94"/>
      <c r="E51" s="94"/>
      <c r="F51" s="95"/>
      <c r="G51" s="94">
        <v>554584</v>
      </c>
      <c r="H51" s="94"/>
      <c r="I51" s="131">
        <f>SUM(G51:H51)</f>
        <v>554584</v>
      </c>
    </row>
    <row r="52" spans="1:10" ht="24" customHeight="1">
      <c r="A52" s="75" t="s">
        <v>226</v>
      </c>
      <c r="B52" s="42">
        <v>620</v>
      </c>
      <c r="C52" s="77"/>
      <c r="D52" s="77"/>
      <c r="E52" s="77"/>
      <c r="F52" s="108">
        <f>F54</f>
        <v>-5339.09</v>
      </c>
      <c r="G52" s="77"/>
      <c r="H52" s="86"/>
      <c r="I52" s="127">
        <f>SUM(F52:H52)</f>
        <v>-5339.09</v>
      </c>
      <c r="J52" s="65"/>
    </row>
    <row r="53" spans="1:9" ht="24" customHeight="1">
      <c r="A53" s="83" t="s">
        <v>21</v>
      </c>
      <c r="B53" s="90"/>
      <c r="C53" s="94"/>
      <c r="D53" s="94"/>
      <c r="E53" s="94"/>
      <c r="F53" s="109"/>
      <c r="G53" s="94"/>
      <c r="H53" s="96"/>
      <c r="I53" s="130"/>
    </row>
    <row r="54" spans="1:10" ht="24" customHeight="1">
      <c r="A54" s="83" t="s">
        <v>205</v>
      </c>
      <c r="B54" s="43">
        <v>621</v>
      </c>
      <c r="C54" s="94"/>
      <c r="D54" s="94"/>
      <c r="E54" s="94"/>
      <c r="F54" s="109">
        <v>-5339.09</v>
      </c>
      <c r="G54" s="94"/>
      <c r="H54" s="96"/>
      <c r="I54" s="130">
        <f>F54</f>
        <v>-5339.09</v>
      </c>
      <c r="J54" s="170"/>
    </row>
    <row r="55" spans="1:9" ht="24" customHeight="1">
      <c r="A55" s="83" t="s">
        <v>206</v>
      </c>
      <c r="B55" s="93">
        <v>622</v>
      </c>
      <c r="C55" s="94"/>
      <c r="D55" s="94"/>
      <c r="E55" s="94"/>
      <c r="F55" s="95"/>
      <c r="G55" s="94"/>
      <c r="H55" s="96"/>
      <c r="I55" s="127"/>
    </row>
    <row r="56" spans="1:9" ht="24" customHeight="1">
      <c r="A56" s="83" t="s">
        <v>207</v>
      </c>
      <c r="B56" s="93">
        <v>623</v>
      </c>
      <c r="C56" s="94"/>
      <c r="D56" s="94"/>
      <c r="E56" s="94"/>
      <c r="F56" s="95"/>
      <c r="G56" s="94"/>
      <c r="H56" s="96"/>
      <c r="I56" s="127"/>
    </row>
    <row r="57" spans="1:9" ht="24.75" customHeight="1">
      <c r="A57" s="100"/>
      <c r="B57" s="110"/>
      <c r="C57" s="102"/>
      <c r="D57" s="102"/>
      <c r="E57" s="102"/>
      <c r="F57" s="103"/>
      <c r="G57" s="102"/>
      <c r="H57" s="104"/>
      <c r="I57" s="129"/>
    </row>
    <row r="58" spans="1:9" ht="11.25" customHeight="1">
      <c r="A58" s="242"/>
      <c r="B58" s="243" t="s">
        <v>188</v>
      </c>
      <c r="C58" s="244"/>
      <c r="D58" s="244"/>
      <c r="E58" s="244"/>
      <c r="F58" s="244"/>
      <c r="G58" s="244"/>
      <c r="H58" s="244"/>
      <c r="I58" s="246"/>
    </row>
    <row r="59" spans="1:9" ht="17.25" customHeight="1">
      <c r="A59" s="242"/>
      <c r="B59" s="243"/>
      <c r="C59" s="69"/>
      <c r="D59" s="69"/>
      <c r="E59" s="69"/>
      <c r="F59" s="70"/>
      <c r="G59" s="69"/>
      <c r="H59" s="244"/>
      <c r="I59" s="246"/>
    </row>
    <row r="60" spans="1:9" ht="18" customHeight="1">
      <c r="A60" s="73">
        <v>1</v>
      </c>
      <c r="B60" s="72" t="s">
        <v>193</v>
      </c>
      <c r="C60" s="73"/>
      <c r="D60" s="73"/>
      <c r="E60" s="73"/>
      <c r="F60" s="74"/>
      <c r="G60" s="73"/>
      <c r="H60" s="73"/>
      <c r="I60" s="126"/>
    </row>
    <row r="61" spans="1:9" ht="30.75" customHeight="1">
      <c r="A61" s="83" t="s">
        <v>104</v>
      </c>
      <c r="B61" s="43">
        <v>624</v>
      </c>
      <c r="C61" s="94"/>
      <c r="D61" s="94"/>
      <c r="E61" s="94"/>
      <c r="F61" s="95"/>
      <c r="G61" s="94"/>
      <c r="H61" s="96"/>
      <c r="I61" s="127"/>
    </row>
    <row r="62" spans="1:9" ht="30.75" customHeight="1">
      <c r="A62" s="83" t="s">
        <v>105</v>
      </c>
      <c r="B62" s="43">
        <v>625</v>
      </c>
      <c r="C62" s="94"/>
      <c r="D62" s="94"/>
      <c r="E62" s="94"/>
      <c r="F62" s="95"/>
      <c r="G62" s="94"/>
      <c r="H62" s="96"/>
      <c r="I62" s="127"/>
    </row>
    <row r="63" spans="1:9" ht="30.75" customHeight="1">
      <c r="A63" s="83" t="s">
        <v>227</v>
      </c>
      <c r="B63" s="43">
        <v>626</v>
      </c>
      <c r="C63" s="94"/>
      <c r="D63" s="94"/>
      <c r="E63" s="94"/>
      <c r="F63" s="95"/>
      <c r="G63" s="94"/>
      <c r="H63" s="96"/>
      <c r="I63" s="127"/>
    </row>
    <row r="64" spans="1:9" ht="30.75" customHeight="1">
      <c r="A64" s="83" t="s">
        <v>208</v>
      </c>
      <c r="B64" s="43">
        <v>627</v>
      </c>
      <c r="C64" s="94"/>
      <c r="D64" s="94"/>
      <c r="E64" s="94"/>
      <c r="F64" s="95"/>
      <c r="G64" s="94"/>
      <c r="H64" s="96"/>
      <c r="I64" s="127"/>
    </row>
    <row r="65" spans="1:9" ht="30.75" customHeight="1">
      <c r="A65" s="83" t="s">
        <v>228</v>
      </c>
      <c r="B65" s="43">
        <v>628</v>
      </c>
      <c r="C65" s="94"/>
      <c r="D65" s="94"/>
      <c r="E65" s="94"/>
      <c r="F65" s="95"/>
      <c r="G65" s="94"/>
      <c r="H65" s="96"/>
      <c r="I65" s="127"/>
    </row>
    <row r="66" spans="1:9" ht="30.75" customHeight="1">
      <c r="A66" s="83" t="s">
        <v>108</v>
      </c>
      <c r="B66" s="43">
        <v>629</v>
      </c>
      <c r="C66" s="94"/>
      <c r="D66" s="94"/>
      <c r="E66" s="94"/>
      <c r="F66" s="95"/>
      <c r="G66" s="94"/>
      <c r="H66" s="96"/>
      <c r="I66" s="127"/>
    </row>
    <row r="67" spans="1:10" ht="31.5" customHeight="1">
      <c r="A67" s="75" t="s">
        <v>229</v>
      </c>
      <c r="B67" s="42">
        <v>700</v>
      </c>
      <c r="C67" s="105">
        <f>C79</f>
        <v>0</v>
      </c>
      <c r="D67" s="105">
        <f aca="true" t="shared" si="1" ref="D67:I67">D79</f>
        <v>0</v>
      </c>
      <c r="E67" s="105">
        <f t="shared" si="1"/>
        <v>0</v>
      </c>
      <c r="F67" s="105">
        <f t="shared" si="1"/>
        <v>0</v>
      </c>
      <c r="G67" s="105">
        <f>G78+G79</f>
        <v>0</v>
      </c>
      <c r="H67" s="105">
        <f t="shared" si="1"/>
        <v>0</v>
      </c>
      <c r="I67" s="105">
        <f t="shared" si="1"/>
        <v>0</v>
      </c>
      <c r="J67" s="170"/>
    </row>
    <row r="68" spans="1:9" ht="23.25" customHeight="1">
      <c r="A68" s="83" t="s">
        <v>21</v>
      </c>
      <c r="B68" s="30"/>
      <c r="C68" s="94"/>
      <c r="D68" s="94"/>
      <c r="E68" s="94"/>
      <c r="F68" s="95"/>
      <c r="G68" s="94"/>
      <c r="H68" s="96"/>
      <c r="I68" s="127"/>
    </row>
    <row r="69" spans="1:9" ht="23.25" customHeight="1">
      <c r="A69" s="83" t="s">
        <v>230</v>
      </c>
      <c r="B69" s="43">
        <v>710</v>
      </c>
      <c r="C69" s="94"/>
      <c r="D69" s="94"/>
      <c r="E69" s="94"/>
      <c r="F69" s="95"/>
      <c r="G69" s="94"/>
      <c r="H69" s="96"/>
      <c r="I69" s="127"/>
    </row>
    <row r="70" spans="1:9" ht="23.25" customHeight="1">
      <c r="A70" s="83" t="s">
        <v>211</v>
      </c>
      <c r="B70" s="30"/>
      <c r="C70" s="94"/>
      <c r="D70" s="94"/>
      <c r="E70" s="94"/>
      <c r="F70" s="95"/>
      <c r="G70" s="94"/>
      <c r="H70" s="96"/>
      <c r="I70" s="127"/>
    </row>
    <row r="71" spans="1:9" ht="23.25" customHeight="1">
      <c r="A71" s="83" t="s">
        <v>212</v>
      </c>
      <c r="B71" s="30"/>
      <c r="C71" s="94"/>
      <c r="D71" s="94"/>
      <c r="E71" s="94"/>
      <c r="F71" s="95"/>
      <c r="G71" s="94"/>
      <c r="H71" s="96"/>
      <c r="I71" s="127"/>
    </row>
    <row r="72" spans="1:9" ht="23.25" customHeight="1">
      <c r="A72" s="83" t="s">
        <v>213</v>
      </c>
      <c r="B72" s="30"/>
      <c r="C72" s="94"/>
      <c r="D72" s="94"/>
      <c r="E72" s="94"/>
      <c r="F72" s="95"/>
      <c r="G72" s="94"/>
      <c r="H72" s="96"/>
      <c r="I72" s="127"/>
    </row>
    <row r="73" spans="1:9" ht="23.25" customHeight="1">
      <c r="A73" s="83" t="s">
        <v>214</v>
      </c>
      <c r="B73" s="43">
        <v>711</v>
      </c>
      <c r="C73" s="94"/>
      <c r="D73" s="94"/>
      <c r="E73" s="94"/>
      <c r="F73" s="95"/>
      <c r="G73" s="94"/>
      <c r="H73" s="96"/>
      <c r="I73" s="127"/>
    </row>
    <row r="74" spans="1:9" ht="23.25" customHeight="1">
      <c r="A74" s="83" t="s">
        <v>215</v>
      </c>
      <c r="B74" s="43">
        <v>712</v>
      </c>
      <c r="C74" s="94"/>
      <c r="D74" s="94"/>
      <c r="E74" s="94"/>
      <c r="F74" s="95"/>
      <c r="G74" s="94"/>
      <c r="H74" s="96"/>
      <c r="I74" s="127"/>
    </row>
    <row r="75" spans="1:9" ht="23.25" customHeight="1">
      <c r="A75" s="83" t="s">
        <v>216</v>
      </c>
      <c r="B75" s="43">
        <v>713</v>
      </c>
      <c r="C75" s="94"/>
      <c r="D75" s="94"/>
      <c r="E75" s="94"/>
      <c r="F75" s="95"/>
      <c r="G75" s="94"/>
      <c r="H75" s="96"/>
      <c r="I75" s="127"/>
    </row>
    <row r="76" spans="1:9" ht="23.25" customHeight="1">
      <c r="A76" s="83" t="s">
        <v>217</v>
      </c>
      <c r="B76" s="43">
        <v>714</v>
      </c>
      <c r="C76" s="94"/>
      <c r="D76" s="94"/>
      <c r="E76" s="94"/>
      <c r="F76" s="95"/>
      <c r="G76" s="94"/>
      <c r="H76" s="96"/>
      <c r="I76" s="127"/>
    </row>
    <row r="77" spans="1:9" ht="23.25" customHeight="1">
      <c r="A77" s="83" t="s">
        <v>218</v>
      </c>
      <c r="B77" s="43">
        <v>715</v>
      </c>
      <c r="C77" s="94"/>
      <c r="D77" s="94"/>
      <c r="E77" s="94"/>
      <c r="F77" s="95"/>
      <c r="G77" s="94"/>
      <c r="H77" s="96"/>
      <c r="I77" s="127"/>
    </row>
    <row r="78" spans="1:9" ht="23.25" customHeight="1">
      <c r="A78" s="83" t="s">
        <v>219</v>
      </c>
      <c r="B78" s="43">
        <v>716</v>
      </c>
      <c r="C78" s="94"/>
      <c r="D78" s="94"/>
      <c r="E78" s="94"/>
      <c r="F78" s="95"/>
      <c r="G78" s="94"/>
      <c r="H78" s="96"/>
      <c r="I78" s="127"/>
    </row>
    <row r="79" spans="1:9" ht="23.25" customHeight="1">
      <c r="A79" s="83" t="s">
        <v>220</v>
      </c>
      <c r="B79" s="43">
        <v>717</v>
      </c>
      <c r="C79" s="94"/>
      <c r="D79" s="94"/>
      <c r="E79" s="94"/>
      <c r="F79" s="95"/>
      <c r="G79" s="94"/>
      <c r="H79" s="96"/>
      <c r="I79" s="130"/>
    </row>
    <row r="80" spans="1:9" ht="24.75" customHeight="1">
      <c r="A80" s="100"/>
      <c r="B80" s="111"/>
      <c r="C80" s="102"/>
      <c r="D80" s="102"/>
      <c r="E80" s="102"/>
      <c r="F80" s="103"/>
      <c r="G80" s="102"/>
      <c r="H80" s="104"/>
      <c r="I80" s="132"/>
    </row>
    <row r="81" spans="1:9" ht="27.75" customHeight="1">
      <c r="A81" s="242"/>
      <c r="B81" s="243" t="s">
        <v>188</v>
      </c>
      <c r="C81" s="244" t="s">
        <v>189</v>
      </c>
      <c r="D81" s="244"/>
      <c r="E81" s="244"/>
      <c r="F81" s="244"/>
      <c r="G81" s="244"/>
      <c r="H81" s="244" t="s">
        <v>81</v>
      </c>
      <c r="I81" s="246" t="s">
        <v>190</v>
      </c>
    </row>
    <row r="82" spans="1:9" ht="43.5" customHeight="1">
      <c r="A82" s="242"/>
      <c r="B82" s="243"/>
      <c r="C82" s="69" t="s">
        <v>191</v>
      </c>
      <c r="D82" s="69" t="s">
        <v>13</v>
      </c>
      <c r="E82" s="69" t="s">
        <v>14</v>
      </c>
      <c r="F82" s="70" t="s">
        <v>15</v>
      </c>
      <c r="G82" s="69" t="s">
        <v>192</v>
      </c>
      <c r="H82" s="244"/>
      <c r="I82" s="246"/>
    </row>
    <row r="83" spans="1:9" ht="17.25" customHeight="1">
      <c r="A83" s="112">
        <v>1</v>
      </c>
      <c r="B83" s="72" t="s">
        <v>193</v>
      </c>
      <c r="C83" s="73">
        <v>3</v>
      </c>
      <c r="D83" s="73">
        <v>4</v>
      </c>
      <c r="E83" s="73">
        <v>5</v>
      </c>
      <c r="F83" s="74">
        <v>6</v>
      </c>
      <c r="G83" s="73">
        <v>7</v>
      </c>
      <c r="H83" s="73">
        <v>8</v>
      </c>
      <c r="I83" s="126">
        <v>9</v>
      </c>
    </row>
    <row r="84" spans="1:9" ht="24.75" customHeight="1">
      <c r="A84" s="83" t="s">
        <v>221</v>
      </c>
      <c r="B84" s="113">
        <v>718</v>
      </c>
      <c r="C84" s="94"/>
      <c r="D84" s="94"/>
      <c r="E84" s="94"/>
      <c r="F84" s="95"/>
      <c r="G84" s="94"/>
      <c r="H84" s="96"/>
      <c r="I84" s="127"/>
    </row>
    <row r="85" spans="1:9" ht="28.5" customHeight="1">
      <c r="A85" s="114" t="s">
        <v>240</v>
      </c>
      <c r="B85" s="115">
        <v>800</v>
      </c>
      <c r="C85" s="87">
        <f>C47</f>
        <v>949307</v>
      </c>
      <c r="D85" s="87">
        <f>D47</f>
        <v>-14363</v>
      </c>
      <c r="E85" s="87"/>
      <c r="F85" s="108">
        <f>F49+F50+F67</f>
        <v>845604.7000000001</v>
      </c>
      <c r="G85" s="87">
        <f>G47+G50</f>
        <v>681715.5700000001</v>
      </c>
      <c r="H85" s="87"/>
      <c r="I85" s="127">
        <f>I47+I50+I67+I79</f>
        <v>2462264.91</v>
      </c>
    </row>
    <row r="86" spans="1:9" ht="12.75">
      <c r="A86" s="116"/>
      <c r="B86" s="101"/>
      <c r="C86" s="121"/>
      <c r="D86" s="121"/>
      <c r="E86" s="121"/>
      <c r="F86" s="122"/>
      <c r="G86" s="121"/>
      <c r="H86" s="121"/>
      <c r="I86" s="133"/>
    </row>
    <row r="87" spans="1:8" ht="12.75">
      <c r="A87" s="2"/>
      <c r="B87" s="117"/>
      <c r="C87" s="1"/>
      <c r="D87" s="1"/>
      <c r="E87" s="1"/>
      <c r="F87" s="118"/>
      <c r="G87" s="1"/>
      <c r="H87" s="1"/>
    </row>
    <row r="88" spans="1:9" ht="12.75">
      <c r="A88" s="119" t="s">
        <v>252</v>
      </c>
      <c r="B88" s="119"/>
      <c r="C88" s="248" t="s">
        <v>236</v>
      </c>
      <c r="D88" s="248"/>
      <c r="E88" s="248"/>
      <c r="I88" s="134"/>
    </row>
    <row r="89" spans="1:9" ht="12" customHeight="1">
      <c r="A89" s="66" t="s">
        <v>253</v>
      </c>
      <c r="C89" s="67"/>
      <c r="D89" s="67" t="s">
        <v>254</v>
      </c>
      <c r="E89" s="67"/>
      <c r="F89" s="65"/>
      <c r="I89" s="134"/>
    </row>
    <row r="90" spans="1:9" ht="19.5" customHeight="1">
      <c r="A90" s="66"/>
      <c r="B90" s="1"/>
      <c r="C90" s="1"/>
      <c r="D90" s="247"/>
      <c r="E90" s="247"/>
      <c r="F90" s="247"/>
      <c r="G90" s="192"/>
      <c r="I90" s="134"/>
    </row>
    <row r="91" spans="1:7" ht="11.25" customHeight="1">
      <c r="A91" s="119" t="s">
        <v>256</v>
      </c>
      <c r="B91" s="1"/>
      <c r="C91" s="245" t="s">
        <v>255</v>
      </c>
      <c r="D91" s="245"/>
      <c r="E91" s="245"/>
      <c r="F91" s="192"/>
      <c r="G91" s="192"/>
    </row>
    <row r="92" spans="1:6" ht="12.75">
      <c r="A92" s="66" t="s">
        <v>253</v>
      </c>
      <c r="B92" s="240" t="s">
        <v>257</v>
      </c>
      <c r="C92" s="240"/>
      <c r="D92" s="240"/>
      <c r="E92" s="240"/>
      <c r="F92" s="65"/>
    </row>
    <row r="93" spans="1:6" ht="12.75">
      <c r="A93" s="120"/>
      <c r="B93" s="1"/>
      <c r="F93" s="65"/>
    </row>
    <row r="94" spans="1:6" ht="12.75">
      <c r="A94" s="120"/>
      <c r="B94" s="1"/>
      <c r="F94" s="65"/>
    </row>
  </sheetData>
  <sheetProtection/>
  <mergeCells count="28">
    <mergeCell ref="D90:F90"/>
    <mergeCell ref="A58:A59"/>
    <mergeCell ref="B58:B59"/>
    <mergeCell ref="C58:G58"/>
    <mergeCell ref="H58:H59"/>
    <mergeCell ref="C88:E88"/>
    <mergeCell ref="I58:I59"/>
    <mergeCell ref="A81:A82"/>
    <mergeCell ref="B81:B82"/>
    <mergeCell ref="C81:G81"/>
    <mergeCell ref="H81:H82"/>
    <mergeCell ref="I81:I82"/>
    <mergeCell ref="I9:I10"/>
    <mergeCell ref="A29:A30"/>
    <mergeCell ref="B29:B30"/>
    <mergeCell ref="C29:G29"/>
    <mergeCell ref="H29:H30"/>
    <mergeCell ref="I29:I30"/>
    <mergeCell ref="B92:E92"/>
    <mergeCell ref="A1:H1"/>
    <mergeCell ref="A2:D2"/>
    <mergeCell ref="E2:H2"/>
    <mergeCell ref="A3:H3"/>
    <mergeCell ref="A9:A10"/>
    <mergeCell ref="B9:B10"/>
    <mergeCell ref="C9:G9"/>
    <mergeCell ref="H9:H10"/>
    <mergeCell ref="C91:E9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2015-07-31T08:25:56Z</cp:lastPrinted>
  <dcterms:created xsi:type="dcterms:W3CDTF">2006-06-12T10:58:12Z</dcterms:created>
  <dcterms:modified xsi:type="dcterms:W3CDTF">2015-08-24T10:20:16Z</dcterms:modified>
  <cp:category/>
  <cp:version/>
  <cp:contentType/>
  <cp:contentStatus/>
</cp:coreProperties>
</file>