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  <sheet name="Лист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20" i="1"/>
  <c r="B13" i="4"/>
  <c r="D50" i="2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0" i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B67" s="1"/>
  <c r="B70" s="1"/>
  <c r="B78" s="1"/>
  <c r="C11"/>
  <c r="C60"/>
  <c r="C63" s="1"/>
  <c r="C65" s="1"/>
  <c r="C20"/>
  <c r="C26" l="1"/>
  <c r="C67" s="1"/>
  <c r="C70" s="1"/>
  <c r="B24" i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<sst xmlns="http://schemas.openxmlformats.org/spreadsheetml/2006/main" count="146" uniqueCount="117">
  <si>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</si>
  <si>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</si>
  <si>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</si>
  <si>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</si>
  <si>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</si>
  <si>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</si>
  <si>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</si>
  <si>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</si>
  <si>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</si>
  <si>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</si>
  <si>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</si>
  <si>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</si>
  <si>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</si>
  <si>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</si>
  <si>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</si>
  <si>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</si>
  <si>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</si>
  <si>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</si>
  <si>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</si>
  <si>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</si>
  <si>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</si>
  <si>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</si>
  <si>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</si>
  <si>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</si>
  <si>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</si>
  <si>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</si>
  <si>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</si>
  <si>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</si>
  <si>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</si>
  <si>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</si>
  <si>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</si>
  <si>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</si>
  <si>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</si>
  <si>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</si>
  <si>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</si>
  <si>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</si>
  <si>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</si>
  <si>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</si>
  <si>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</si>
  <si>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</si>
  <si>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</si>
  <si>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</si>
  <si>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</si>
  <si>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</si>
  <si>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</si>
  <si>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</si>
  <si>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</si>
  <si>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</si>
  <si>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</si>
  <si>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</si>
  <si>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</si>
  <si>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</si>
  <si>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</si>
  <si>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</si>
  <si>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</si>
  <si>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</si>
  <si>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</si>
  <si>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</si>
  <si>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</si>
  <si>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</si>
  <si>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</si>
  <si>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</si>
  <si>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</si>
  <si>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</si>
  <si>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</si>
  <si>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</si>
  <si>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</si>
  <si>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</si>
  <si>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</si>
  <si>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</si>
  <si>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</si>
  <si>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</si>
  <si>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</si>
  <si>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</si>
  <si>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</si>
  <si>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</si>
  <si>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</si>
  <si>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</si>
  <si>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</si>
  <si>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</si>
  <si>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</si>
  <si>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</si>
  <si>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</si>
  <si>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</si>
  <si>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</si>
  <si>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</si>
  <si>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</si>
  <si>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</si>
  <si>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</si>
  <si>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</si>
  <si>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</si>
  <si>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</si>
  <si>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</si>
  <si>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</si>
  <si>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</si>
  <si>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</si>
  <si>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</si>
  <si>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</si>
  <si>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</si>
  <si>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</si>
  <si>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</si>
  <si>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</si>
  <si>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</si>
  <si>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</si>
  <si>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</si>
  <si>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</si>
  <si>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</si>
  <si>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</si>
  <si>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</si>
  <si>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</si>
  <si>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На 1 ЯНВАРЯ 2018 г.</t>
  </si>
  <si>
    <t>На 31 декабря 2018 г.</t>
  </si>
  <si>
    <t>01 января 2019 г.</t>
  </si>
  <si>
    <t>ПО СОСТОЯНИЮ НА 30 сентября 2019 Г.</t>
  </si>
  <si>
    <t>30 сентября 2019 г.</t>
  </si>
  <si>
    <t>ПО СОСТОЯНИЮ НА НА 30 сентября 2019 Г.</t>
  </si>
  <si>
    <t>На 30 сентября 2019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</si>
</sst>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  <xf numFmtId="164" fontId="3" fillId="0" borderId="0" xfId="0" applyNumberFormat="1" applyFont="1" applyFill="1" applyAlignment="1"/>
    <xf numFmtId="0" fontId="0" fillId="0" borderId="0" xfId="0" applyFill="1" applyAlignment="1"/>
    <xf numFmtId="0" fontId="0" fillId="0" borderId="0" xfId="0" applyFill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D24" sqref="D24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114</v>
      </c>
      <c r="D4" s="28" t="s">
        <v>112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>
        <v>1</v>
      </c>
      <c r="C8" s="12">
        <v>232</v>
      </c>
      <c r="D8" s="33">
        <v>241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2</v>
      </c>
      <c r="C13" s="12">
        <v>10361299</v>
      </c>
      <c r="D13" s="12">
        <v>10992087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10361531</v>
      </c>
      <c r="D15" s="41">
        <f>SUM(D8:D13)</f>
        <v>10992328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3</v>
      </c>
      <c r="C17" s="12">
        <v>97492</v>
      </c>
      <c r="D17" s="33">
        <v>91774</v>
      </c>
      <c r="F17" s="16"/>
    </row>
    <row r="18" spans="1:6">
      <c r="A18" s="32" t="s">
        <v>23</v>
      </c>
      <c r="B18" s="45">
        <v>4</v>
      </c>
      <c r="C18" s="12">
        <v>2452546</v>
      </c>
      <c r="D18" s="12">
        <v>1861060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5</v>
      </c>
      <c r="C20" s="130">
        <v>338</v>
      </c>
      <c r="D20" s="12">
        <v>338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0">
        <v>6</v>
      </c>
      <c r="C22" s="12">
        <v>242</v>
      </c>
      <c r="D22" s="12">
        <v>1</v>
      </c>
    </row>
    <row r="23" spans="1:6">
      <c r="A23" s="47" t="s">
        <v>28</v>
      </c>
      <c r="B23" s="30">
        <v>7</v>
      </c>
      <c r="C23" s="12">
        <v>411003</v>
      </c>
      <c r="D23" s="12">
        <v>214001</v>
      </c>
    </row>
    <row r="24" spans="1:6">
      <c r="A24" s="32" t="s">
        <v>29</v>
      </c>
      <c r="B24" s="30">
        <v>8</v>
      </c>
      <c r="C24" s="12">
        <v>114477</v>
      </c>
      <c r="D24" s="12">
        <v>45373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3076098</v>
      </c>
      <c r="D26" s="41">
        <f>SUM(D17:D24)</f>
        <v>2212547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13437629</v>
      </c>
      <c r="D28" s="53">
        <f>D15+D26</f>
        <v>13204875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10858015</v>
      </c>
      <c r="D35" s="57">
        <v>11131533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10859015</v>
      </c>
      <c r="D37" s="57">
        <f>SUM(D32:D35)</f>
        <v>11132533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9</v>
      </c>
      <c r="C41" s="12">
        <v>2562230</v>
      </c>
      <c r="D41" s="12">
        <v>2062640</v>
      </c>
    </row>
    <row r="42" spans="1:8">
      <c r="A42" s="59" t="s">
        <v>40</v>
      </c>
      <c r="B42" s="36">
        <v>10</v>
      </c>
      <c r="C42" s="130">
        <v>1691</v>
      </c>
      <c r="D42" s="12">
        <v>1691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2563921</v>
      </c>
      <c r="D44" s="41">
        <f>SUM(D39:D42)</f>
        <v>2064331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11</v>
      </c>
      <c r="C46" s="130">
        <v>8578</v>
      </c>
      <c r="D46" s="12">
        <v>2689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12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13</v>
      </c>
      <c r="C50" s="12">
        <v>369</v>
      </c>
      <c r="D50" s="12">
        <f>91+89</f>
        <v>180</v>
      </c>
    </row>
    <row r="51" spans="1:6">
      <c r="A51" s="32" t="s">
        <v>47</v>
      </c>
      <c r="B51" s="30">
        <v>14</v>
      </c>
      <c r="C51" s="12">
        <v>1700</v>
      </c>
      <c r="D51" s="12">
        <v>1096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14693</v>
      </c>
      <c r="D53" s="41">
        <f>SUM(D46:D51)</f>
        <v>8011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13437629</v>
      </c>
      <c r="D55" s="65">
        <f>D37+D44+D53</f>
        <v>13204875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5" zoomScaleNormal="85" workbookViewId="0">
      <selection activeCell="E25" sqref="E25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43646</v>
      </c>
      <c r="C4" s="122">
        <v>43373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-181869</v>
      </c>
      <c r="C12" s="130">
        <v>-159224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-12</v>
      </c>
      <c r="C13" s="130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30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29285</v>
      </c>
      <c r="C15" s="130">
        <v>18573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-120922</v>
      </c>
      <c r="C16" s="130">
        <v>-368720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31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-273518</v>
      </c>
      <c r="C20" s="130">
        <f>SUM(C10:C18)</f>
        <v>-509371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31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31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-273518</v>
      </c>
      <c r="C24" s="130">
        <f>SUM(C20:C22)</f>
        <v>-509371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31"/>
      <c r="E25" s="10"/>
      <c r="F25" s="10"/>
      <c r="G25" s="10"/>
    </row>
    <row r="26" spans="1:11">
      <c r="A26" s="3"/>
      <c r="B26" s="3"/>
      <c r="C26" s="130"/>
    </row>
    <row r="27" spans="1:11">
      <c r="A27" s="32" t="s">
        <v>104</v>
      </c>
      <c r="B27" s="32" t="s">
        <v>105</v>
      </c>
      <c r="C27" s="132"/>
    </row>
    <row r="28" spans="1:11">
      <c r="A28" s="3"/>
      <c r="B28" s="3"/>
      <c r="C28" s="132"/>
    </row>
    <row r="29" spans="1:11">
      <c r="A29" s="31" t="s">
        <v>108</v>
      </c>
      <c r="B29" s="31" t="s">
        <v>109</v>
      </c>
      <c r="C29" s="132"/>
    </row>
    <row r="30" spans="1:11">
      <c r="A30" s="3"/>
      <c r="B30" s="3"/>
      <c r="C30" s="132"/>
    </row>
    <row r="31" spans="1:11">
      <c r="A31" s="3"/>
      <c r="B31" s="3"/>
      <c r="C31" s="132"/>
    </row>
    <row r="32" spans="1:11">
      <c r="A32" s="3"/>
      <c r="B32" s="3"/>
      <c r="C32" s="132"/>
    </row>
    <row r="33" spans="1:3">
      <c r="A33" s="3"/>
      <c r="B33" s="3"/>
      <c r="C33" s="132"/>
    </row>
    <row r="34" spans="1:3">
      <c r="A34" s="3"/>
      <c r="B34" s="3"/>
      <c r="C34" s="132"/>
    </row>
    <row r="35" spans="1:3">
      <c r="A35" s="3"/>
      <c r="B35" s="3"/>
      <c r="C35" s="132"/>
    </row>
    <row r="36" spans="1:3">
      <c r="A36" s="3"/>
      <c r="B36" s="3"/>
      <c r="C36" s="132"/>
    </row>
    <row r="37" spans="1:3">
      <c r="C37" s="13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opLeftCell="A25" zoomScale="80" zoomScaleNormal="80" workbookViewId="0">
      <selection activeCell="C69" sqref="C69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43738</v>
      </c>
      <c r="C5" s="122">
        <v>43373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7299444</v>
      </c>
      <c r="C9" s="94">
        <v>3526373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7299444</v>
      </c>
      <c r="C11" s="102">
        <f>SUM(C7:C9)</f>
        <v>3526373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f>756969-64</f>
        <v>756905</v>
      </c>
      <c r="C13" s="94">
        <v>2119974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6767</v>
      </c>
      <c r="C14" s="94">
        <v>4380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32004</v>
      </c>
      <c r="C15" s="94">
        <v>1644</v>
      </c>
      <c r="D15" s="97"/>
      <c r="E15" s="97"/>
      <c r="F15" s="97"/>
      <c r="G15" s="97"/>
    </row>
    <row r="16" spans="1:7" s="43" customFormat="1">
      <c r="A16" s="92" t="s">
        <v>67</v>
      </c>
      <c r="B16" s="94"/>
      <c r="C16" s="96"/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6833787</v>
      </c>
      <c r="C18" s="96">
        <v>3510756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7629463</v>
      </c>
      <c r="C20" s="102">
        <f>SUM(C13:C18)</f>
        <v>5636754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-330019</v>
      </c>
      <c r="C26" s="105">
        <f>C11-C20</f>
        <v>-2110381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515284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515284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115911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115911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399373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/>
      <c r="C53" s="96">
        <v>2134080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2134080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250</v>
      </c>
      <c r="C61" s="96">
        <v>250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250</v>
      </c>
      <c r="C63" s="114">
        <f>SUM(C57:C61)</f>
        <v>250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-250</v>
      </c>
      <c r="C65" s="120">
        <f>C55-C63</f>
        <v>2133830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69104</v>
      </c>
      <c r="C67" s="109">
        <f>C65+C46+C26</f>
        <v>23449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45373</v>
      </c>
      <c r="C69" s="96">
        <v>3972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114477</v>
      </c>
      <c r="C70" s="121">
        <f>C67+C69</f>
        <v>27421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  <row r="78" spans="1:7">
      <c r="B78" s="70">
        <f>B70-114477</f>
        <v>0</v>
      </c>
    </row>
  </sheetData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workbookViewId="0">
      <selection activeCell="D22" sqref="D22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110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11131533</v>
      </c>
      <c r="E12" s="79"/>
      <c r="F12" s="82"/>
      <c r="G12" s="79"/>
      <c r="H12" s="19">
        <f t="shared" si="0"/>
        <v>11131533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111</v>
      </c>
      <c r="B14" s="123">
        <f>SUM(B8:B12)</f>
        <v>1000</v>
      </c>
      <c r="C14" s="123"/>
      <c r="D14" s="124">
        <f>SUM(D8:D12)</f>
        <v>11131533</v>
      </c>
      <c r="E14" s="123"/>
      <c r="F14" s="123">
        <f>SUM(F8:F12)</f>
        <v>0</v>
      </c>
      <c r="G14" s="123"/>
      <c r="H14" s="124">
        <f>SUM(H6:H12)</f>
        <v>11132533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-273518</v>
      </c>
      <c r="E21" s="79"/>
      <c r="F21" s="82"/>
      <c r="G21" s="79"/>
      <c r="H21" s="82">
        <f t="shared" si="1"/>
        <v>-273518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10858015</v>
      </c>
      <c r="E23" s="127"/>
      <c r="F23" s="125">
        <f>SUM(F14:F21)</f>
        <v>0</v>
      </c>
      <c r="G23" s="128"/>
      <c r="H23" s="125">
        <f>SUM(B23:F23)</f>
        <v>10859015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BS</vt:lpstr>
      <vt:lpstr>SCI</vt:lpstr>
      <vt:lpstr>CFS</vt:lpstr>
      <vt:lpstr>SES</vt:lpstr>
      <vt:lpstr>Лист1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2019-11-12T09:50:41Z</cp:lastPrinted>
  <dcterms:created xsi:type="dcterms:W3CDTF">2015-08-18T09:37:01Z</dcterms:created>
  <dcterms:modified xsi:type="dcterms:W3CDTF">2019-11-12T09:50:42Z</dcterms:modified>
</cp:coreProperties>
</file>