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D26" i="2"/>
  <c r="D28" s="1"/>
  <c r="C51"/>
  <c r="D24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C26"/>
  <c r="D15"/>
  <c r="C10" i="1"/>
  <c r="C20" s="1"/>
  <c r="C24" s="1"/>
  <c r="D55" i="2" l="1"/>
  <c r="B55" i="4"/>
  <c r="B65" s="1"/>
  <c r="B20"/>
  <c r="B11"/>
  <c r="B34"/>
  <c r="B44"/>
  <c r="C55"/>
  <c r="C28" i="2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<sst xmlns="http://schemas.openxmlformats.org/spreadsheetml/2006/main" count="146" uniqueCount="118">
  <si>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</si>
  <si>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</si>
  <si>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</si>
  <si>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</si>
  <si>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</si>
  <si>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</si>
  <si>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</si>
  <si>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</si>
  <si>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</si>
  <si>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</si>
  <si>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</si>
  <si>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</si>
  <si>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</si>
  <si>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</si>
  <si>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</si>
  <si>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</si>
  <si>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</si>
  <si>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</si>
  <si>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</si>
  <si>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</si>
  <si>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</si>
  <si>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</si>
  <si>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</si>
  <si>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</si>
  <si>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</si>
  <si>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</si>
  <si>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</si>
  <si>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</si>
  <si>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</si>
  <si>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</si>
  <si>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</si>
  <si>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</si>
  <si>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</si>
  <si>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</si>
  <si>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</si>
  <si>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</si>
  <si>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</si>
  <si>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</si>
  <si>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</si>
  <si>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</si>
  <si>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</si>
  <si>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</si>
  <si>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</si>
  <si>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</si>
  <si>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</si>
  <si>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</si>
  <si>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</si>
  <si>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</si>
  <si>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</si>
  <si>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</si>
  <si>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</si>
  <si>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</si>
  <si>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</si>
  <si>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</si>
  <si>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</si>
  <si>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</si>
  <si>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</si>
  <si>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</si>
  <si>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</si>
  <si>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</si>
  <si>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</si>
  <si>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</si>
  <si>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</si>
  <si>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</si>
  <si>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</si>
  <si>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</si>
  <si>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</si>
  <si>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</si>
  <si>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</si>
  <si>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</si>
  <si>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</si>
  <si>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</si>
  <si>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</si>
  <si>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</si>
  <si>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</si>
  <si>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</si>
  <si>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</si>
  <si>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</si>
  <si>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</si>
  <si>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</si>
  <si>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</si>
  <si>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</si>
  <si>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</si>
  <si>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</si>
  <si>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</si>
  <si>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</si>
  <si>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</si>
  <si>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</si>
  <si>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</si>
  <si>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</si>
  <si>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</si>
  <si>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</si>
  <si>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</si>
  <si>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</si>
  <si>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</si>
  <si>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</si>
  <si>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</si>
  <si>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</si>
  <si>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</si>
  <si>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</si>
  <si>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</si>
  <si>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</si>
  <si>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</si>
  <si>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</si>
  <si>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</si>
  <si>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</si>
  <si>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</si>
  <si>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</si>
  <si>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</si>
  <si>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</si>
  <si>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01 января 2018 г.</t>
  </si>
  <si>
    <t>На 1 ЯНВАРЯ 2017 г.</t>
  </si>
  <si>
    <t>На 31 декабря 2017 г.</t>
  </si>
  <si>
    <t>На 30 июня 2018 г.</t>
  </si>
  <si>
    <t>30 сентября  2018 г.</t>
  </si>
  <si>
    <t>ПО СОСТОЯНИЮ НА НА 30 сентября 2018 Г.</t>
  </si>
  <si>
    <t>ПО СОСТОЯНИЮ НА 30 сентября 2018 Г.</t>
  </si>
  <si>
    <t>Расходы по вознаграждениям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</si>
</sst>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  <xf numFmtId="15" fontId="2" fillId="0" borderId="0" xfId="0" applyNumberFormat="1" applyFont="1" applyFill="1" applyAlignment="1">
      <alignment horizontal="center" vertical="top" wrapText="1"/>
    </xf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abSelected="1" topLeftCell="A22" zoomScaleNormal="100" workbookViewId="0">
      <selection activeCell="D18" sqref="D18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116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131" t="s">
        <v>114</v>
      </c>
      <c r="D4" s="28" t="s">
        <v>110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>
        <v>260</v>
      </c>
      <c r="D8" s="33">
        <v>270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11419213</v>
      </c>
      <c r="D13" s="12">
        <v>12059390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11419473</v>
      </c>
      <c r="D15" s="41">
        <f>SUM(D8:D13)</f>
        <v>12059660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2</v>
      </c>
      <c r="C17" s="12">
        <v>91297</v>
      </c>
      <c r="D17" s="33">
        <v>16710</v>
      </c>
      <c r="F17" s="16"/>
    </row>
    <row r="18" spans="1:6">
      <c r="A18" s="32" t="s">
        <v>23</v>
      </c>
      <c r="B18" s="45">
        <v>3</v>
      </c>
      <c r="C18" s="12">
        <v>1910597</v>
      </c>
      <c r="D18" s="12">
        <v>7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4</v>
      </c>
      <c r="C20" s="130">
        <v>146</v>
      </c>
      <c r="D20" s="12">
        <v>146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5</v>
      </c>
      <c r="C23" s="12">
        <v>178001</v>
      </c>
      <c r="D23" s="12">
        <v>280003</v>
      </c>
    </row>
    <row r="24" spans="1:6">
      <c r="A24" s="32" t="s">
        <v>29</v>
      </c>
      <c r="B24" s="30">
        <v>6</v>
      </c>
      <c r="C24" s="12">
        <v>27421</v>
      </c>
      <c r="D24" s="12">
        <f>797+3175</f>
        <v>3972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2207462</v>
      </c>
      <c r="D26" s="41">
        <f>SUM(D17:D24)</f>
        <v>300838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13626935</v>
      </c>
      <c r="D28" s="53">
        <f>D15+D26</f>
        <v>12360498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11270349</v>
      </c>
      <c r="D35" s="57">
        <v>11042280</v>
      </c>
      <c r="E35" s="16"/>
      <c r="F35" s="16"/>
    </row>
    <row r="36" spans="1:8">
      <c r="A36" s="56"/>
      <c r="B36" s="30"/>
      <c r="C36" s="38"/>
      <c r="D36" s="38"/>
      <c r="E36" s="16"/>
      <c r="F36" s="16"/>
      <c r="G36" s="16"/>
      <c r="H36" s="16"/>
    </row>
    <row r="37" spans="1:8">
      <c r="A37" s="56"/>
      <c r="B37" s="30"/>
      <c r="C37" s="57">
        <f>SUM(C32:C35)</f>
        <v>11271349</v>
      </c>
      <c r="D37" s="57">
        <f>SUM(D32:D35)</f>
        <v>11043280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7</v>
      </c>
      <c r="C41" s="12">
        <v>2046937</v>
      </c>
      <c r="D41" s="12">
        <v>4526</v>
      </c>
    </row>
    <row r="42" spans="1:8">
      <c r="A42" s="59" t="s">
        <v>40</v>
      </c>
      <c r="B42" s="36">
        <v>8</v>
      </c>
      <c r="C42" s="130">
        <v>730</v>
      </c>
      <c r="D42" s="12">
        <v>730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2047667</v>
      </c>
      <c r="D44" s="41">
        <f>SUM(D39:D42)</f>
        <v>5256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9</v>
      </c>
      <c r="C46" s="130">
        <v>2257</v>
      </c>
      <c r="D46" s="12">
        <v>219458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10</v>
      </c>
      <c r="C48" s="12">
        <v>4046</v>
      </c>
      <c r="D48" s="12">
        <v>4046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11</v>
      </c>
      <c r="C50" s="12">
        <v>179</v>
      </c>
      <c r="D50" s="12">
        <v>184</v>
      </c>
    </row>
    <row r="51" spans="1:6">
      <c r="A51" s="32" t="s">
        <v>47</v>
      </c>
      <c r="B51" s="30">
        <v>12</v>
      </c>
      <c r="C51" s="12">
        <f>300532+905</f>
        <v>301437</v>
      </c>
      <c r="D51" s="12">
        <v>1088274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307919</v>
      </c>
      <c r="D53" s="41">
        <f>SUM(D46:D51)</f>
        <v>1311962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13626935</v>
      </c>
      <c r="D55" s="65">
        <f>D37+D44+D53</f>
        <v>12360498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C24" sqref="C24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115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43373</v>
      </c>
      <c r="C4" s="122">
        <v>43008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/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-159224</v>
      </c>
      <c r="C12" s="12">
        <v>-172099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2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2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18573</v>
      </c>
      <c r="C15" s="12">
        <v>15577</v>
      </c>
      <c r="E15" s="14"/>
      <c r="F15" s="15"/>
      <c r="G15" s="14"/>
      <c r="I15" s="16"/>
      <c r="J15" s="16"/>
      <c r="K15" s="16"/>
    </row>
    <row r="16" spans="1:11">
      <c r="A16" s="11" t="s">
        <v>117</v>
      </c>
      <c r="B16" s="12">
        <v>368720</v>
      </c>
      <c r="C16" s="12">
        <v>-145501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228069</v>
      </c>
      <c r="C20" s="12">
        <f>SUM(C10:C18)</f>
        <v>-302023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228069</v>
      </c>
      <c r="C24" s="12">
        <f>SUM(C20:C22)</f>
        <v>-302023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opLeftCell="A24" zoomScale="80" zoomScaleNormal="80" workbookViewId="0">
      <selection activeCell="C70" sqref="C70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115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43373</v>
      </c>
      <c r="C5" s="122">
        <v>43008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3526373</v>
      </c>
      <c r="C9" s="96">
        <v>3517909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3526373</v>
      </c>
      <c r="C11" s="102">
        <f>SUM(C7:C9)</f>
        <v>3517909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2119974</v>
      </c>
      <c r="C13" s="96">
        <v>60315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4380</v>
      </c>
      <c r="C14" s="94">
        <v>4639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1644</v>
      </c>
      <c r="C15" s="94">
        <v>1621</v>
      </c>
      <c r="D15" s="97"/>
      <c r="E15" s="97"/>
      <c r="F15" s="97"/>
      <c r="G15" s="97"/>
    </row>
    <row r="16" spans="1:7" s="43" customFormat="1">
      <c r="A16" s="92" t="s">
        <v>67</v>
      </c>
      <c r="B16" s="94"/>
      <c r="C16" s="96">
        <v>337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3510756</v>
      </c>
      <c r="C18" s="96">
        <v>4014343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5636754</v>
      </c>
      <c r="C20" s="102">
        <f>SUM(C13:C18)</f>
        <v>4081255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-2110381</v>
      </c>
      <c r="C26" s="105">
        <f>C11-C20</f>
        <v>-563346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2134080</v>
      </c>
      <c r="C53" s="96">
        <v>613344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2134080</v>
      </c>
      <c r="C55" s="114">
        <f>SUM(C49:C53)</f>
        <v>613344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250</v>
      </c>
      <c r="C61" s="96">
        <v>250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250</v>
      </c>
      <c r="C63" s="114">
        <f>SUM(C57:C61)</f>
        <v>250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2133830</v>
      </c>
      <c r="C65" s="120">
        <f>C55-C63</f>
        <v>613094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23449</v>
      </c>
      <c r="C67" s="109">
        <f>C65+C46+C26</f>
        <v>49748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3972</v>
      </c>
      <c r="C69" s="96">
        <v>5975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27421</v>
      </c>
      <c r="C70" s="121">
        <f>C67+C69</f>
        <v>55723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85" zoomScaleNormal="85" workbookViewId="0">
      <selection activeCell="H23" sqref="H23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115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111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11042280</v>
      </c>
      <c r="E12" s="79"/>
      <c r="F12" s="82"/>
      <c r="G12" s="79"/>
      <c r="H12" s="19">
        <f t="shared" si="0"/>
        <v>11042280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112</v>
      </c>
      <c r="B14" s="123">
        <f>SUM(B8:B12)</f>
        <v>1000</v>
      </c>
      <c r="C14" s="123"/>
      <c r="D14" s="124">
        <f>SUM(D8:D12)</f>
        <v>11042280</v>
      </c>
      <c r="E14" s="123"/>
      <c r="F14" s="123">
        <f>SUM(F8:F12)</f>
        <v>0</v>
      </c>
      <c r="G14" s="123"/>
      <c r="H14" s="124">
        <f>SUM(H6:H12)</f>
        <v>11043280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228069</v>
      </c>
      <c r="E21" s="79"/>
      <c r="F21" s="82"/>
      <c r="G21" s="79"/>
      <c r="H21" s="82">
        <f t="shared" si="1"/>
        <v>228069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113</v>
      </c>
      <c r="B23" s="125">
        <f>SUM(B14:B21)</f>
        <v>1000</v>
      </c>
      <c r="C23" s="126"/>
      <c r="D23" s="125">
        <f>SUM(D14:D21)</f>
        <v>11270349</v>
      </c>
      <c r="E23" s="127"/>
      <c r="F23" s="125">
        <f>SUM(F14:F21)</f>
        <v>0</v>
      </c>
      <c r="G23" s="128"/>
      <c r="H23" s="125">
        <f>SUM(B23:F23)</f>
        <v>11271349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2018-11-13T08:54:08Z</cp:lastPrinted>
  <dcterms:created xsi:type="dcterms:W3CDTF">2015-08-18T09:37:01Z</dcterms:created>
  <dcterms:modified xsi:type="dcterms:W3CDTF">2018-11-13T09:07:32Z</dcterms:modified>
</cp:coreProperties>
</file>