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1"/>
  </bookViews>
  <sheets>
    <sheet name="BS" sheetId="2" r:id="rId1"/>
    <sheet name="SCI" sheetId="1" r:id="rId2"/>
    <sheet name="CFS" sheetId="4" r:id="rId3"/>
    <sheet name="SE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 refMode="R1C1"/>
</workbook>
</file>

<file path=xl/calcChain.xml><?xml version="1.0" encoding="utf-8"?>
<calcChain xmlns="http://schemas.openxmlformats.org/spreadsheetml/2006/main">
  <c r="D51" i="2"/>
  <c r="C15"/>
  <c r="C53" l="1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1"/>
  <c r="C39"/>
  <c r="C38"/>
  <c r="C37"/>
  <c r="C36"/>
  <c r="C30"/>
  <c r="C24"/>
  <c r="C23"/>
  <c r="C17"/>
  <c r="D53" i="2"/>
  <c r="D44"/>
  <c r="D37"/>
  <c r="C37"/>
  <c r="D26"/>
  <c r="C26"/>
  <c r="D15"/>
  <c r="C20" i="1"/>
  <c r="C24" s="1"/>
  <c r="D55" i="2" l="1"/>
  <c r="B55" i="4"/>
  <c r="B65" s="1"/>
  <c r="B20"/>
  <c r="B11"/>
  <c r="B34"/>
  <c r="B44"/>
  <c r="C55"/>
  <c r="D28" i="2"/>
  <c r="C28"/>
  <c r="C44" i="4"/>
  <c r="C59"/>
  <c r="C8"/>
  <c r="C29"/>
  <c r="C34" s="1"/>
  <c r="C44" i="2"/>
  <c r="C55" s="1"/>
  <c r="B10" i="1"/>
  <c r="B20" s="1"/>
  <c r="D57" i="2" l="1"/>
  <c r="C57"/>
  <c r="H14" i="3"/>
  <c r="C46" i="4"/>
  <c r="B46"/>
  <c r="B26"/>
  <c r="C11"/>
  <c r="C60"/>
  <c r="C63" s="1"/>
  <c r="C65" s="1"/>
  <c r="C20"/>
  <c r="B67" l="1"/>
  <c r="B70" s="1"/>
  <c r="C26"/>
  <c r="C67" s="1"/>
  <c r="C70" s="1"/>
  <c r="B24" i="1"/>
</calcChain>
</file>

<file path=xl/sharedStrings.xml><?xml version="1.0" encoding="utf-8"?>
<sst xmlns="http://schemas.openxmlformats.org/spreadsheetml/2006/main" count="146" uniqueCount="118">
  <si>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</si>
  <si>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</si>
  <si>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</si>
  <si>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</si>
  <si>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</si>
  <si>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</si>
  <si>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</si>
  <si>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</si>
  <si>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</si>
  <si>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</si>
  <si>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</si>
  <si>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</si>
  <si>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</si>
  <si>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</si>
  <si>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</si>
  <si>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</si>
  <si>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</si>
  <si>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</si>
  <si>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</si>
  <si>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</si>
  <si>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</si>
  <si>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</si>
  <si>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</si>
  <si>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</si>
  <si>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</si>
  <si>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</si>
  <si>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</si>
  <si>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</si>
  <si>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</si>
  <si>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</si>
  <si>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</si>
  <si>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</si>
  <si>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</si>
  <si>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</si>
  <si>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</si>
  <si>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</si>
  <si>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</si>
  <si>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</si>
  <si>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</si>
  <si>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</si>
  <si>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</si>
  <si>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</si>
  <si>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</si>
  <si>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</si>
  <si>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</si>
  <si>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</si>
  <si>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</si>
  <si>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</si>
  <si>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</si>
  <si>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</si>
  <si>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</si>
  <si>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</si>
  <si>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</si>
  <si>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</si>
  <si>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</si>
  <si>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</si>
  <si>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</si>
  <si>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</si>
  <si>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</si>
  <si>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</si>
  <si>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</si>
  <si>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</si>
  <si>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</si>
  <si>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</si>
  <si>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</si>
  <si>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</si>
  <si>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</si>
  <si>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</si>
  <si>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</si>
  <si>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</si>
  <si>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</si>
  <si>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</si>
  <si>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</si>
  <si>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</si>
  <si>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</si>
  <si>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</si>
  <si>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</si>
  <si>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</si>
  <si>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</si>
  <si>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</si>
  <si>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</si>
  <si>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</si>
  <si>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</si>
  <si>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</si>
  <si>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</si>
  <si>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</si>
  <si>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</si>
  <si>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</si>
  <si>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</si>
  <si>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</si>
  <si>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</si>
  <si>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</si>
  <si>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</si>
  <si>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</si>
  <si>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</si>
  <si>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</si>
  <si>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</si>
  <si>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</si>
  <si>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</si>
  <si>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</si>
  <si>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</si>
  <si>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</si>
  <si>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</si>
  <si>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</si>
  <si>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</si>
  <si>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</si>
  <si>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</si>
  <si>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</si>
  <si>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 xml:space="preserve">Главный бухгалтер </t>
  </si>
  <si>
    <t>не предусмотрен</t>
  </si>
  <si>
    <t>01 января 2017 г.</t>
  </si>
  <si>
    <t>На 1 ЯНВАРЯ 2016 г.</t>
  </si>
  <si>
    <t>На 31 декабря 2016 г.</t>
  </si>
  <si>
    <t>ПО СОСТОЯНИЮ НА 30 ИЮНЯ 2017 Г.</t>
  </si>
  <si>
    <t>ПО СОСТОЯНИЮ НА НА 30 ИЮНЯ 2017 Г.</t>
  </si>
  <si>
    <t>ПО СОСТОЯНИЮ НА НА  30 ИЮНЯ 2017 Г.</t>
  </si>
  <si>
    <t>30 июня 2017 г.</t>
  </si>
  <si>
    <t>На 30 июня 2017 г.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</si>
</sst>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164" fontId="18" fillId="0" borderId="0" xfId="0" applyNumberFormat="1" applyFont="1"/>
    <xf numFmtId="164" fontId="0" fillId="0" borderId="0" xfId="0" applyNumberFormat="1" applyFill="1" applyAlignment="1"/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opLeftCell="A22" zoomScaleNormal="100" workbookViewId="0">
      <selection activeCell="E35" sqref="E35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113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116</v>
      </c>
      <c r="D4" s="28" t="s">
        <v>110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/>
      <c r="C8" s="12">
        <v>303</v>
      </c>
      <c r="D8" s="33">
        <v>0</v>
      </c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1</v>
      </c>
      <c r="C13" s="12">
        <v>12405665</v>
      </c>
      <c r="D13" s="12">
        <v>12912062</v>
      </c>
      <c r="F13" s="16"/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12405968</v>
      </c>
      <c r="D15" s="41">
        <f>SUM(D8:D13)</f>
        <v>12912062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2</v>
      </c>
      <c r="C17" s="12">
        <v>9069</v>
      </c>
      <c r="D17" s="33">
        <v>5475</v>
      </c>
      <c r="F17" s="16"/>
    </row>
    <row r="18" spans="1:6">
      <c r="A18" s="32" t="s">
        <v>23</v>
      </c>
      <c r="B18" s="45">
        <v>3</v>
      </c>
      <c r="C18" s="12">
        <v>16</v>
      </c>
      <c r="D18" s="12">
        <v>4</v>
      </c>
    </row>
    <row r="19" spans="1:6">
      <c r="A19" s="32" t="s">
        <v>24</v>
      </c>
      <c r="B19" s="30"/>
      <c r="C19" s="12"/>
      <c r="D19" s="12"/>
    </row>
    <row r="20" spans="1:6">
      <c r="A20" s="32" t="s">
        <v>25</v>
      </c>
      <c r="B20" s="46">
        <v>4</v>
      </c>
      <c r="C20" s="130">
        <v>148</v>
      </c>
      <c r="D20" s="130">
        <v>148</v>
      </c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1"/>
      <c r="C22" s="12"/>
      <c r="D22" s="12"/>
    </row>
    <row r="23" spans="1:6">
      <c r="A23" s="47" t="s">
        <v>28</v>
      </c>
      <c r="B23" s="30">
        <v>5</v>
      </c>
      <c r="C23" s="12">
        <v>310964</v>
      </c>
      <c r="D23" s="12">
        <v>288855</v>
      </c>
    </row>
    <row r="24" spans="1:6">
      <c r="A24" s="32" t="s">
        <v>29</v>
      </c>
      <c r="B24" s="30">
        <v>6</v>
      </c>
      <c r="C24" s="12">
        <v>1475</v>
      </c>
      <c r="D24" s="12">
        <v>5975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321672</v>
      </c>
      <c r="D26" s="41">
        <f>SUM(D17:D24)</f>
        <v>300457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12727640</v>
      </c>
      <c r="D28" s="53">
        <f>D15+D26</f>
        <v>13212519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11231826</v>
      </c>
      <c r="D35" s="57">
        <v>11450951</v>
      </c>
      <c r="E35" s="16"/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11232826</v>
      </c>
      <c r="D37" s="57">
        <f>SUM(D32:D35)</f>
        <v>11451951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7</v>
      </c>
      <c r="C41" s="12">
        <v>4526</v>
      </c>
      <c r="D41" s="12">
        <v>4526</v>
      </c>
    </row>
    <row r="42" spans="1:8">
      <c r="A42" s="59" t="s">
        <v>40</v>
      </c>
      <c r="B42" s="36">
        <v>8</v>
      </c>
      <c r="C42" s="12">
        <v>445</v>
      </c>
      <c r="D42" s="12">
        <v>445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4971</v>
      </c>
      <c r="D44" s="41">
        <f>SUM(D39:D42)</f>
        <v>4971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9</v>
      </c>
      <c r="C46" s="12">
        <v>123059</v>
      </c>
      <c r="D46" s="12">
        <v>63209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10</v>
      </c>
      <c r="C48" s="12">
        <v>4146</v>
      </c>
      <c r="D48" s="12">
        <v>4146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11</v>
      </c>
      <c r="C50" s="12">
        <v>178</v>
      </c>
      <c r="D50" s="12">
        <v>175</v>
      </c>
    </row>
    <row r="51" spans="1:6">
      <c r="A51" s="32" t="s">
        <v>47</v>
      </c>
      <c r="B51" s="30">
        <v>12</v>
      </c>
      <c r="C51" s="12">
        <v>1362460</v>
      </c>
      <c r="D51" s="12">
        <f>1688063+4</f>
        <v>1688067</v>
      </c>
      <c r="E51" s="16"/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1489843</v>
      </c>
      <c r="D53" s="41">
        <f>SUM(D46:D51)</f>
        <v>1755597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12727640</v>
      </c>
      <c r="D55" s="65">
        <f>D37+D44+D53</f>
        <v>13212519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29">
        <f>C28-C55</f>
        <v>0</v>
      </c>
      <c r="D57" s="129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70"/>
      <c r="F60" s="16"/>
    </row>
    <row r="61" spans="1:6">
      <c r="A61" s="31" t="s">
        <v>108</v>
      </c>
      <c r="B61" s="31" t="s">
        <v>109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85" zoomScaleNormal="85" workbookViewId="0">
      <selection activeCell="B13" sqref="B13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114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42916</v>
      </c>
      <c r="C4" s="122">
        <v>42551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/>
      <c r="C7" s="13">
        <v>95</v>
      </c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0</v>
      </c>
      <c r="C10" s="12">
        <v>95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-135459</v>
      </c>
      <c r="C12" s="19">
        <v>-130192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9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/>
      <c r="C14" s="19"/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13335</v>
      </c>
      <c r="C15" s="19">
        <v>7095</v>
      </c>
      <c r="E15" s="14"/>
      <c r="F15" s="15"/>
      <c r="G15" s="14"/>
      <c r="I15" s="16"/>
      <c r="J15" s="16"/>
      <c r="K15" s="16"/>
    </row>
    <row r="16" spans="1:11">
      <c r="A16" s="11" t="s">
        <v>8</v>
      </c>
      <c r="B16" s="12">
        <v>-97001</v>
      </c>
      <c r="C16" s="19">
        <v>-97001</v>
      </c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9"/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/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-219125</v>
      </c>
      <c r="C20" s="12">
        <f>SUM(C10:C18)</f>
        <v>-220003</v>
      </c>
      <c r="D20" s="16"/>
      <c r="E20" s="14"/>
      <c r="F20" s="15"/>
      <c r="G20" s="14"/>
      <c r="I20" s="16"/>
      <c r="J20" s="16"/>
      <c r="K20" s="16"/>
    </row>
    <row r="21" spans="1:11">
      <c r="A21" s="11"/>
      <c r="B21" s="12"/>
      <c r="C21" s="19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/>
      <c r="E22" s="14"/>
      <c r="F22" s="15"/>
      <c r="G22" s="14"/>
      <c r="I22" s="16"/>
      <c r="J22" s="16"/>
      <c r="K22" s="16"/>
    </row>
    <row r="23" spans="1:11">
      <c r="A23" s="11"/>
      <c r="B23" s="12"/>
      <c r="C23" s="19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-219125</v>
      </c>
      <c r="C24" s="12">
        <f>SUM(C20:C22)</f>
        <v>-220003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9"/>
      <c r="E25" s="10"/>
      <c r="F25" s="10"/>
      <c r="G25" s="10"/>
    </row>
    <row r="26" spans="1:11">
      <c r="A26" s="3"/>
      <c r="B26" s="3"/>
      <c r="C26" s="12"/>
    </row>
    <row r="27" spans="1:11">
      <c r="A27" s="32" t="s">
        <v>104</v>
      </c>
      <c r="B27" s="32" t="s">
        <v>105</v>
      </c>
      <c r="C27" s="3"/>
    </row>
    <row r="28" spans="1:11">
      <c r="A28" s="3"/>
      <c r="B28" s="3"/>
      <c r="C28" s="3"/>
    </row>
    <row r="29" spans="1:11">
      <c r="A29" s="31" t="s">
        <v>108</v>
      </c>
      <c r="B29" s="31" t="s">
        <v>109</v>
      </c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Normal="100" workbookViewId="0">
      <selection activeCell="B70" sqref="B70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115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42916</v>
      </c>
      <c r="C5" s="122">
        <v>42551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/>
      <c r="C7" s="96">
        <v>80</v>
      </c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2903346</v>
      </c>
      <c r="C9" s="96">
        <v>2705930</v>
      </c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2903346</v>
      </c>
      <c r="C11" s="102">
        <f>SUM(C7:C9)</f>
        <v>2706010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59152</v>
      </c>
      <c r="C13" s="96">
        <v>86400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3039</v>
      </c>
      <c r="C14" s="94">
        <v>2523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1073</v>
      </c>
      <c r="C15" s="94">
        <v>922</v>
      </c>
      <c r="D15" s="97"/>
      <c r="E15" s="97"/>
      <c r="F15" s="97"/>
      <c r="G15" s="97"/>
    </row>
    <row r="16" spans="1:7" s="43" customFormat="1">
      <c r="A16" s="92" t="s">
        <v>67</v>
      </c>
      <c r="B16" s="94">
        <v>337</v>
      </c>
      <c r="C16" s="96"/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3286502</v>
      </c>
      <c r="C18" s="96">
        <v>2572028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3350103</v>
      </c>
      <c r="C20" s="102">
        <f>SUM(C13:C18)</f>
        <v>2661873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-446757</v>
      </c>
      <c r="C26" s="105">
        <f>C11-C20</f>
        <v>44137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0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0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0</v>
      </c>
      <c r="C42" s="96"/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0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0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/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/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>
        <v>442423</v>
      </c>
      <c r="C53" s="96"/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442423</v>
      </c>
      <c r="C55" s="114">
        <f>SUM(C49:C53)</f>
        <v>0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/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167</v>
      </c>
      <c r="C61" s="96">
        <v>250</v>
      </c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167</v>
      </c>
      <c r="C63" s="114">
        <f>SUM(C57:C61)</f>
        <v>250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442256</v>
      </c>
      <c r="C65" s="120">
        <f>C55-C63</f>
        <v>-250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-4501</v>
      </c>
      <c r="C67" s="109">
        <f>C65+C46+C26</f>
        <v>43887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5975</v>
      </c>
      <c r="C69" s="96">
        <v>1338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1474</v>
      </c>
      <c r="C70" s="121">
        <f>C67+C69</f>
        <v>45225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108</v>
      </c>
      <c r="B75" s="31" t="s">
        <v>109</v>
      </c>
    </row>
  </sheetData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5" zoomScaleNormal="85" workbookViewId="0">
      <selection activeCell="H27" sqref="H27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115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111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11451012</v>
      </c>
      <c r="E12" s="79"/>
      <c r="F12" s="82"/>
      <c r="G12" s="79"/>
      <c r="H12" s="19">
        <f t="shared" si="0"/>
        <v>11451012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112</v>
      </c>
      <c r="B14" s="123">
        <f>SUM(B8:B12)</f>
        <v>1000</v>
      </c>
      <c r="C14" s="123"/>
      <c r="D14" s="124">
        <f>SUM(D8:D12)</f>
        <v>11451012</v>
      </c>
      <c r="E14" s="123"/>
      <c r="F14" s="123">
        <f>SUM(F8:F12)</f>
        <v>0</v>
      </c>
      <c r="G14" s="123"/>
      <c r="H14" s="124">
        <f>SUM(H6:H12)</f>
        <v>11452012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-219125</v>
      </c>
      <c r="E21" s="79"/>
      <c r="F21" s="82"/>
      <c r="G21" s="79"/>
      <c r="H21" s="82">
        <f t="shared" si="1"/>
        <v>-219125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117</v>
      </c>
      <c r="B23" s="125">
        <f>SUM(B14:B21)</f>
        <v>1000</v>
      </c>
      <c r="C23" s="126"/>
      <c r="D23" s="125">
        <f>SUM(D14:D21)</f>
        <v>11231887</v>
      </c>
      <c r="E23" s="127"/>
      <c r="F23" s="125">
        <f>SUM(F14:F21)</f>
        <v>0</v>
      </c>
      <c r="G23" s="128"/>
      <c r="H23" s="125">
        <f>SUM(B23:F23)</f>
        <v>11232887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108</v>
      </c>
      <c r="B30" s="31" t="s">
        <v>109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SCI</vt:lpstr>
      <vt:lpstr>CFS</vt:lpstr>
      <vt:lpstr>SES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BuhInvest</cp:lastModifiedBy>
  <cp:lastPrinted>2017-08-11T11:17:33Z</cp:lastPrinted>
  <dcterms:created xsi:type="dcterms:W3CDTF">2015-08-18T09:37:01Z</dcterms:created>
  <dcterms:modified xsi:type="dcterms:W3CDTF">2017-08-11T11:17:59Z</dcterms:modified>
</cp:coreProperties>
</file>