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 refMode="R1C1"/>
</workbook>
</file>

<file path=xl/calcChain.xml><?xml version="1.0" encoding="utf-8"?>
<calcChain xmlns="http://schemas.openxmlformats.org/spreadsheetml/2006/main">
  <c r="B9" i="4"/>
  <c r="B18"/>
  <c r="C24" i="1" l="1"/>
  <c r="C20"/>
  <c r="D20" s="1"/>
  <c r="D51" i="2"/>
  <c r="D46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2"/>
  <c r="C41"/>
  <c r="C39"/>
  <c r="C38"/>
  <c r="C37"/>
  <c r="C36"/>
  <c r="C30"/>
  <c r="C24"/>
  <c r="C23"/>
  <c r="C17"/>
  <c r="D53" i="2"/>
  <c r="D44"/>
  <c r="D37"/>
  <c r="C37"/>
  <c r="D26"/>
  <c r="C26"/>
  <c r="D15"/>
  <c r="C15"/>
  <c r="C10" i="1"/>
  <c r="D55" i="2" l="1"/>
  <c r="D57" s="1"/>
  <c r="B55" i="4"/>
  <c r="B65" s="1"/>
  <c r="B20"/>
  <c r="C16"/>
  <c r="B11"/>
  <c r="B34"/>
  <c r="B44"/>
  <c r="C55"/>
  <c r="D28" i="2"/>
  <c r="C28"/>
  <c r="C44" i="4"/>
  <c r="C59"/>
  <c r="C8"/>
  <c r="C29"/>
  <c r="C34" s="1"/>
  <c r="C44" i="2"/>
  <c r="C55" s="1"/>
  <c r="B10" i="1"/>
  <c r="B20" s="1"/>
  <c r="C57" i="2" l="1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<sst xmlns="http://schemas.openxmlformats.org/spreadsheetml/2006/main" count="146" uniqueCount="117">
  <si>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</si>
  <si>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</si>
  <si>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</si>
  <si>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</si>
  <si>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</si>
  <si>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</si>
  <si>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</si>
  <si>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</si>
  <si>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</si>
  <si>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</si>
  <si>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</si>
  <si>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</si>
  <si>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</si>
  <si>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</si>
  <si>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</si>
  <si>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</si>
  <si>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</si>
  <si>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</si>
  <si>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</si>
  <si>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</si>
  <si>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</si>
  <si>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</si>
  <si>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</si>
  <si>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</si>
  <si>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</si>
  <si>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</si>
  <si>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</si>
  <si>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</si>
  <si>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</si>
  <si>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</si>
  <si>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</si>
  <si>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</si>
  <si>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</si>
  <si>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</si>
  <si>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</si>
  <si>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</si>
  <si>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</si>
  <si>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</si>
  <si>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</si>
  <si>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</si>
  <si>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</si>
  <si>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</si>
  <si>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</si>
  <si>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</si>
  <si>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</si>
  <si>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</si>
  <si>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</si>
  <si>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</si>
  <si>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</si>
  <si>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</si>
  <si>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</si>
  <si>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</si>
  <si>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</si>
  <si>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</si>
  <si>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</si>
  <si>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</si>
  <si>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</si>
  <si>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</si>
  <si>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</si>
  <si>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</si>
  <si>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</si>
  <si>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</si>
  <si>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</si>
  <si>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</si>
  <si>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</si>
  <si>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</si>
  <si>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</si>
  <si>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</si>
  <si>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</si>
  <si>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</si>
  <si>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</si>
  <si>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</si>
  <si>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</si>
  <si>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</si>
  <si>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</si>
  <si>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</si>
  <si>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</si>
  <si>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</si>
  <si>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</si>
  <si>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</si>
  <si>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</si>
  <si>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</si>
  <si>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</si>
  <si>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</si>
  <si>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</si>
  <si>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</si>
  <si>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</si>
  <si>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</si>
  <si>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</si>
  <si>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</si>
  <si>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</si>
  <si>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</si>
  <si>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</si>
  <si>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</si>
  <si>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</si>
  <si>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</si>
  <si>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</si>
  <si>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</si>
  <si>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</si>
  <si>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</si>
  <si>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</si>
  <si>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</si>
  <si>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</si>
  <si>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</si>
  <si>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</si>
  <si>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</si>
  <si>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</si>
  <si>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</si>
  <si>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>01 января 2016 г.</t>
  </si>
  <si>
    <t>На 1 ЯНВАРЯ 2015 г.</t>
  </si>
  <si>
    <t>На 31 декабря 2015 г.</t>
  </si>
  <si>
    <t xml:space="preserve">Главный бухгалтер </t>
  </si>
  <si>
    <t>не предусмотрен</t>
  </si>
  <si>
    <t>ПО СОСТОЯНИЮ НА 30 июня 2016 Г.</t>
  </si>
  <si>
    <t>30 июня 2016 г.</t>
  </si>
  <si>
    <t>ПО СОСТОЯНИЮ НА НА 30 ИЮНЯ 2016 Г.</t>
  </si>
  <si>
    <t>На 30 ИЮНЯ 2016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</si>
</sst>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abSelected="1" zoomScaleNormal="100" workbookViewId="0">
      <selection activeCell="C36" sqref="C36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114</v>
      </c>
      <c r="D4" s="28" t="s">
        <v>108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/>
      <c r="D8" s="33"/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13496416</v>
      </c>
      <c r="D13" s="12">
        <v>14255880</v>
      </c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13496416</v>
      </c>
      <c r="D15" s="41">
        <f>SUM(D8:D13)</f>
        <v>14255880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/>
      <c r="C17" s="12"/>
      <c r="D17" s="33"/>
      <c r="F17" s="16"/>
    </row>
    <row r="18" spans="1:6">
      <c r="A18" s="32" t="s">
        <v>23</v>
      </c>
      <c r="B18" s="45">
        <v>2</v>
      </c>
      <c r="C18" s="12">
        <v>23</v>
      </c>
      <c r="D18" s="12">
        <v>93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3</v>
      </c>
      <c r="C20" s="12">
        <v>59</v>
      </c>
      <c r="D20" s="12">
        <v>59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4</v>
      </c>
      <c r="C23" s="12">
        <v>251670</v>
      </c>
      <c r="D23" s="12">
        <v>43000</v>
      </c>
    </row>
    <row r="24" spans="1:6">
      <c r="A24" s="32" t="s">
        <v>29</v>
      </c>
      <c r="B24" s="30">
        <v>5</v>
      </c>
      <c r="C24" s="12">
        <v>45225</v>
      </c>
      <c r="D24" s="12">
        <v>1338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296977</v>
      </c>
      <c r="D26" s="41">
        <f>SUM(D17:D24)</f>
        <v>44490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13793393</v>
      </c>
      <c r="D28" s="53">
        <f>D15+D26</f>
        <v>14300370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11704039</v>
      </c>
      <c r="D35" s="57">
        <v>11924042</v>
      </c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11705039</v>
      </c>
      <c r="D37" s="57">
        <f>SUM(D32:D35)</f>
        <v>11925042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6</v>
      </c>
      <c r="C41" s="12">
        <v>4526</v>
      </c>
      <c r="D41" s="12">
        <v>4526</v>
      </c>
    </row>
    <row r="42" spans="1:8">
      <c r="A42" s="59" t="s">
        <v>40</v>
      </c>
      <c r="B42" s="36">
        <v>7</v>
      </c>
      <c r="C42" s="12">
        <v>295</v>
      </c>
      <c r="D42" s="12">
        <v>295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4821</v>
      </c>
      <c r="D44" s="41">
        <f>SUM(D39:D42)</f>
        <v>4821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8</v>
      </c>
      <c r="C46" s="12">
        <v>63893</v>
      </c>
      <c r="D46" s="12">
        <f>45559-20582</f>
        <v>24977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9</v>
      </c>
      <c r="C48" s="12">
        <v>4146</v>
      </c>
      <c r="D48" s="12">
        <v>4250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10</v>
      </c>
      <c r="C50" s="12">
        <v>142</v>
      </c>
      <c r="D50" s="12">
        <v>144</v>
      </c>
    </row>
    <row r="51" spans="1:6">
      <c r="A51" s="32" t="s">
        <v>47</v>
      </c>
      <c r="B51" s="30">
        <v>11</v>
      </c>
      <c r="C51" s="12">
        <v>2015352</v>
      </c>
      <c r="D51" s="12">
        <f>2320554+20582</f>
        <v>2341136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2083533</v>
      </c>
      <c r="D53" s="41">
        <f>SUM(D46:D51)</f>
        <v>2370507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13793393</v>
      </c>
      <c r="D55" s="65">
        <f>D37+D44+D53</f>
        <v>14300370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31"/>
      <c r="F60" s="16"/>
    </row>
    <row r="61" spans="1:6">
      <c r="A61" s="31" t="s">
        <v>111</v>
      </c>
      <c r="B61" s="31" t="s">
        <v>112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A4" sqref="A4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42551</v>
      </c>
      <c r="C4" s="122">
        <v>42185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>
        <v>95</v>
      </c>
      <c r="C7" s="13">
        <v>44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95</v>
      </c>
      <c r="C10" s="12">
        <f>SUM(C7:C8)</f>
        <v>44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-130192</v>
      </c>
      <c r="C12" s="19">
        <v>-43383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>
        <v>-97001</v>
      </c>
      <c r="C14" s="19">
        <v>-20391</v>
      </c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7095</v>
      </c>
      <c r="C15" s="19">
        <v>1721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/>
      <c r="C16" s="19"/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>
        <v>-172</v>
      </c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>
        <v>11994839</v>
      </c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-220003</v>
      </c>
      <c r="C20" s="12">
        <f>SUM(C10:C18)</f>
        <v>11932658</v>
      </c>
      <c r="D20" s="16">
        <f>C20-11932658</f>
        <v>0</v>
      </c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>
        <v>59</v>
      </c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-220003</v>
      </c>
      <c r="C24" s="12">
        <f>SUM(C20:C22)</f>
        <v>11932717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111</v>
      </c>
      <c r="B29" s="31" t="s">
        <v>112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="80" zoomScaleNormal="80" workbookViewId="0">
      <selection activeCell="B10" sqref="B1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42551</v>
      </c>
      <c r="C5" s="122">
        <v>42185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>
        <v>80</v>
      </c>
      <c r="C7" s="96">
        <v>44</v>
      </c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f>2263438+442491+1</f>
        <v>2705930</v>
      </c>
      <c r="C9" s="96">
        <v>670329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2706010</v>
      </c>
      <c r="C11" s="102">
        <f>SUM(C7:C9)</f>
        <v>670373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86400</v>
      </c>
      <c r="C13" s="96">
        <v>1492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2523</v>
      </c>
      <c r="C14" s="94">
        <v>2162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922</v>
      </c>
      <c r="C15" s="94">
        <v>737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0</v>
      </c>
      <c r="C16" s="96">
        <f>SUM(B16:B16)</f>
        <v>0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f>2360808+211220</f>
        <v>2572028</v>
      </c>
      <c r="C18" s="96">
        <v>670018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2661873</v>
      </c>
      <c r="C20" s="102">
        <f>SUM(C13:C18)</f>
        <v>674409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44137</v>
      </c>
      <c r="C26" s="105">
        <f>C11-C20</f>
        <v>-4036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>
        <f>SUM(B42:B42)</f>
        <v>0</v>
      </c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>
        <v>200</v>
      </c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0</v>
      </c>
      <c r="C53" s="96">
        <v>4527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4727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>
        <v>0</v>
      </c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250</v>
      </c>
      <c r="C61" s="96"/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250</v>
      </c>
      <c r="C63" s="114">
        <f>SUM(C57:C61)</f>
        <v>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-250</v>
      </c>
      <c r="C65" s="120">
        <f>C55-C63</f>
        <v>4727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43887</v>
      </c>
      <c r="C67" s="109">
        <f>C65+C46+C26</f>
        <v>691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1338</v>
      </c>
      <c r="C69" s="96">
        <v>647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45225</v>
      </c>
      <c r="C70" s="121">
        <f>C67+C69</f>
        <v>1338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111</v>
      </c>
      <c r="B75" s="31" t="s">
        <v>112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H23" sqref="H23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109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11924042</v>
      </c>
      <c r="E12" s="79"/>
      <c r="F12" s="82"/>
      <c r="G12" s="79"/>
      <c r="H12" s="19">
        <f t="shared" si="0"/>
        <v>11924042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110</v>
      </c>
      <c r="B14" s="123">
        <f>SUM(B8:B12)</f>
        <v>1000</v>
      </c>
      <c r="C14" s="123"/>
      <c r="D14" s="124">
        <f>SUM(D8:D12)</f>
        <v>11924042</v>
      </c>
      <c r="E14" s="123"/>
      <c r="F14" s="123">
        <f>SUM(F8:F12)</f>
        <v>0</v>
      </c>
      <c r="G14" s="123"/>
      <c r="H14" s="124">
        <f>SUM(H6:H12)</f>
        <v>11925042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-220003</v>
      </c>
      <c r="E21" s="79"/>
      <c r="F21" s="82"/>
      <c r="G21" s="79"/>
      <c r="H21" s="82">
        <f t="shared" si="1"/>
        <v>-220003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11704039</v>
      </c>
      <c r="E23" s="127"/>
      <c r="F23" s="125">
        <f>SUM(F14:F21)</f>
        <v>0</v>
      </c>
      <c r="G23" s="128"/>
      <c r="H23" s="125">
        <f>SUM(B23:F23)</f>
        <v>11705039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111</v>
      </c>
      <c r="B30" s="31" t="s">
        <v>112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Амриева</cp:lastModifiedBy>
  <cp:lastPrinted>2016-07-21T08:43:41Z</cp:lastPrinted>
  <dcterms:created xsi:type="dcterms:W3CDTF">2015-08-18T09:37:01Z</dcterms:created>
  <dcterms:modified xsi:type="dcterms:W3CDTF">2016-07-21T09:14:33Z</dcterms:modified>
</cp:coreProperties>
</file>