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!ОТЧЕТ\РАЗМЕЩЕНИЕ ДФО И БИРЖА\2 квартал\"/>
    </mc:Choice>
  </mc:AlternateContent>
  <bookViews>
    <workbookView xWindow="0" yWindow="0" windowWidth="28800" windowHeight="11910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4" l="1"/>
  <c r="M35" i="4"/>
  <c r="M32" i="4"/>
  <c r="O32" i="4" s="1"/>
  <c r="G29" i="4"/>
  <c r="G37" i="4" s="1"/>
  <c r="M27" i="4"/>
  <c r="O27" i="4" s="1"/>
  <c r="R26" i="4"/>
  <c r="M25" i="4"/>
  <c r="O25" i="4" s="1"/>
  <c r="O23" i="4"/>
  <c r="O21" i="4"/>
  <c r="O19" i="4"/>
  <c r="M17" i="4"/>
  <c r="M29" i="4" s="1"/>
  <c r="M37" i="4" s="1"/>
  <c r="K17" i="4"/>
  <c r="K29" i="4" s="1"/>
  <c r="K37" i="4" s="1"/>
  <c r="I17" i="4"/>
  <c r="I29" i="4" s="1"/>
  <c r="I37" i="4" s="1"/>
  <c r="G17" i="4"/>
  <c r="E17" i="4"/>
  <c r="E29" i="4" s="1"/>
  <c r="E37" i="4" s="1"/>
  <c r="C17" i="4"/>
  <c r="C29" i="4" s="1"/>
  <c r="C37" i="4" s="1"/>
  <c r="M15" i="4"/>
  <c r="O15" i="4" s="1"/>
  <c r="O13" i="4"/>
  <c r="O17" i="4" s="1"/>
  <c r="O29" i="4" s="1"/>
  <c r="O37" i="4" s="1"/>
  <c r="E52" i="3"/>
  <c r="C52" i="3"/>
  <c r="E45" i="3"/>
  <c r="C45" i="3"/>
  <c r="E36" i="3"/>
  <c r="E38" i="3" s="1"/>
  <c r="E54" i="3" s="1"/>
  <c r="E60" i="3" s="1"/>
  <c r="C36" i="3"/>
  <c r="C38" i="3" s="1"/>
  <c r="C54" i="3" s="1"/>
  <c r="C60" i="3" s="1"/>
  <c r="E24" i="3"/>
  <c r="C24" i="3"/>
  <c r="H62" i="2"/>
  <c r="F61" i="2"/>
  <c r="D60" i="2"/>
  <c r="D61" i="2" s="1"/>
  <c r="D54" i="2"/>
  <c r="F50" i="2"/>
  <c r="D48" i="2"/>
  <c r="D47" i="2"/>
  <c r="D46" i="2"/>
  <c r="D45" i="2" s="1"/>
  <c r="D44" i="2"/>
  <c r="F39" i="2"/>
  <c r="D37" i="2"/>
  <c r="D36" i="2"/>
  <c r="D35" i="2"/>
  <c r="D34" i="2"/>
  <c r="D39" i="2" s="1"/>
  <c r="D33" i="2"/>
  <c r="D32" i="2"/>
  <c r="D31" i="2"/>
  <c r="D28" i="2"/>
  <c r="F25" i="2"/>
  <c r="D24" i="2"/>
  <c r="D23" i="2"/>
  <c r="D25" i="2" s="1"/>
  <c r="D21" i="2"/>
  <c r="F18" i="2"/>
  <c r="F27" i="2" s="1"/>
  <c r="F29" i="2" s="1"/>
  <c r="F42" i="2" s="1"/>
  <c r="F52" i="2" s="1"/>
  <c r="F56" i="2" s="1"/>
  <c r="F62" i="2" s="1"/>
  <c r="D16" i="2"/>
  <c r="D15" i="2"/>
  <c r="D14" i="2"/>
  <c r="D13" i="2"/>
  <c r="D18" i="2" s="1"/>
  <c r="D27" i="2" s="1"/>
  <c r="D29" i="2" s="1"/>
  <c r="D42" i="2" s="1"/>
  <c r="D53" i="1"/>
  <c r="C53" i="1"/>
  <c r="D50" i="1"/>
  <c r="B47" i="1"/>
  <c r="F47" i="1" s="1"/>
  <c r="B46" i="1"/>
  <c r="B45" i="1"/>
  <c r="B50" i="1" s="1"/>
  <c r="B44" i="1"/>
  <c r="B43" i="1"/>
  <c r="B42" i="1"/>
  <c r="D41" i="1"/>
  <c r="C41" i="1"/>
  <c r="B41" i="1"/>
  <c r="D36" i="1"/>
  <c r="B34" i="1"/>
  <c r="B33" i="1"/>
  <c r="B32" i="1"/>
  <c r="B31" i="1"/>
  <c r="B36" i="1" s="1"/>
  <c r="D25" i="1"/>
  <c r="F56" i="1" s="1"/>
  <c r="B22" i="1"/>
  <c r="B23" i="1" s="1"/>
  <c r="B21" i="1"/>
  <c r="B20" i="1"/>
  <c r="B19" i="1"/>
  <c r="B18" i="1"/>
  <c r="B17" i="1"/>
  <c r="B16" i="1"/>
  <c r="B15" i="1"/>
  <c r="B14" i="1"/>
  <c r="B25" i="1" s="1"/>
  <c r="D50" i="2" l="1"/>
  <c r="D52" i="2" s="1"/>
  <c r="D56" i="2" s="1"/>
  <c r="B53" i="1"/>
  <c r="B55" i="1" s="1"/>
  <c r="D64" i="2" l="1"/>
  <c r="D62" i="2"/>
  <c r="H63" i="2" s="1"/>
  <c r="F53" i="1"/>
</calcChain>
</file>

<file path=xl/sharedStrings.xml><?xml version="1.0" encoding="utf-8"?>
<sst xmlns="http://schemas.openxmlformats.org/spreadsheetml/2006/main" count="202" uniqueCount="144">
  <si>
    <t xml:space="preserve">  АО  "Tengri Bank"</t>
  </si>
  <si>
    <t>Отчет о финансовом положении</t>
  </si>
  <si>
    <t xml:space="preserve"> на  30 июня   2016 года</t>
  </si>
  <si>
    <t>(в тысячах  казахстанских тенге)</t>
  </si>
  <si>
    <t>30 июня</t>
  </si>
  <si>
    <t>31 декабря</t>
  </si>
  <si>
    <t>2016 года</t>
  </si>
  <si>
    <t>2015 года</t>
  </si>
  <si>
    <t>(Неаудировано)</t>
  </si>
  <si>
    <t>(аудировано)</t>
  </si>
  <si>
    <t>Активы</t>
  </si>
  <si>
    <t>Денежные средства и счета в Национальном Банке Республики Казахстан</t>
  </si>
  <si>
    <t>Ценные бумаги, имеющиеся в наличии для продажи</t>
  </si>
  <si>
    <t>Удерживаемые  до погашения инвестиционные ценные бумаги</t>
  </si>
  <si>
    <t>Средства в кредитных учреждениях</t>
  </si>
  <si>
    <t>Займы клиентам</t>
  </si>
  <si>
    <t>Основные средства и нематериальные активы</t>
  </si>
  <si>
    <t>Запасы</t>
  </si>
  <si>
    <t>Активы, предназначенные для продажи</t>
  </si>
  <si>
    <t>Производные финансовые инструменты</t>
  </si>
  <si>
    <t>Прочие активы</t>
  </si>
  <si>
    <t>Итого активы</t>
  </si>
  <si>
    <t>Обязательства</t>
  </si>
  <si>
    <t>Средства кредитных учреждений</t>
  </si>
  <si>
    <t>Средства клиентов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</si>
  <si>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</si>
  <si>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</si>
  <si>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</si>
  <si>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</si>
  <si>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</t>
  </si>
  <si>
    <t xml:space="preserve"> -простые акции</t>
  </si>
  <si>
    <t>Дополнительный капитад</t>
  </si>
  <si>
    <t>Эмиссионный доход</t>
  </si>
  <si>
    <t>Резерв переоценки основных средств</t>
  </si>
  <si>
    <t>Резерв переоценки ценных бумаг, имеющихся в наличии для продажи</t>
  </si>
  <si>
    <t>Накопленный дефицит</t>
  </si>
  <si>
    <t>Итого капитал</t>
  </si>
  <si>
    <t>проверка</t>
  </si>
  <si>
    <t>Итого обязательства и капитал</t>
  </si>
  <si>
    <t>______________________________</t>
  </si>
  <si>
    <t>Шайкенов Е.Б.</t>
  </si>
  <si>
    <t>Карабаева З.С.</t>
  </si>
  <si>
    <t>Председатель Правления</t>
  </si>
  <si>
    <t xml:space="preserve">   Главный бухгалтер</t>
  </si>
  <si>
    <t>Отчет о совокупном доходе</t>
  </si>
  <si>
    <t xml:space="preserve"> за период, закончившийся  30 июня  2016  года </t>
  </si>
  <si>
    <t>(в тысячах казахстанских  тенге)</t>
  </si>
  <si>
    <t>Период,</t>
  </si>
  <si>
    <t>закончившийся</t>
  </si>
  <si>
    <t>(неаудировано)</t>
  </si>
  <si>
    <t>Процентные доходы</t>
  </si>
  <si>
    <t>Процентные расходы</t>
  </si>
  <si>
    <t xml:space="preserve">Чистый  процентный доход </t>
  </si>
  <si>
    <t>(Резерв)/Восстановление резерва под обесценение активов, приносящих процентный доход</t>
  </si>
  <si>
    <t>Чистый   процентный доход после резерва под обесценение активов, приносящих процентный доход</t>
  </si>
  <si>
    <t>Чистая прибыль/(убыток) по  операциям с иностранной валютой:</t>
  </si>
  <si>
    <t>Чистая прибыль/(убыток) по операциям с финансовыми активами и обязательствами, оцениваемым по справедливой стоимости через прибыль или убыток</t>
  </si>
  <si>
    <t>-</t>
  </si>
  <si>
    <t>Чистая прибыль/(убыток) по операциям с  ценными бумагами, имеющимися в наличии для продажи</t>
  </si>
  <si>
    <t>Доходы в виде комиссионных и сборов</t>
  </si>
  <si>
    <t>Расходы в виде комиссионных и сборов</t>
  </si>
  <si>
    <t>Формирование резерва на обесценение по прочим активам</t>
  </si>
  <si>
    <t>Прочие доходы/(расходы)</t>
  </si>
  <si>
    <t>Чистые непроцентные доходы</t>
  </si>
  <si>
    <t>Операционные доходы</t>
  </si>
  <si>
    <t>Расходы на персонал</t>
  </si>
  <si>
    <t>Административные и прочие операционные расходы</t>
  </si>
  <si>
    <t>Расходы по страхованию вкладов</t>
  </si>
  <si>
    <t>Износ и амортизация</t>
  </si>
  <si>
    <t>Налоги, помимо корпоративного подоходного налога</t>
  </si>
  <si>
    <t>Операционные  расходы</t>
  </si>
  <si>
    <t>Прибыль/(убыток) до расходов по корпоративному подоходному налогу</t>
  </si>
  <si>
    <t>Расходы по корпоративному подоходному налогу</t>
  </si>
  <si>
    <t>Чистая прибыль/(убыток) за период</t>
  </si>
  <si>
    <t>Статьи, колорые не могут быть впоследствии расклассифицированы в составе прибыли и убытка:</t>
  </si>
  <si>
    <t>Чистыая прибыль от переоценки основных средств</t>
  </si>
  <si>
    <t>Статьи, колорые  могут быть впоследствии расклассифицированы в составе прибыли и убытка:</t>
  </si>
  <si>
    <t>Чистое изменение справедливой стоимости инвестиций, имеющихся в наличии для продажи:</t>
  </si>
  <si>
    <t>Прочий совокупный доход</t>
  </si>
  <si>
    <t>Итого совокупный доход</t>
  </si>
  <si>
    <t>Базовая и разводненная прибыль/(убыток) на акцию (в тенге)</t>
  </si>
  <si>
    <t>Главный бухгалтер</t>
  </si>
  <si>
    <t>Отчет о движении денежных средств</t>
  </si>
  <si>
    <t>за период, закончившийся 30 июня 2016 года</t>
  </si>
  <si>
    <t>Движение денежных средств от операционной деятельности</t>
  </si>
  <si>
    <t xml:space="preserve">      Проценты, полученные по ссудам, предоставленным клиентам</t>
  </si>
  <si>
    <t xml:space="preserve">      Проценты, полученные по  средствам в банках</t>
  </si>
  <si>
    <t xml:space="preserve">      Проценты, полученные по инвестиция, имеющимся в наличии для продажи</t>
  </si>
  <si>
    <t xml:space="preserve">      Проценты,  полученные по инвестициям, удерживаемым до погашения</t>
  </si>
  <si>
    <t xml:space="preserve">      Проценты,  уплаченные по средствам клиентов</t>
  </si>
  <si>
    <t xml:space="preserve">      Проценты,  уплаченные по средствам  от банков</t>
  </si>
  <si>
    <t xml:space="preserve">      Доходы по услугам и комиссии полученные</t>
  </si>
  <si>
    <t xml:space="preserve">      Расходы по услугам и комиссии уплаченные</t>
  </si>
  <si>
    <t xml:space="preserve">      Доходы, за минусом расходов по операциям с иностранной валютой</t>
  </si>
  <si>
    <t xml:space="preserve">     Доходы, полученные по операциям с производными финансовыми инструментами</t>
  </si>
  <si>
    <t xml:space="preserve">      Прочие доходы/(расходы)  полученные/(уплаченные)</t>
  </si>
  <si>
    <t xml:space="preserve">      Операционные расходы уплаченные </t>
  </si>
  <si>
    <t>(Отток)/приток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</si>
  <si>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</si>
  <si>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</si>
  <si>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       Ссуды, предоставленные клиентам</t>
  </si>
  <si>
    <t xml:space="preserve">      Средства в банках</t>
  </si>
  <si>
    <t xml:space="preserve">      Прочие активы</t>
  </si>
  <si>
    <t>Увеличение/(уменьшение) операционных обязательств</t>
  </si>
  <si>
    <t xml:space="preserve">      Средства  клиентов</t>
  </si>
  <si>
    <t xml:space="preserve">      Средства от банков</t>
  </si>
  <si>
    <t xml:space="preserve">      Прочие обязательства</t>
  </si>
  <si>
    <t>Чистое поступление денежных средств  от операционной деятельности до уплаты корпоративного подоходного налога</t>
  </si>
  <si>
    <t>(Приток)/Отток денежных средств от операционной деятельности до налогообложения</t>
  </si>
  <si>
    <t xml:space="preserve">       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</si>
  <si>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</si>
  <si>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</t>
  </si>
  <si>
    <t xml:space="preserve">      Приобретение инвестиций, имеющихся в наличии для продажи</t>
  </si>
  <si>
    <t xml:space="preserve">      Поступления от реализации  инвестиций, имеющихся в наличии для продажи</t>
  </si>
  <si>
    <t xml:space="preserve">      Средства от погашения  инвестиций, удерживаемых до погашения</t>
  </si>
  <si>
    <t xml:space="preserve">      Приобретение основных средств и нематериальных активов</t>
  </si>
  <si>
    <t xml:space="preserve">      Чистый отток денежных средств от инвестиционной деятельности</t>
  </si>
  <si>
    <t>Движение денежных средств от финансовой деятельности</t>
  </si>
  <si>
    <t xml:space="preserve">      Средства, полученные от выпуска акций</t>
  </si>
  <si>
    <t xml:space="preserve">Чистый приток  денежных средств  от финансовой   деятельности </t>
  </si>
  <si>
    <t>Чистое увеличение/(уменьшение) денежных средств и их эквивалентов</t>
  </si>
  <si>
    <t>Влияние изменений курса иносттранной валюты на денежные средства и их эквиваленты</t>
  </si>
  <si>
    <t>Денежные средства и их эквиваленты, начало  периода</t>
  </si>
  <si>
    <t>Денежные средства и их эквиваленты, конец периода</t>
  </si>
  <si>
    <t xml:space="preserve">Отчет об изменениях в капитале </t>
  </si>
  <si>
    <t xml:space="preserve">за период, закончившийся 30 июня  2016 года  </t>
  </si>
  <si>
    <t>(в тысячах казахстанских тенге)</t>
  </si>
  <si>
    <t>Уставный капитал-простые акции</t>
  </si>
  <si>
    <t>Дополнительный оплаченный капитал</t>
  </si>
  <si>
    <t>(Дефицит)/фонд переоценки инвестиций, имеющихся в наличии для продажи</t>
  </si>
  <si>
    <t>Фонд переоценки основных средств</t>
  </si>
  <si>
    <t>Непокрытый убыток</t>
  </si>
  <si>
    <t>Итого</t>
  </si>
  <si>
    <t>31 декабря 2014 года (аудировано)</t>
  </si>
  <si>
    <t>Итого совокупный доход/(убыток)  за период</t>
  </si>
  <si>
    <t>Списание резерва переоценки основных средств в результате износа ранее переоцененных основных средств</t>
  </si>
  <si>
    <t>30 июня  2015 года (не аудировано)</t>
  </si>
  <si>
    <t>Выпуск простых акций</t>
  </si>
  <si>
    <t>Погашение ссуд, предоставленных связанным сторонам</t>
  </si>
  <si>
    <t>Признание дисконта по ссудам, предоставленным связанным сторонам</t>
  </si>
  <si>
    <t>дох 2015</t>
  </si>
  <si>
    <t>дох за период</t>
  </si>
  <si>
    <t>31 декабря 2015 года (аудировано)</t>
  </si>
  <si>
    <t xml:space="preserve">  30 июня 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</si>
</sst>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5" formatCode="_-* #,##0\ _р_._-;\-* #,##0\ _р_._-;_-* &quot;-&quot;??\ _р_._-;_-@_-"/>
    <numFmt numFmtId="166" formatCode="0.0"/>
    <numFmt numFmtId="167" formatCode="_-* #,##0.000\ _р_._-;\-* #,##0.000\ _р_._-;_-* &quot;-&quot;??\ _р_._-;_-@_-"/>
    <numFmt numFmtId="168" formatCode="#,##0_);\(#,##0\)"/>
    <numFmt numFmtId="169" formatCode="_-* #,##0_р_._-;\-* #,##0_р_._-;_-* &quot;-&quot;??_р_._-;_-@_-"/>
    <numFmt numFmtId="170" formatCode="#,##0_ ;\(#,##0\)\ "/>
    <numFmt numFmtId="171" formatCode="_-* #,##0.0000_р_._-;\-* #,##0.00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u/>
      <sz val="12"/>
      <name val="Times New Roman Cyr"/>
      <family val="1"/>
      <charset val="204"/>
    </font>
    <font>
      <b/>
      <u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color indexed="8"/>
      <name val="Calibri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sz val="10"/>
      <name val="Times New Roman Cyr"/>
      <charset val="204"/>
    </font>
    <font>
      <b/>
      <sz val="12"/>
      <color indexed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 Cyr"/>
      <family val="2"/>
      <charset val="204"/>
    </font>
    <font>
      <b/>
      <sz val="12"/>
      <color indexed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color indexed="12"/>
      <name val="Times New Roman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5" applyNumberFormat="0" applyFill="0" applyAlignment="0" applyProtection="0"/>
  </cellStyleXfs>
  <cellXfs count="304">
    <xf numFmtId="0" fontId="0" fillId="0" borderId="0" xfId="0"/>
    <xf numFmtId="0" fontId="3" fillId="0" borderId="0" xfId="2" applyFont="1" applyBorder="1"/>
    <xf numFmtId="165" fontId="4" fillId="0" borderId="0" xfId="1" applyNumberFormat="1" applyFont="1"/>
    <xf numFmtId="165" fontId="4" fillId="0" borderId="0" xfId="1" applyNumberFormat="1" applyFont="1" applyBorder="1"/>
    <xf numFmtId="165" fontId="4" fillId="0" borderId="0" xfId="1" applyNumberFormat="1" applyFont="1" applyFill="1" applyAlignment="1">
      <alignment horizontal="center"/>
    </xf>
    <xf numFmtId="0" fontId="5" fillId="0" borderId="0" xfId="0" applyFont="1"/>
    <xf numFmtId="0" fontId="6" fillId="0" borderId="1" xfId="3" applyFont="1" applyBorder="1"/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0" fontId="4" fillId="0" borderId="0" xfId="2" applyFont="1"/>
    <xf numFmtId="165" fontId="6" fillId="0" borderId="0" xfId="1" applyNumberFormat="1" applyFont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center" wrapText="1"/>
    </xf>
    <xf numFmtId="165" fontId="6" fillId="0" borderId="2" xfId="1" applyNumberFormat="1" applyFont="1" applyFill="1" applyBorder="1" applyAlignment="1">
      <alignment horizontal="center" wrapText="1"/>
    </xf>
    <xf numFmtId="165" fontId="6" fillId="0" borderId="0" xfId="1" applyNumberFormat="1" applyFont="1"/>
    <xf numFmtId="165" fontId="6" fillId="0" borderId="0" xfId="1" applyNumberFormat="1" applyFont="1" applyBorder="1"/>
    <xf numFmtId="165" fontId="6" fillId="0" borderId="0" xfId="1" applyNumberFormat="1" applyFont="1" applyFill="1" applyAlignment="1">
      <alignment horizontal="center"/>
    </xf>
    <xf numFmtId="0" fontId="6" fillId="0" borderId="0" xfId="2" applyFont="1" applyAlignment="1">
      <alignment vertical="top" wrapText="1"/>
    </xf>
    <xf numFmtId="0" fontId="4" fillId="0" borderId="0" xfId="2" applyFont="1" applyAlignment="1">
      <alignment vertical="top" wrapText="1"/>
    </xf>
    <xf numFmtId="165" fontId="4" fillId="0" borderId="0" xfId="1" applyNumberFormat="1" applyFont="1" applyAlignment="1"/>
    <xf numFmtId="165" fontId="4" fillId="0" borderId="0" xfId="1" applyNumberFormat="1" applyFont="1" applyBorder="1" applyAlignment="1"/>
    <xf numFmtId="166" fontId="0" fillId="0" borderId="0" xfId="0" applyNumberFormat="1"/>
    <xf numFmtId="167" fontId="0" fillId="0" borderId="0" xfId="0" applyNumberFormat="1"/>
    <xf numFmtId="165" fontId="0" fillId="0" borderId="0" xfId="0" applyNumberFormat="1"/>
    <xf numFmtId="0" fontId="4" fillId="0" borderId="0" xfId="2" applyFont="1" applyAlignment="1">
      <alignment vertical="top"/>
    </xf>
    <xf numFmtId="165" fontId="4" fillId="0" borderId="0" xfId="1" applyNumberFormat="1" applyFont="1" applyFill="1" applyAlignment="1"/>
    <xf numFmtId="0" fontId="4" fillId="0" borderId="3" xfId="2" applyFont="1" applyBorder="1" applyAlignment="1">
      <alignment vertical="top" wrapText="1"/>
    </xf>
    <xf numFmtId="0" fontId="4" fillId="0" borderId="0" xfId="2" applyFont="1" applyBorder="1" applyAlignment="1">
      <alignment vertical="top" wrapText="1"/>
    </xf>
    <xf numFmtId="0" fontId="4" fillId="0" borderId="3" xfId="2" applyFont="1" applyFill="1" applyBorder="1" applyAlignment="1">
      <alignment vertical="top" wrapText="1"/>
    </xf>
    <xf numFmtId="0" fontId="3" fillId="0" borderId="0" xfId="2" applyFont="1" applyAlignment="1">
      <alignment vertical="top" wrapText="1"/>
    </xf>
    <xf numFmtId="165" fontId="6" fillId="0" borderId="3" xfId="1" applyNumberFormat="1" applyFont="1" applyBorder="1" applyAlignment="1"/>
    <xf numFmtId="165" fontId="6" fillId="0" borderId="0" xfId="1" applyNumberFormat="1" applyFont="1" applyBorder="1" applyAlignment="1"/>
    <xf numFmtId="165" fontId="6" fillId="0" borderId="3" xfId="1" applyNumberFormat="1" applyFont="1" applyFill="1" applyBorder="1" applyAlignment="1"/>
    <xf numFmtId="165" fontId="4" fillId="0" borderId="0" xfId="2" applyNumberFormat="1" applyFont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165" fontId="4" fillId="0" borderId="0" xfId="2" applyNumberFormat="1" applyFont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4" fillId="0" borderId="0" xfId="2" applyFont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0" xfId="2" applyFont="1" applyFill="1" applyAlignment="1">
      <alignment horizontal="center" vertical="top" wrapText="1"/>
    </xf>
    <xf numFmtId="165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4" fillId="0" borderId="3" xfId="2" applyFont="1" applyBorder="1" applyAlignment="1">
      <alignment horizontal="center" vertical="top" wrapText="1"/>
    </xf>
    <xf numFmtId="0" fontId="4" fillId="0" borderId="3" xfId="2" applyFont="1" applyFill="1" applyBorder="1" applyAlignment="1">
      <alignment horizontal="center" vertical="top" wrapText="1"/>
    </xf>
    <xf numFmtId="165" fontId="6" fillId="0" borderId="3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6" fillId="0" borderId="3" xfId="1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top" wrapText="1"/>
    </xf>
    <xf numFmtId="0" fontId="7" fillId="0" borderId="0" xfId="2" applyFont="1" applyAlignment="1">
      <alignment vertical="top" wrapText="1"/>
    </xf>
    <xf numFmtId="165" fontId="3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Fill="1" applyAlignment="1">
      <alignment horizontal="right"/>
    </xf>
    <xf numFmtId="168" fontId="8" fillId="0" borderId="0" xfId="1" applyNumberFormat="1" applyFont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8" fontId="8" fillId="0" borderId="0" xfId="1" applyNumberFormat="1" applyFont="1" applyFill="1" applyAlignment="1">
      <alignment horizontal="center" vertical="center"/>
    </xf>
    <xf numFmtId="168" fontId="0" fillId="0" borderId="0" xfId="0" applyNumberFormat="1"/>
    <xf numFmtId="0" fontId="4" fillId="0" borderId="0" xfId="3" applyFont="1" applyAlignment="1">
      <alignment vertical="top" wrapText="1"/>
    </xf>
    <xf numFmtId="168" fontId="8" fillId="0" borderId="0" xfId="1" applyNumberFormat="1" applyFont="1" applyAlignment="1">
      <alignment horizontal="center"/>
    </xf>
    <xf numFmtId="0" fontId="4" fillId="0" borderId="0" xfId="0" applyFont="1"/>
    <xf numFmtId="3" fontId="8" fillId="0" borderId="0" xfId="1" applyNumberFormat="1" applyFont="1" applyAlignment="1">
      <alignment horizontal="center" vertical="center"/>
    </xf>
    <xf numFmtId="0" fontId="4" fillId="0" borderId="0" xfId="2" applyFont="1" applyBorder="1" applyAlignment="1">
      <alignment horizontal="right" vertical="top" wrapText="1"/>
    </xf>
    <xf numFmtId="0" fontId="4" fillId="0" borderId="0" xfId="2" applyFont="1" applyFill="1" applyBorder="1" applyAlignment="1">
      <alignment horizontal="right" vertical="top" wrapText="1"/>
    </xf>
    <xf numFmtId="0" fontId="4" fillId="0" borderId="3" xfId="2" applyFont="1" applyBorder="1" applyAlignment="1">
      <alignment horizontal="right" vertical="top" wrapText="1"/>
    </xf>
    <xf numFmtId="0" fontId="4" fillId="0" borderId="3" xfId="2" applyFont="1" applyFill="1" applyBorder="1" applyAlignment="1">
      <alignment horizontal="right" vertical="top" wrapText="1"/>
    </xf>
    <xf numFmtId="168" fontId="9" fillId="0" borderId="4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8" fontId="9" fillId="0" borderId="4" xfId="1" applyNumberFormat="1" applyFont="1" applyFill="1" applyBorder="1" applyAlignment="1">
      <alignment horizontal="right"/>
    </xf>
    <xf numFmtId="165" fontId="6" fillId="0" borderId="0" xfId="1" applyNumberFormat="1" applyFont="1" applyFill="1"/>
    <xf numFmtId="0" fontId="6" fillId="0" borderId="0" xfId="2" applyFont="1" applyBorder="1" applyAlignment="1">
      <alignment vertical="top" wrapText="1"/>
    </xf>
    <xf numFmtId="0" fontId="6" fillId="0" borderId="3" xfId="2" applyFont="1" applyBorder="1" applyAlignment="1">
      <alignment vertical="top" wrapText="1"/>
    </xf>
    <xf numFmtId="0" fontId="6" fillId="0" borderId="3" xfId="2" applyFont="1" applyFill="1" applyBorder="1" applyAlignment="1">
      <alignment horizontal="center" vertical="top" wrapText="1"/>
    </xf>
    <xf numFmtId="0" fontId="3" fillId="0" borderId="0" xfId="2" applyFont="1"/>
    <xf numFmtId="165" fontId="6" fillId="0" borderId="3" xfId="1" applyNumberFormat="1" applyFont="1" applyBorder="1"/>
    <xf numFmtId="165" fontId="6" fillId="0" borderId="3" xfId="1" applyNumberFormat="1" applyFont="1" applyFill="1" applyBorder="1"/>
    <xf numFmtId="0" fontId="6" fillId="0" borderId="0" xfId="2" applyFont="1" applyFill="1" applyAlignment="1">
      <alignment horizontal="center" vertical="top" wrapText="1"/>
    </xf>
    <xf numFmtId="165" fontId="4" fillId="0" borderId="0" xfId="2" applyNumberFormat="1" applyFont="1"/>
    <xf numFmtId="165" fontId="4" fillId="0" borderId="0" xfId="2" applyNumberFormat="1" applyFont="1" applyFill="1"/>
    <xf numFmtId="169" fontId="0" fillId="0" borderId="0" xfId="1" applyNumberFormat="1" applyFont="1"/>
    <xf numFmtId="0" fontId="10" fillId="0" borderId="0" xfId="2" applyFont="1"/>
    <xf numFmtId="165" fontId="10" fillId="0" borderId="0" xfId="2" applyNumberFormat="1" applyFont="1"/>
    <xf numFmtId="165" fontId="10" fillId="0" borderId="0" xfId="2" applyNumberFormat="1" applyFont="1" applyFill="1"/>
    <xf numFmtId="0" fontId="10" fillId="0" borderId="0" xfId="2" applyFont="1" applyBorder="1"/>
    <xf numFmtId="165" fontId="10" fillId="0" borderId="0" xfId="1" applyNumberFormat="1" applyFont="1" applyFill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11" fillId="0" borderId="0" xfId="2" applyFont="1"/>
    <xf numFmtId="0" fontId="6" fillId="0" borderId="0" xfId="3" applyFont="1"/>
    <xf numFmtId="0" fontId="9" fillId="0" borderId="0" xfId="2" applyFont="1"/>
    <xf numFmtId="0" fontId="6" fillId="0" borderId="0" xfId="3" applyFont="1" applyAlignment="1"/>
    <xf numFmtId="165" fontId="6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center"/>
    </xf>
    <xf numFmtId="0" fontId="10" fillId="0" borderId="0" xfId="2" applyFont="1" applyAlignment="1">
      <alignment horizontal="left" indent="15"/>
    </xf>
    <xf numFmtId="0" fontId="0" fillId="0" borderId="0" xfId="2" applyFont="1" applyBorder="1"/>
    <xf numFmtId="0" fontId="0" fillId="0" borderId="0" xfId="2" applyFont="1" applyFill="1" applyAlignment="1">
      <alignment horizontal="center"/>
    </xf>
    <xf numFmtId="0" fontId="12" fillId="0" borderId="0" xfId="2" applyFont="1"/>
    <xf numFmtId="0" fontId="13" fillId="0" borderId="0" xfId="2" applyFont="1"/>
    <xf numFmtId="0" fontId="12" fillId="0" borderId="0" xfId="2" applyFont="1" applyFill="1"/>
    <xf numFmtId="0" fontId="12" fillId="0" borderId="0" xfId="2" applyFont="1" applyFill="1" applyBorder="1"/>
    <xf numFmtId="0" fontId="8" fillId="0" borderId="0" xfId="2" applyFont="1" applyFill="1"/>
    <xf numFmtId="0" fontId="8" fillId="0" borderId="0" xfId="2" applyFont="1"/>
    <xf numFmtId="3" fontId="14" fillId="0" borderId="0" xfId="2" applyNumberFormat="1" applyFont="1"/>
    <xf numFmtId="0" fontId="14" fillId="0" borderId="0" xfId="2" applyFont="1"/>
    <xf numFmtId="2" fontId="15" fillId="0" borderId="5" xfId="4" applyNumberFormat="1"/>
    <xf numFmtId="0" fontId="16" fillId="0" borderId="2" xfId="3" applyFont="1" applyBorder="1"/>
    <xf numFmtId="0" fontId="16" fillId="0" borderId="0" xfId="2" applyFont="1"/>
    <xf numFmtId="0" fontId="8" fillId="0" borderId="0" xfId="2" applyFont="1" applyFill="1" applyBorder="1"/>
    <xf numFmtId="0" fontId="16" fillId="0" borderId="0" xfId="2" applyFont="1" applyFill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6" fillId="0" borderId="0" xfId="3" applyFont="1" applyFill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6" fillId="0" borderId="0" xfId="3" applyFont="1" applyFill="1" applyAlignment="1"/>
    <xf numFmtId="165" fontId="3" fillId="0" borderId="0" xfId="1" applyNumberFormat="1" applyFont="1" applyFill="1" applyAlignment="1"/>
    <xf numFmtId="0" fontId="16" fillId="0" borderId="0" xfId="2" applyFont="1" applyBorder="1" applyAlignment="1">
      <alignment vertical="top" wrapText="1"/>
    </xf>
    <xf numFmtId="0" fontId="16" fillId="0" borderId="0" xfId="3" applyFont="1" applyFill="1" applyBorder="1" applyAlignment="1">
      <alignment horizontal="center" vertical="top" wrapText="1"/>
    </xf>
    <xf numFmtId="165" fontId="6" fillId="0" borderId="3" xfId="1" applyNumberFormat="1" applyFont="1" applyFill="1" applyBorder="1" applyAlignment="1">
      <alignment horizontal="center" wrapText="1"/>
    </xf>
    <xf numFmtId="0" fontId="16" fillId="0" borderId="0" xfId="2" applyFont="1" applyAlignment="1">
      <alignment vertical="top" wrapText="1"/>
    </xf>
    <xf numFmtId="0" fontId="8" fillId="0" borderId="0" xfId="2" applyFont="1" applyAlignment="1">
      <alignment vertical="top" wrapText="1"/>
    </xf>
    <xf numFmtId="0" fontId="8" fillId="0" borderId="0" xfId="2" applyFont="1" applyFill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3" fontId="8" fillId="0" borderId="0" xfId="2" applyNumberFormat="1" applyFont="1" applyFill="1" applyAlignment="1">
      <alignment vertical="top" wrapText="1"/>
    </xf>
    <xf numFmtId="168" fontId="8" fillId="0" borderId="0" xfId="1" applyNumberFormat="1" applyFont="1" applyFill="1"/>
    <xf numFmtId="168" fontId="8" fillId="0" borderId="0" xfId="1" applyNumberFormat="1" applyFont="1" applyFill="1" applyBorder="1"/>
    <xf numFmtId="0" fontId="8" fillId="0" borderId="0" xfId="2" applyFont="1" applyBorder="1" applyAlignment="1">
      <alignment vertical="top" wrapText="1"/>
    </xf>
    <xf numFmtId="0" fontId="8" fillId="0" borderId="3" xfId="2" applyFont="1" applyFill="1" applyBorder="1" applyAlignment="1">
      <alignment vertical="top" wrapText="1"/>
    </xf>
    <xf numFmtId="3" fontId="16" fillId="0" borderId="4" xfId="2" applyNumberFormat="1" applyFont="1" applyFill="1" applyBorder="1" applyAlignment="1">
      <alignment vertical="top" wrapText="1"/>
    </xf>
    <xf numFmtId="168" fontId="8" fillId="0" borderId="3" xfId="1" applyNumberFormat="1" applyFont="1" applyFill="1" applyBorder="1"/>
    <xf numFmtId="168" fontId="16" fillId="0" borderId="3" xfId="1" applyNumberFormat="1" applyFont="1" applyFill="1" applyBorder="1"/>
    <xf numFmtId="3" fontId="16" fillId="0" borderId="0" xfId="2" applyNumberFormat="1" applyFont="1" applyFill="1" applyAlignment="1">
      <alignment vertical="top" wrapText="1"/>
    </xf>
    <xf numFmtId="0" fontId="16" fillId="0" borderId="0" xfId="2" applyFont="1" applyFill="1" applyBorder="1" applyAlignment="1">
      <alignment vertical="top" wrapText="1"/>
    </xf>
    <xf numFmtId="168" fontId="16" fillId="0" borderId="0" xfId="1" applyNumberFormat="1" applyFont="1" applyFill="1"/>
    <xf numFmtId="168" fontId="16" fillId="0" borderId="0" xfId="1" applyNumberFormat="1" applyFont="1" applyFill="1" applyBorder="1"/>
    <xf numFmtId="168" fontId="16" fillId="0" borderId="3" xfId="2" applyNumberFormat="1" applyFont="1" applyFill="1" applyBorder="1" applyAlignment="1">
      <alignment vertical="top" wrapText="1"/>
    </xf>
    <xf numFmtId="168" fontId="16" fillId="0" borderId="0" xfId="2" applyNumberFormat="1" applyFont="1" applyFill="1" applyBorder="1" applyAlignment="1">
      <alignment vertical="top" wrapText="1"/>
    </xf>
    <xf numFmtId="168" fontId="17" fillId="0" borderId="0" xfId="2" applyNumberFormat="1" applyFont="1" applyFill="1" applyBorder="1" applyAlignment="1">
      <alignment horizontal="right" wrapText="1"/>
    </xf>
    <xf numFmtId="168" fontId="17" fillId="0" borderId="0" xfId="2" applyNumberFormat="1" applyFont="1" applyFill="1" applyBorder="1" applyAlignment="1">
      <alignment vertical="top" wrapText="1"/>
    </xf>
    <xf numFmtId="168" fontId="16" fillId="0" borderId="0" xfId="2" applyNumberFormat="1" applyFont="1" applyFill="1" applyBorder="1" applyAlignment="1">
      <alignment horizontal="center" vertical="center" wrapText="1"/>
    </xf>
    <xf numFmtId="168" fontId="17" fillId="0" borderId="3" xfId="1" applyNumberFormat="1" applyFont="1" applyFill="1" applyBorder="1"/>
    <xf numFmtId="0" fontId="17" fillId="0" borderId="0" xfId="2" applyFont="1"/>
    <xf numFmtId="168" fontId="17" fillId="0" borderId="0" xfId="1" applyNumberFormat="1" applyFont="1" applyFill="1" applyBorder="1"/>
    <xf numFmtId="0" fontId="9" fillId="0" borderId="0" xfId="2" applyFont="1" applyFill="1" applyAlignment="1">
      <alignment vertical="top" wrapText="1"/>
    </xf>
    <xf numFmtId="0" fontId="9" fillId="0" borderId="0" xfId="2" applyFont="1" applyAlignment="1">
      <alignment vertical="top" wrapText="1"/>
    </xf>
    <xf numFmtId="168" fontId="9" fillId="0" borderId="0" xfId="1" applyNumberFormat="1" applyFont="1" applyFill="1" applyBorder="1"/>
    <xf numFmtId="0" fontId="16" fillId="0" borderId="0" xfId="2" applyFont="1" applyFill="1" applyAlignment="1">
      <alignment vertical="top" wrapText="1"/>
    </xf>
    <xf numFmtId="0" fontId="18" fillId="0" borderId="0" xfId="2" applyFont="1" applyAlignment="1">
      <alignment vertical="center" wrapText="1"/>
    </xf>
    <xf numFmtId="168" fontId="16" fillId="0" borderId="0" xfId="2" applyNumberFormat="1" applyFont="1" applyFill="1"/>
    <xf numFmtId="0" fontId="7" fillId="0" borderId="0" xfId="2" applyFont="1" applyAlignment="1">
      <alignment vertical="center" wrapText="1"/>
    </xf>
    <xf numFmtId="168" fontId="8" fillId="0" borderId="0" xfId="2" applyNumberFormat="1" applyFont="1" applyFill="1"/>
    <xf numFmtId="0" fontId="17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0" borderId="0" xfId="2" applyFont="1" applyFill="1"/>
    <xf numFmtId="168" fontId="9" fillId="0" borderId="0" xfId="2" applyNumberFormat="1" applyFont="1" applyFill="1"/>
    <xf numFmtId="0" fontId="7" fillId="0" borderId="0" xfId="2" applyFont="1"/>
    <xf numFmtId="0" fontId="6" fillId="0" borderId="0" xfId="3" applyFont="1" applyBorder="1"/>
    <xf numFmtId="0" fontId="8" fillId="0" borderId="0" xfId="2" applyFont="1" applyBorder="1"/>
    <xf numFmtId="4" fontId="8" fillId="0" borderId="0" xfId="2" applyNumberFormat="1" applyFont="1" applyFill="1" applyBorder="1"/>
    <xf numFmtId="3" fontId="8" fillId="0" borderId="0" xfId="2" applyNumberFormat="1" applyFont="1"/>
    <xf numFmtId="0" fontId="9" fillId="0" borderId="0" xfId="2" applyFont="1" applyFill="1"/>
    <xf numFmtId="0" fontId="9" fillId="0" borderId="0" xfId="2" applyFont="1" applyFill="1" applyBorder="1"/>
    <xf numFmtId="0" fontId="19" fillId="0" borderId="0" xfId="2" applyFont="1"/>
    <xf numFmtId="3" fontId="19" fillId="0" borderId="0" xfId="2" applyNumberFormat="1" applyFont="1"/>
    <xf numFmtId="0" fontId="9" fillId="0" borderId="0" xfId="2" applyFont="1" applyAlignment="1"/>
    <xf numFmtId="165" fontId="9" fillId="0" borderId="0" xfId="1" applyNumberFormat="1" applyFont="1" applyFill="1" applyBorder="1"/>
    <xf numFmtId="0" fontId="3" fillId="0" borderId="0" xfId="3" applyFont="1"/>
    <xf numFmtId="0" fontId="20" fillId="0" borderId="0" xfId="3" applyFont="1" applyFill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5" fillId="0" borderId="0" xfId="3" applyFont="1" applyFill="1" applyAlignment="1">
      <alignment horizontal="center"/>
    </xf>
    <xf numFmtId="3" fontId="2" fillId="0" borderId="0" xfId="3" applyNumberFormat="1" applyFont="1"/>
    <xf numFmtId="3" fontId="2" fillId="0" borderId="0" xfId="3" applyNumberFormat="1" applyFont="1" applyAlignment="1">
      <alignment horizontal="left"/>
    </xf>
    <xf numFmtId="3" fontId="10" fillId="0" borderId="0" xfId="3" applyNumberFormat="1" applyFont="1" applyAlignment="1">
      <alignment horizontal="left"/>
    </xf>
    <xf numFmtId="0" fontId="2" fillId="0" borderId="0" xfId="3" applyFont="1"/>
    <xf numFmtId="0" fontId="3" fillId="0" borderId="1" xfId="3" applyFont="1" applyBorder="1"/>
    <xf numFmtId="0" fontId="7" fillId="0" borderId="0" xfId="3" applyFont="1" applyBorder="1" applyAlignment="1">
      <alignment horizontal="left" vertical="top" wrapText="1" indent="1"/>
    </xf>
    <xf numFmtId="0" fontId="7" fillId="0" borderId="0" xfId="3" applyFont="1" applyBorder="1" applyAlignment="1">
      <alignment vertical="top" wrapText="1"/>
    </xf>
    <xf numFmtId="0" fontId="16" fillId="0" borderId="0" xfId="2" applyFont="1" applyFill="1" applyBorder="1" applyAlignment="1">
      <alignment horizontal="center" vertical="top" wrapText="1"/>
    </xf>
    <xf numFmtId="0" fontId="6" fillId="0" borderId="0" xfId="3" applyFont="1" applyBorder="1" applyAlignment="1">
      <alignment vertical="top" wrapText="1"/>
    </xf>
    <xf numFmtId="0" fontId="3" fillId="0" borderId="0" xfId="3" applyFont="1" applyBorder="1" applyAlignment="1">
      <alignment vertical="top" wrapText="1"/>
    </xf>
    <xf numFmtId="0" fontId="7" fillId="0" borderId="0" xfId="3" applyFont="1" applyFill="1" applyBorder="1" applyAlignment="1">
      <alignment horizontal="center" wrapText="1"/>
    </xf>
    <xf numFmtId="170" fontId="7" fillId="0" borderId="0" xfId="3" applyNumberFormat="1" applyFont="1" applyFill="1" applyAlignment="1">
      <alignment horizontal="center"/>
    </xf>
    <xf numFmtId="0" fontId="4" fillId="0" borderId="0" xfId="3" applyFont="1" applyBorder="1" applyAlignment="1">
      <alignment horizontal="left" vertical="top" wrapText="1"/>
    </xf>
    <xf numFmtId="168" fontId="7" fillId="0" borderId="0" xfId="3" applyNumberFormat="1" applyFont="1" applyFill="1" applyBorder="1" applyAlignment="1">
      <alignment horizontal="center" wrapText="1"/>
    </xf>
    <xf numFmtId="168" fontId="21" fillId="0" borderId="0" xfId="3" applyNumberFormat="1" applyFont="1" applyFill="1" applyBorder="1" applyAlignment="1">
      <alignment horizontal="left"/>
    </xf>
    <xf numFmtId="168" fontId="3" fillId="0" borderId="0" xfId="3" applyNumberFormat="1" applyFont="1" applyFill="1" applyBorder="1" applyAlignment="1">
      <alignment horizontal="center" wrapText="1"/>
    </xf>
    <xf numFmtId="0" fontId="6" fillId="0" borderId="0" xfId="3" applyFont="1" applyBorder="1" applyAlignment="1">
      <alignment horizontal="left" vertical="top" wrapText="1"/>
    </xf>
    <xf numFmtId="168" fontId="3" fillId="0" borderId="3" xfId="3" applyNumberFormat="1" applyFont="1" applyFill="1" applyBorder="1" applyAlignment="1">
      <alignment horizontal="center" wrapText="1"/>
    </xf>
    <xf numFmtId="170" fontId="6" fillId="0" borderId="3" xfId="3" applyNumberFormat="1" applyFont="1" applyFill="1" applyBorder="1" applyAlignment="1">
      <alignment horizontal="center"/>
    </xf>
    <xf numFmtId="170" fontId="21" fillId="0" borderId="0" xfId="3" applyNumberFormat="1" applyFont="1" applyFill="1"/>
    <xf numFmtId="0" fontId="4" fillId="0" borderId="0" xfId="3" applyFont="1" applyBorder="1" applyAlignment="1">
      <alignment vertical="top" wrapText="1"/>
    </xf>
    <xf numFmtId="3" fontId="0" fillId="0" borderId="0" xfId="3" applyNumberFormat="1" applyFont="1"/>
    <xf numFmtId="168" fontId="4" fillId="0" borderId="0" xfId="3" applyNumberFormat="1" applyFont="1" applyFill="1" applyBorder="1" applyAlignment="1">
      <alignment horizontal="center" wrapText="1"/>
    </xf>
    <xf numFmtId="168" fontId="4" fillId="0" borderId="3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vertical="top" wrapText="1"/>
    </xf>
    <xf numFmtId="168" fontId="6" fillId="0" borderId="0" xfId="3" applyNumberFormat="1" applyFont="1" applyFill="1" applyBorder="1" applyAlignment="1">
      <alignment horizontal="center" wrapText="1"/>
    </xf>
    <xf numFmtId="170" fontId="6" fillId="0" borderId="0" xfId="3" applyNumberFormat="1" applyFont="1" applyFill="1" applyAlignment="1">
      <alignment horizontal="center"/>
    </xf>
    <xf numFmtId="3" fontId="11" fillId="0" borderId="0" xfId="3" applyNumberFormat="1" applyFont="1"/>
    <xf numFmtId="3" fontId="11" fillId="0" borderId="0" xfId="3" applyNumberFormat="1" applyFont="1" applyAlignment="1">
      <alignment horizontal="left"/>
    </xf>
    <xf numFmtId="168" fontId="22" fillId="0" borderId="0" xfId="3" applyNumberFormat="1" applyFont="1" applyFill="1" applyBorder="1" applyAlignment="1">
      <alignment horizontal="left"/>
    </xf>
    <xf numFmtId="0" fontId="11" fillId="0" borderId="0" xfId="3" applyFont="1"/>
    <xf numFmtId="3" fontId="2" fillId="0" borderId="0" xfId="3" applyNumberFormat="1" applyFont="1" applyBorder="1"/>
    <xf numFmtId="168" fontId="7" fillId="0" borderId="3" xfId="3" applyNumberFormat="1" applyFont="1" applyFill="1" applyBorder="1" applyAlignment="1">
      <alignment horizontal="center" wrapText="1"/>
    </xf>
    <xf numFmtId="168" fontId="6" fillId="0" borderId="3" xfId="3" applyNumberFormat="1" applyFont="1" applyFill="1" applyBorder="1" applyAlignment="1">
      <alignment horizontal="center" wrapText="1"/>
    </xf>
    <xf numFmtId="0" fontId="4" fillId="0" borderId="0" xfId="3" applyFont="1" applyBorder="1"/>
    <xf numFmtId="0" fontId="3" fillId="0" borderId="0" xfId="3" applyFont="1" applyBorder="1"/>
    <xf numFmtId="171" fontId="23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center"/>
    </xf>
    <xf numFmtId="0" fontId="4" fillId="0" borderId="0" xfId="3" applyFont="1"/>
    <xf numFmtId="0" fontId="4" fillId="0" borderId="0" xfId="3" applyFont="1" applyBorder="1" applyAlignment="1">
      <alignment wrapText="1"/>
    </xf>
    <xf numFmtId="170" fontId="4" fillId="0" borderId="0" xfId="3" applyNumberFormat="1" applyFont="1" applyFill="1" applyAlignment="1">
      <alignment horizontal="center"/>
    </xf>
    <xf numFmtId="0" fontId="3" fillId="0" borderId="0" xfId="3" applyFont="1" applyBorder="1" applyAlignment="1"/>
    <xf numFmtId="165" fontId="3" fillId="0" borderId="0" xfId="1" applyNumberFormat="1" applyFont="1" applyFill="1" applyBorder="1" applyAlignment="1">
      <alignment horizontal="center"/>
    </xf>
    <xf numFmtId="0" fontId="5" fillId="0" borderId="0" xfId="3" applyFont="1" applyBorder="1"/>
    <xf numFmtId="0" fontId="5" fillId="0" borderId="0" xfId="3" applyFont="1"/>
    <xf numFmtId="0" fontId="5" fillId="0" borderId="0" xfId="3" applyFont="1" applyFill="1"/>
    <xf numFmtId="0" fontId="3" fillId="2" borderId="0" xfId="2" applyFont="1" applyFill="1" applyBorder="1"/>
    <xf numFmtId="0" fontId="16" fillId="2" borderId="0" xfId="2" applyFont="1" applyFill="1"/>
    <xf numFmtId="0" fontId="16" fillId="2" borderId="0" xfId="2" applyFont="1" applyFill="1" applyAlignment="1">
      <alignment wrapText="1"/>
    </xf>
    <xf numFmtId="0" fontId="24" fillId="2" borderId="0" xfId="2" applyFont="1" applyFill="1" applyAlignment="1"/>
    <xf numFmtId="0" fontId="16" fillId="2" borderId="0" xfId="2" applyFont="1" applyFill="1" applyBorder="1" applyAlignment="1">
      <alignment wrapText="1"/>
    </xf>
    <xf numFmtId="0" fontId="8" fillId="2" borderId="0" xfId="2" applyFont="1" applyFill="1" applyBorder="1" applyAlignment="1">
      <alignment wrapText="1"/>
    </xf>
    <xf numFmtId="3" fontId="8" fillId="2" borderId="0" xfId="2" applyNumberFormat="1" applyFont="1" applyFill="1" applyAlignment="1">
      <alignment wrapText="1"/>
    </xf>
    <xf numFmtId="0" fontId="8" fillId="2" borderId="0" xfId="2" applyFont="1" applyFill="1" applyAlignment="1">
      <alignment wrapText="1"/>
    </xf>
    <xf numFmtId="0" fontId="8" fillId="2" borderId="0" xfId="2" applyFont="1" applyFill="1"/>
    <xf numFmtId="0" fontId="16" fillId="2" borderId="1" xfId="3" applyFont="1" applyFill="1" applyBorder="1"/>
    <xf numFmtId="0" fontId="14" fillId="2" borderId="0" xfId="2" applyFont="1" applyFill="1" applyBorder="1" applyAlignment="1">
      <alignment wrapText="1"/>
    </xf>
    <xf numFmtId="3" fontId="14" fillId="2" borderId="0" xfId="2" applyNumberFormat="1" applyFont="1" applyFill="1" applyAlignment="1">
      <alignment wrapText="1"/>
    </xf>
    <xf numFmtId="0" fontId="14" fillId="2" borderId="0" xfId="2" applyFont="1" applyFill="1" applyAlignment="1">
      <alignment wrapText="1"/>
    </xf>
    <xf numFmtId="0" fontId="14" fillId="2" borderId="0" xfId="2" applyFont="1" applyFill="1"/>
    <xf numFmtId="0" fontId="16" fillId="2" borderId="0" xfId="2" applyFont="1" applyFill="1" applyBorder="1" applyAlignment="1"/>
    <xf numFmtId="0" fontId="8" fillId="2" borderId="0" xfId="2" applyFont="1" applyFill="1" applyBorder="1" applyAlignment="1"/>
    <xf numFmtId="0" fontId="8" fillId="2" borderId="0" xfId="2" applyFont="1" applyFill="1" applyAlignment="1"/>
    <xf numFmtId="0" fontId="16" fillId="2" borderId="0" xfId="2" applyFont="1" applyFill="1" applyAlignment="1"/>
    <xf numFmtId="0" fontId="16" fillId="2" borderId="3" xfId="2" applyFont="1" applyFill="1" applyBorder="1" applyAlignment="1">
      <alignment horizontal="center" wrapText="1"/>
    </xf>
    <xf numFmtId="0" fontId="16" fillId="2" borderId="0" xfId="2" applyFont="1" applyFill="1" applyBorder="1" applyAlignment="1">
      <alignment horizontal="center" wrapText="1"/>
    </xf>
    <xf numFmtId="0" fontId="16" fillId="2" borderId="3" xfId="3" applyFont="1" applyFill="1" applyBorder="1" applyAlignment="1">
      <alignment horizontal="center" wrapText="1"/>
    </xf>
    <xf numFmtId="0" fontId="16" fillId="2" borderId="0" xfId="2" applyFont="1" applyFill="1" applyAlignment="1">
      <alignment horizontal="center" wrapText="1"/>
    </xf>
    <xf numFmtId="0" fontId="16" fillId="2" borderId="3" xfId="2" applyFont="1" applyFill="1" applyBorder="1" applyAlignment="1">
      <alignment horizontal="center" vertical="center" wrapText="1"/>
    </xf>
    <xf numFmtId="0" fontId="25" fillId="2" borderId="0" xfId="2" applyFont="1" applyFill="1" applyBorder="1" applyAlignment="1">
      <alignment horizontal="center" wrapText="1"/>
    </xf>
    <xf numFmtId="170" fontId="8" fillId="2" borderId="0" xfId="2" applyNumberFormat="1" applyFont="1" applyFill="1" applyAlignment="1">
      <alignment wrapText="1"/>
    </xf>
    <xf numFmtId="170" fontId="8" fillId="2" borderId="0" xfId="2" applyNumberFormat="1" applyFont="1" applyFill="1" applyBorder="1" applyAlignment="1">
      <alignment wrapText="1"/>
    </xf>
    <xf numFmtId="3" fontId="14" fillId="2" borderId="0" xfId="2" applyNumberFormat="1" applyFont="1" applyFill="1" applyBorder="1" applyAlignment="1">
      <alignment wrapText="1"/>
    </xf>
    <xf numFmtId="170" fontId="16" fillId="2" borderId="0" xfId="2" applyNumberFormat="1" applyFont="1" applyFill="1" applyAlignment="1">
      <alignment wrapText="1"/>
    </xf>
    <xf numFmtId="0" fontId="8" fillId="2" borderId="0" xfId="2" applyFont="1" applyFill="1" applyBorder="1"/>
    <xf numFmtId="170" fontId="16" fillId="2" borderId="6" xfId="2" applyNumberFormat="1" applyFont="1" applyFill="1" applyBorder="1" applyAlignment="1">
      <alignment wrapText="1"/>
    </xf>
    <xf numFmtId="3" fontId="26" fillId="2" borderId="0" xfId="2" applyNumberFormat="1" applyFont="1" applyFill="1" applyAlignment="1">
      <alignment wrapText="1"/>
    </xf>
    <xf numFmtId="170" fontId="16" fillId="2" borderId="0" xfId="2" applyNumberFormat="1" applyFont="1" applyFill="1" applyBorder="1" applyAlignment="1">
      <alignment wrapText="1"/>
    </xf>
    <xf numFmtId="0" fontId="8" fillId="2" borderId="0" xfId="3" applyFont="1" applyFill="1" applyAlignment="1">
      <alignment wrapText="1"/>
    </xf>
    <xf numFmtId="170" fontId="17" fillId="2" borderId="0" xfId="2" applyNumberFormat="1" applyFont="1" applyFill="1" applyBorder="1" applyAlignment="1">
      <alignment wrapText="1"/>
    </xf>
    <xf numFmtId="0" fontId="8" fillId="2" borderId="0" xfId="3" applyFont="1" applyFill="1" applyBorder="1" applyAlignment="1">
      <alignment wrapText="1"/>
    </xf>
    <xf numFmtId="0" fontId="16" fillId="2" borderId="0" xfId="2" applyFont="1" applyFill="1" applyBorder="1"/>
    <xf numFmtId="170" fontId="17" fillId="2" borderId="0" xfId="2" applyNumberFormat="1" applyFont="1" applyFill="1" applyAlignment="1">
      <alignment wrapText="1"/>
    </xf>
    <xf numFmtId="0" fontId="9" fillId="2" borderId="6" xfId="3" applyFont="1" applyFill="1" applyBorder="1" applyAlignment="1">
      <alignment wrapText="1"/>
    </xf>
    <xf numFmtId="0" fontId="9" fillId="2" borderId="6" xfId="2" applyFont="1" applyFill="1" applyBorder="1"/>
    <xf numFmtId="170" fontId="9" fillId="2" borderId="6" xfId="2" applyNumberFormat="1" applyFont="1" applyFill="1" applyBorder="1" applyAlignment="1">
      <alignment wrapText="1"/>
    </xf>
    <xf numFmtId="3" fontId="19" fillId="2" borderId="0" xfId="2" applyNumberFormat="1" applyFont="1" applyFill="1" applyBorder="1" applyAlignment="1">
      <alignment wrapText="1"/>
    </xf>
    <xf numFmtId="3" fontId="19" fillId="2" borderId="0" xfId="2" applyNumberFormat="1" applyFont="1" applyFill="1" applyAlignment="1">
      <alignment wrapText="1"/>
    </xf>
    <xf numFmtId="0" fontId="19" fillId="2" borderId="0" xfId="2" applyFont="1" applyFill="1" applyAlignment="1">
      <alignment wrapText="1"/>
    </xf>
    <xf numFmtId="0" fontId="19" fillId="2" borderId="0" xfId="2" applyFont="1" applyFill="1"/>
    <xf numFmtId="0" fontId="7" fillId="2" borderId="0" xfId="2" applyFont="1" applyFill="1" applyAlignment="1">
      <alignment wrapText="1"/>
    </xf>
    <xf numFmtId="0" fontId="7" fillId="2" borderId="0" xfId="2" applyFont="1" applyFill="1"/>
    <xf numFmtId="170" fontId="7" fillId="2" borderId="0" xfId="2" applyNumberFormat="1" applyFont="1" applyFill="1"/>
    <xf numFmtId="170" fontId="7" fillId="2" borderId="0" xfId="2" applyNumberFormat="1" applyFont="1" applyFill="1" applyAlignment="1">
      <alignment horizontal="center"/>
    </xf>
    <xf numFmtId="170" fontId="7" fillId="2" borderId="0" xfId="1" applyNumberFormat="1" applyFont="1" applyFill="1"/>
    <xf numFmtId="170" fontId="27" fillId="2" borderId="0" xfId="2" applyNumberFormat="1" applyFont="1" applyFill="1"/>
    <xf numFmtId="170" fontId="25" fillId="2" borderId="0" xfId="2" applyNumberFormat="1" applyFont="1" applyFill="1" applyBorder="1" applyAlignment="1">
      <alignment wrapText="1"/>
    </xf>
    <xf numFmtId="170" fontId="14" fillId="2" borderId="0" xfId="2" applyNumberFormat="1" applyFont="1" applyFill="1" applyAlignment="1">
      <alignment wrapText="1"/>
    </xf>
    <xf numFmtId="3" fontId="25" fillId="2" borderId="0" xfId="2" applyNumberFormat="1" applyFont="1" applyFill="1" applyBorder="1" applyAlignment="1">
      <alignment wrapText="1"/>
    </xf>
    <xf numFmtId="3" fontId="25" fillId="2" borderId="0" xfId="2" applyNumberFormat="1" applyFont="1" applyFill="1" applyAlignment="1">
      <alignment wrapText="1"/>
    </xf>
    <xf numFmtId="0" fontId="25" fillId="2" borderId="0" xfId="2" applyFont="1" applyFill="1" applyAlignment="1">
      <alignment wrapText="1"/>
    </xf>
    <xf numFmtId="0" fontId="25" fillId="2" borderId="0" xfId="2" applyFont="1" applyFill="1"/>
    <xf numFmtId="0" fontId="4" fillId="2" borderId="0" xfId="3" applyFont="1" applyFill="1" applyBorder="1"/>
    <xf numFmtId="0" fontId="3" fillId="2" borderId="0" xfId="3" applyFont="1" applyFill="1" applyBorder="1"/>
    <xf numFmtId="0" fontId="3" fillId="2" borderId="0" xfId="3" applyFont="1" applyFill="1" applyBorder="1" applyAlignment="1">
      <alignment horizontal="center"/>
    </xf>
    <xf numFmtId="170" fontId="4" fillId="2" borderId="0" xfId="3" applyNumberFormat="1" applyFont="1" applyFill="1" applyAlignment="1">
      <alignment horizontal="center"/>
    </xf>
    <xf numFmtId="170" fontId="7" fillId="2" borderId="0" xfId="3" applyNumberFormat="1" applyFont="1" applyFill="1" applyAlignment="1">
      <alignment horizontal="center"/>
    </xf>
    <xf numFmtId="0" fontId="3" fillId="2" borderId="0" xfId="2" applyFont="1" applyFill="1"/>
    <xf numFmtId="0" fontId="3" fillId="2" borderId="0" xfId="2" applyFont="1" applyFill="1" applyAlignment="1">
      <alignment horizontal="center"/>
    </xf>
    <xf numFmtId="165" fontId="3" fillId="2" borderId="0" xfId="1" applyNumberFormat="1" applyFont="1" applyFill="1"/>
    <xf numFmtId="3" fontId="28" fillId="2" borderId="0" xfId="2" applyNumberFormat="1" applyFont="1" applyFill="1"/>
    <xf numFmtId="0" fontId="28" fillId="2" borderId="0" xfId="2" applyFont="1" applyFill="1"/>
    <xf numFmtId="0" fontId="9" fillId="2" borderId="0" xfId="2" applyFont="1" applyFill="1"/>
    <xf numFmtId="0" fontId="9" fillId="2" borderId="0" xfId="2" applyFont="1" applyFill="1" applyBorder="1"/>
    <xf numFmtId="170" fontId="28" fillId="2" borderId="0" xfId="2" applyNumberFormat="1" applyFont="1" applyFill="1"/>
    <xf numFmtId="0" fontId="6" fillId="2" borderId="0" xfId="3" applyFont="1" applyFill="1"/>
    <xf numFmtId="0" fontId="3" fillId="2" borderId="0" xfId="2" applyFont="1" applyFill="1" applyAlignment="1"/>
    <xf numFmtId="165" fontId="3" fillId="2" borderId="0" xfId="1" applyNumberFormat="1" applyFont="1" applyFill="1" applyAlignment="1">
      <alignment horizontal="center"/>
    </xf>
    <xf numFmtId="0" fontId="6" fillId="2" borderId="0" xfId="3" applyFont="1" applyFill="1" applyAlignment="1"/>
    <xf numFmtId="0" fontId="9" fillId="2" borderId="0" xfId="2" applyFont="1" applyFill="1" applyAlignment="1"/>
    <xf numFmtId="165" fontId="6" fillId="2" borderId="0" xfId="1" applyNumberFormat="1" applyFont="1" applyFill="1" applyAlignment="1">
      <alignment horizontal="center"/>
    </xf>
    <xf numFmtId="165" fontId="9" fillId="2" borderId="0" xfId="1" applyNumberFormat="1" applyFont="1" applyFill="1" applyBorder="1"/>
    <xf numFmtId="3" fontId="16" fillId="2" borderId="0" xfId="2" applyNumberFormat="1" applyFont="1" applyFill="1" applyAlignment="1">
      <alignment wrapText="1"/>
    </xf>
    <xf numFmtId="170" fontId="27" fillId="2" borderId="0" xfId="2" applyNumberFormat="1" applyFont="1" applyFill="1" applyBorder="1"/>
    <xf numFmtId="3" fontId="29" fillId="2" borderId="0" xfId="2" applyNumberFormat="1" applyFont="1" applyFill="1" applyBorder="1"/>
    <xf numFmtId="3" fontId="29" fillId="2" borderId="0" xfId="2" applyNumberFormat="1" applyFont="1" applyFill="1"/>
    <xf numFmtId="0" fontId="29" fillId="2" borderId="0" xfId="2" applyFont="1" applyFill="1"/>
    <xf numFmtId="0" fontId="3" fillId="2" borderId="0" xfId="3" applyFont="1" applyFill="1" applyBorder="1" applyAlignment="1"/>
    <xf numFmtId="0" fontId="5" fillId="2" borderId="0" xfId="3" applyFont="1" applyFill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0" fontId="5" fillId="2" borderId="0" xfId="3" applyFont="1" applyFill="1" applyBorder="1"/>
    <xf numFmtId="0" fontId="5" fillId="2" borderId="0" xfId="3" applyFont="1" applyFill="1" applyBorder="1" applyAlignment="1">
      <alignment horizontal="center"/>
    </xf>
    <xf numFmtId="0" fontId="28" fillId="2" borderId="0" xfId="2" applyFont="1" applyFill="1" applyBorder="1"/>
    <xf numFmtId="3" fontId="30" fillId="2" borderId="0" xfId="2" applyNumberFormat="1" applyFont="1" applyFill="1" applyBorder="1"/>
    <xf numFmtId="3" fontId="30" fillId="2" borderId="0" xfId="2" applyNumberFormat="1" applyFont="1" applyFill="1"/>
    <xf numFmtId="0" fontId="30" fillId="2" borderId="0" xfId="2" applyFont="1" applyFill="1"/>
    <xf numFmtId="3" fontId="16" fillId="2" borderId="0" xfId="2" applyNumberFormat="1" applyFont="1" applyFill="1" applyBorder="1" applyAlignment="1">
      <alignment wrapText="1"/>
    </xf>
    <xf numFmtId="3" fontId="8" fillId="2" borderId="0" xfId="2" applyNumberFormat="1" applyFont="1" applyFill="1" applyBorder="1" applyAlignment="1">
      <alignment wrapText="1"/>
    </xf>
  </cellXfs>
  <cellStyles count="5">
    <cellStyle name="Итог 2" xfId="4"/>
    <cellStyle name="КАНДАГАЧ тел3-33-96 2 2" xfId="2"/>
    <cellStyle name="КАНДАГАЧ тел3-33-96 3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_&#1076;&#1083;&#1103;%20&#1087;&#1091;&#1073;&#1083;&#1080;&#1082;%202%20&#1082;&#1074;%202016_&#1075;&#1086;&#1090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и"/>
      <sheetName val="бал_30_06_16"/>
      <sheetName val="Темирлизинг"/>
      <sheetName val="ф1"/>
      <sheetName val="Ф2"/>
      <sheetName val="ф3"/>
      <sheetName val="ф4"/>
      <sheetName val="проводки на прибыль"/>
      <sheetName val="бал_сть акций"/>
      <sheetName val="средневзв кол акций"/>
      <sheetName val="проводки на провизии"/>
      <sheetName val="700H"/>
    </sheetNames>
    <sheetDataSet>
      <sheetData sheetId="0"/>
      <sheetData sheetId="1">
        <row r="16">
          <cell r="Z16">
            <v>1107180</v>
          </cell>
        </row>
        <row r="17">
          <cell r="Z17">
            <v>16123</v>
          </cell>
        </row>
        <row r="18">
          <cell r="Z18">
            <v>0</v>
          </cell>
        </row>
        <row r="19"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Z24">
            <v>0</v>
          </cell>
        </row>
        <row r="25">
          <cell r="Z25">
            <v>981935</v>
          </cell>
        </row>
        <row r="27">
          <cell r="Z27">
            <v>0</v>
          </cell>
        </row>
        <row r="28">
          <cell r="Z28">
            <v>0</v>
          </cell>
        </row>
        <row r="29">
          <cell r="Z29">
            <v>0</v>
          </cell>
        </row>
        <row r="30">
          <cell r="Z30">
            <v>0</v>
          </cell>
        </row>
        <row r="31">
          <cell r="Z31">
            <v>0</v>
          </cell>
        </row>
        <row r="32">
          <cell r="Z32">
            <v>0</v>
          </cell>
        </row>
        <row r="34">
          <cell r="Z34">
            <v>0</v>
          </cell>
        </row>
        <row r="35">
          <cell r="Z35">
            <v>0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15571925</v>
          </cell>
        </row>
        <row r="58">
          <cell r="Z58">
            <v>4296476</v>
          </cell>
        </row>
        <row r="69">
          <cell r="Z69">
            <v>1532655</v>
          </cell>
        </row>
        <row r="78">
          <cell r="Z78">
            <v>46005085</v>
          </cell>
        </row>
        <row r="107">
          <cell r="Z107">
            <v>1291460</v>
          </cell>
        </row>
        <row r="125">
          <cell r="Z125">
            <v>2608274</v>
          </cell>
        </row>
        <row r="139">
          <cell r="Z139">
            <v>0</v>
          </cell>
        </row>
        <row r="140">
          <cell r="Z140">
            <v>0</v>
          </cell>
        </row>
        <row r="141">
          <cell r="Z141">
            <v>0</v>
          </cell>
        </row>
        <row r="161">
          <cell r="Z161">
            <v>200721</v>
          </cell>
        </row>
        <row r="162">
          <cell r="Z162">
            <v>134396</v>
          </cell>
        </row>
        <row r="178">
          <cell r="Z178">
            <v>19332752</v>
          </cell>
        </row>
        <row r="208">
          <cell r="Z208">
            <v>30054545</v>
          </cell>
        </row>
        <row r="270">
          <cell r="Z270">
            <v>50125</v>
          </cell>
        </row>
        <row r="275">
          <cell r="Z275">
            <v>1432152</v>
          </cell>
        </row>
        <row r="305">
          <cell r="Z305">
            <v>22040816</v>
          </cell>
        </row>
        <row r="308">
          <cell r="Z308">
            <v>900</v>
          </cell>
        </row>
        <row r="312">
          <cell r="Z312">
            <v>598597</v>
          </cell>
        </row>
        <row r="313">
          <cell r="Z313">
            <v>873422</v>
          </cell>
        </row>
        <row r="314">
          <cell r="Z314">
            <v>211386</v>
          </cell>
        </row>
        <row r="315">
          <cell r="Z315">
            <v>470510</v>
          </cell>
        </row>
        <row r="316">
          <cell r="Z316">
            <v>-212208</v>
          </cell>
        </row>
        <row r="317">
          <cell r="Z317">
            <v>-2097113</v>
          </cell>
        </row>
        <row r="322">
          <cell r="Z322">
            <v>655229</v>
          </cell>
        </row>
        <row r="340">
          <cell r="Z340">
            <v>871064</v>
          </cell>
        </row>
        <row r="351">
          <cell r="Z351">
            <v>48691</v>
          </cell>
        </row>
        <row r="357">
          <cell r="Z357">
            <v>117443</v>
          </cell>
        </row>
        <row r="375">
          <cell r="Z375">
            <v>2108298</v>
          </cell>
        </row>
        <row r="393">
          <cell r="Z393">
            <v>0</v>
          </cell>
        </row>
        <row r="394">
          <cell r="Z394">
            <v>0</v>
          </cell>
        </row>
        <row r="396">
          <cell r="Z396">
            <v>-574589</v>
          </cell>
        </row>
        <row r="409">
          <cell r="Z409">
            <v>-1023126</v>
          </cell>
        </row>
        <row r="411">
          <cell r="Z411">
            <v>0</v>
          </cell>
        </row>
        <row r="428">
          <cell r="Z428">
            <v>-562263</v>
          </cell>
        </row>
        <row r="440">
          <cell r="Z440">
            <v>44152</v>
          </cell>
        </row>
        <row r="452">
          <cell r="Z452">
            <v>351346</v>
          </cell>
        </row>
        <row r="453">
          <cell r="Z453">
            <v>0</v>
          </cell>
        </row>
        <row r="454">
          <cell r="Z454">
            <v>0</v>
          </cell>
        </row>
        <row r="455">
          <cell r="Z455">
            <v>-155759</v>
          </cell>
        </row>
        <row r="460">
          <cell r="Z460">
            <v>1255690</v>
          </cell>
        </row>
        <row r="461">
          <cell r="Z461">
            <v>0</v>
          </cell>
        </row>
        <row r="462">
          <cell r="Z462">
            <v>0</v>
          </cell>
        </row>
        <row r="463">
          <cell r="Z463">
            <v>-1227451</v>
          </cell>
        </row>
        <row r="466">
          <cell r="Z466">
            <v>111167</v>
          </cell>
        </row>
        <row r="478">
          <cell r="Z478">
            <v>424566</v>
          </cell>
        </row>
        <row r="492">
          <cell r="Z492">
            <v>-16258</v>
          </cell>
        </row>
        <row r="501">
          <cell r="Z501">
            <v>-278</v>
          </cell>
        </row>
        <row r="515">
          <cell r="Z515">
            <v>29517</v>
          </cell>
        </row>
        <row r="526">
          <cell r="Z526">
            <v>-590381</v>
          </cell>
        </row>
        <row r="532">
          <cell r="Z532">
            <v>-9607</v>
          </cell>
        </row>
        <row r="533">
          <cell r="Z533">
            <v>-41327</v>
          </cell>
        </row>
        <row r="534">
          <cell r="Z534">
            <v>-1222</v>
          </cell>
        </row>
        <row r="535">
          <cell r="Z535">
            <v>-3955</v>
          </cell>
        </row>
        <row r="536">
          <cell r="Z536">
            <v>-4044</v>
          </cell>
        </row>
        <row r="537">
          <cell r="Z537">
            <v>-13568</v>
          </cell>
        </row>
        <row r="538">
          <cell r="Z538">
            <v>-5533</v>
          </cell>
        </row>
        <row r="539">
          <cell r="Z539">
            <v>-48046</v>
          </cell>
        </row>
        <row r="540">
          <cell r="Z540">
            <v>-30936</v>
          </cell>
        </row>
        <row r="541">
          <cell r="Z541">
            <v>-27178</v>
          </cell>
        </row>
        <row r="542">
          <cell r="Z542">
            <v>-3240</v>
          </cell>
        </row>
        <row r="543">
          <cell r="Z543">
            <v>-11106</v>
          </cell>
        </row>
        <row r="544">
          <cell r="Z544">
            <v>0</v>
          </cell>
        </row>
        <row r="545">
          <cell r="Z545">
            <v>-3112</v>
          </cell>
        </row>
        <row r="546">
          <cell r="Z546">
            <v>-54870</v>
          </cell>
        </row>
        <row r="547">
          <cell r="Z547">
            <v>-3146</v>
          </cell>
        </row>
        <row r="548">
          <cell r="Z548">
            <v>-16307</v>
          </cell>
        </row>
        <row r="549">
          <cell r="Z549">
            <v>-89119</v>
          </cell>
        </row>
        <row r="550">
          <cell r="Z550">
            <v>0</v>
          </cell>
        </row>
        <row r="553">
          <cell r="Z553">
            <v>-126190</v>
          </cell>
        </row>
        <row r="561">
          <cell r="Z561">
            <v>-64094</v>
          </cell>
        </row>
        <row r="568">
          <cell r="Z568">
            <v>0</v>
          </cell>
        </row>
        <row r="569">
          <cell r="Z569">
            <v>0</v>
          </cell>
        </row>
      </sheetData>
      <sheetData sheetId="2"/>
      <sheetData sheetId="3">
        <row r="47">
          <cell r="F47">
            <v>-667963</v>
          </cell>
        </row>
      </sheetData>
      <sheetData sheetId="4">
        <row r="56">
          <cell r="D56">
            <v>655229</v>
          </cell>
        </row>
      </sheetData>
      <sheetData sheetId="5"/>
      <sheetData sheetId="6">
        <row r="32">
          <cell r="I32">
            <v>-124245</v>
          </cell>
        </row>
      </sheetData>
      <sheetData sheetId="7"/>
      <sheetData sheetId="8"/>
      <sheetData sheetId="9">
        <row r="18">
          <cell r="B18">
            <v>22040816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A42" sqref="A42"/>
    </sheetView>
  </sheetViews>
  <sheetFormatPr defaultRowHeight="15" x14ac:dyDescent="0.25"/>
  <cols>
    <col min="1" max="1" width="60.5703125" customWidth="1"/>
    <col min="2" max="2" width="17" customWidth="1"/>
    <col min="3" max="3" width="2" style="92" customWidth="1"/>
    <col min="4" max="4" width="19.85546875" style="93" customWidth="1"/>
    <col min="6" max="6" width="14.85546875" hidden="1" customWidth="1"/>
    <col min="7" max="7" width="17.28515625" hidden="1" customWidth="1"/>
    <col min="8" max="8" width="6.85546875" bestFit="1" customWidth="1"/>
    <col min="9" max="9" width="5.28515625" bestFit="1" customWidth="1"/>
    <col min="257" max="257" width="60.5703125" customWidth="1"/>
    <col min="258" max="258" width="17" customWidth="1"/>
    <col min="259" max="259" width="2" customWidth="1"/>
    <col min="260" max="260" width="19.85546875" customWidth="1"/>
    <col min="262" max="263" width="0" hidden="1" customWidth="1"/>
    <col min="264" max="264" width="6.85546875" bestFit="1" customWidth="1"/>
    <col min="265" max="265" width="5.28515625" bestFit="1" customWidth="1"/>
    <col min="513" max="513" width="60.5703125" customWidth="1"/>
    <col min="514" max="514" width="17" customWidth="1"/>
    <col min="515" max="515" width="2" customWidth="1"/>
    <col min="516" max="516" width="19.85546875" customWidth="1"/>
    <col min="518" max="519" width="0" hidden="1" customWidth="1"/>
    <col min="520" max="520" width="6.85546875" bestFit="1" customWidth="1"/>
    <col min="521" max="521" width="5.28515625" bestFit="1" customWidth="1"/>
    <col min="769" max="769" width="60.5703125" customWidth="1"/>
    <col min="770" max="770" width="17" customWidth="1"/>
    <col min="771" max="771" width="2" customWidth="1"/>
    <col min="772" max="772" width="19.85546875" customWidth="1"/>
    <col min="774" max="775" width="0" hidden="1" customWidth="1"/>
    <col min="776" max="776" width="6.85546875" bestFit="1" customWidth="1"/>
    <col min="777" max="777" width="5.28515625" bestFit="1" customWidth="1"/>
    <col min="1025" max="1025" width="60.5703125" customWidth="1"/>
    <col min="1026" max="1026" width="17" customWidth="1"/>
    <col min="1027" max="1027" width="2" customWidth="1"/>
    <col min="1028" max="1028" width="19.85546875" customWidth="1"/>
    <col min="1030" max="1031" width="0" hidden="1" customWidth="1"/>
    <col min="1032" max="1032" width="6.85546875" bestFit="1" customWidth="1"/>
    <col min="1033" max="1033" width="5.28515625" bestFit="1" customWidth="1"/>
    <col min="1281" max="1281" width="60.5703125" customWidth="1"/>
    <col min="1282" max="1282" width="17" customWidth="1"/>
    <col min="1283" max="1283" width="2" customWidth="1"/>
    <col min="1284" max="1284" width="19.85546875" customWidth="1"/>
    <col min="1286" max="1287" width="0" hidden="1" customWidth="1"/>
    <col min="1288" max="1288" width="6.85546875" bestFit="1" customWidth="1"/>
    <col min="1289" max="1289" width="5.28515625" bestFit="1" customWidth="1"/>
    <col min="1537" max="1537" width="60.5703125" customWidth="1"/>
    <col min="1538" max="1538" width="17" customWidth="1"/>
    <col min="1539" max="1539" width="2" customWidth="1"/>
    <col min="1540" max="1540" width="19.85546875" customWidth="1"/>
    <col min="1542" max="1543" width="0" hidden="1" customWidth="1"/>
    <col min="1544" max="1544" width="6.85546875" bestFit="1" customWidth="1"/>
    <col min="1545" max="1545" width="5.28515625" bestFit="1" customWidth="1"/>
    <col min="1793" max="1793" width="60.5703125" customWidth="1"/>
    <col min="1794" max="1794" width="17" customWidth="1"/>
    <col min="1795" max="1795" width="2" customWidth="1"/>
    <col min="1796" max="1796" width="19.85546875" customWidth="1"/>
    <col min="1798" max="1799" width="0" hidden="1" customWidth="1"/>
    <col min="1800" max="1800" width="6.85546875" bestFit="1" customWidth="1"/>
    <col min="1801" max="1801" width="5.28515625" bestFit="1" customWidth="1"/>
    <col min="2049" max="2049" width="60.5703125" customWidth="1"/>
    <col min="2050" max="2050" width="17" customWidth="1"/>
    <col min="2051" max="2051" width="2" customWidth="1"/>
    <col min="2052" max="2052" width="19.85546875" customWidth="1"/>
    <col min="2054" max="2055" width="0" hidden="1" customWidth="1"/>
    <col min="2056" max="2056" width="6.85546875" bestFit="1" customWidth="1"/>
    <col min="2057" max="2057" width="5.28515625" bestFit="1" customWidth="1"/>
    <col min="2305" max="2305" width="60.5703125" customWidth="1"/>
    <col min="2306" max="2306" width="17" customWidth="1"/>
    <col min="2307" max="2307" width="2" customWidth="1"/>
    <col min="2308" max="2308" width="19.85546875" customWidth="1"/>
    <col min="2310" max="2311" width="0" hidden="1" customWidth="1"/>
    <col min="2312" max="2312" width="6.85546875" bestFit="1" customWidth="1"/>
    <col min="2313" max="2313" width="5.28515625" bestFit="1" customWidth="1"/>
    <col min="2561" max="2561" width="60.5703125" customWidth="1"/>
    <col min="2562" max="2562" width="17" customWidth="1"/>
    <col min="2563" max="2563" width="2" customWidth="1"/>
    <col min="2564" max="2564" width="19.85546875" customWidth="1"/>
    <col min="2566" max="2567" width="0" hidden="1" customWidth="1"/>
    <col min="2568" max="2568" width="6.85546875" bestFit="1" customWidth="1"/>
    <col min="2569" max="2569" width="5.28515625" bestFit="1" customWidth="1"/>
    <col min="2817" max="2817" width="60.5703125" customWidth="1"/>
    <col min="2818" max="2818" width="17" customWidth="1"/>
    <col min="2819" max="2819" width="2" customWidth="1"/>
    <col min="2820" max="2820" width="19.85546875" customWidth="1"/>
    <col min="2822" max="2823" width="0" hidden="1" customWidth="1"/>
    <col min="2824" max="2824" width="6.85546875" bestFit="1" customWidth="1"/>
    <col min="2825" max="2825" width="5.28515625" bestFit="1" customWidth="1"/>
    <col min="3073" max="3073" width="60.5703125" customWidth="1"/>
    <col min="3074" max="3074" width="17" customWidth="1"/>
    <col min="3075" max="3075" width="2" customWidth="1"/>
    <col min="3076" max="3076" width="19.85546875" customWidth="1"/>
    <col min="3078" max="3079" width="0" hidden="1" customWidth="1"/>
    <col min="3080" max="3080" width="6.85546875" bestFit="1" customWidth="1"/>
    <col min="3081" max="3081" width="5.28515625" bestFit="1" customWidth="1"/>
    <col min="3329" max="3329" width="60.5703125" customWidth="1"/>
    <col min="3330" max="3330" width="17" customWidth="1"/>
    <col min="3331" max="3331" width="2" customWidth="1"/>
    <col min="3332" max="3332" width="19.85546875" customWidth="1"/>
    <col min="3334" max="3335" width="0" hidden="1" customWidth="1"/>
    <col min="3336" max="3336" width="6.85546875" bestFit="1" customWidth="1"/>
    <col min="3337" max="3337" width="5.28515625" bestFit="1" customWidth="1"/>
    <col min="3585" max="3585" width="60.5703125" customWidth="1"/>
    <col min="3586" max="3586" width="17" customWidth="1"/>
    <col min="3587" max="3587" width="2" customWidth="1"/>
    <col min="3588" max="3588" width="19.85546875" customWidth="1"/>
    <col min="3590" max="3591" width="0" hidden="1" customWidth="1"/>
    <col min="3592" max="3592" width="6.85546875" bestFit="1" customWidth="1"/>
    <col min="3593" max="3593" width="5.28515625" bestFit="1" customWidth="1"/>
    <col min="3841" max="3841" width="60.5703125" customWidth="1"/>
    <col min="3842" max="3842" width="17" customWidth="1"/>
    <col min="3843" max="3843" width="2" customWidth="1"/>
    <col min="3844" max="3844" width="19.85546875" customWidth="1"/>
    <col min="3846" max="3847" width="0" hidden="1" customWidth="1"/>
    <col min="3848" max="3848" width="6.85546875" bestFit="1" customWidth="1"/>
    <col min="3849" max="3849" width="5.28515625" bestFit="1" customWidth="1"/>
    <col min="4097" max="4097" width="60.5703125" customWidth="1"/>
    <col min="4098" max="4098" width="17" customWidth="1"/>
    <col min="4099" max="4099" width="2" customWidth="1"/>
    <col min="4100" max="4100" width="19.85546875" customWidth="1"/>
    <col min="4102" max="4103" width="0" hidden="1" customWidth="1"/>
    <col min="4104" max="4104" width="6.85546875" bestFit="1" customWidth="1"/>
    <col min="4105" max="4105" width="5.28515625" bestFit="1" customWidth="1"/>
    <col min="4353" max="4353" width="60.5703125" customWidth="1"/>
    <col min="4354" max="4354" width="17" customWidth="1"/>
    <col min="4355" max="4355" width="2" customWidth="1"/>
    <col min="4356" max="4356" width="19.85546875" customWidth="1"/>
    <col min="4358" max="4359" width="0" hidden="1" customWidth="1"/>
    <col min="4360" max="4360" width="6.85546875" bestFit="1" customWidth="1"/>
    <col min="4361" max="4361" width="5.28515625" bestFit="1" customWidth="1"/>
    <col min="4609" max="4609" width="60.5703125" customWidth="1"/>
    <col min="4610" max="4610" width="17" customWidth="1"/>
    <col min="4611" max="4611" width="2" customWidth="1"/>
    <col min="4612" max="4612" width="19.85546875" customWidth="1"/>
    <col min="4614" max="4615" width="0" hidden="1" customWidth="1"/>
    <col min="4616" max="4616" width="6.85546875" bestFit="1" customWidth="1"/>
    <col min="4617" max="4617" width="5.28515625" bestFit="1" customWidth="1"/>
    <col min="4865" max="4865" width="60.5703125" customWidth="1"/>
    <col min="4866" max="4866" width="17" customWidth="1"/>
    <col min="4867" max="4867" width="2" customWidth="1"/>
    <col min="4868" max="4868" width="19.85546875" customWidth="1"/>
    <col min="4870" max="4871" width="0" hidden="1" customWidth="1"/>
    <col min="4872" max="4872" width="6.85546875" bestFit="1" customWidth="1"/>
    <col min="4873" max="4873" width="5.28515625" bestFit="1" customWidth="1"/>
    <col min="5121" max="5121" width="60.5703125" customWidth="1"/>
    <col min="5122" max="5122" width="17" customWidth="1"/>
    <col min="5123" max="5123" width="2" customWidth="1"/>
    <col min="5124" max="5124" width="19.85546875" customWidth="1"/>
    <col min="5126" max="5127" width="0" hidden="1" customWidth="1"/>
    <col min="5128" max="5128" width="6.85546875" bestFit="1" customWidth="1"/>
    <col min="5129" max="5129" width="5.28515625" bestFit="1" customWidth="1"/>
    <col min="5377" max="5377" width="60.5703125" customWidth="1"/>
    <col min="5378" max="5378" width="17" customWidth="1"/>
    <col min="5379" max="5379" width="2" customWidth="1"/>
    <col min="5380" max="5380" width="19.85546875" customWidth="1"/>
    <col min="5382" max="5383" width="0" hidden="1" customWidth="1"/>
    <col min="5384" max="5384" width="6.85546875" bestFit="1" customWidth="1"/>
    <col min="5385" max="5385" width="5.28515625" bestFit="1" customWidth="1"/>
    <col min="5633" max="5633" width="60.5703125" customWidth="1"/>
    <col min="5634" max="5634" width="17" customWidth="1"/>
    <col min="5635" max="5635" width="2" customWidth="1"/>
    <col min="5636" max="5636" width="19.85546875" customWidth="1"/>
    <col min="5638" max="5639" width="0" hidden="1" customWidth="1"/>
    <col min="5640" max="5640" width="6.85546875" bestFit="1" customWidth="1"/>
    <col min="5641" max="5641" width="5.28515625" bestFit="1" customWidth="1"/>
    <col min="5889" max="5889" width="60.5703125" customWidth="1"/>
    <col min="5890" max="5890" width="17" customWidth="1"/>
    <col min="5891" max="5891" width="2" customWidth="1"/>
    <col min="5892" max="5892" width="19.85546875" customWidth="1"/>
    <col min="5894" max="5895" width="0" hidden="1" customWidth="1"/>
    <col min="5896" max="5896" width="6.85546875" bestFit="1" customWidth="1"/>
    <col min="5897" max="5897" width="5.28515625" bestFit="1" customWidth="1"/>
    <col min="6145" max="6145" width="60.5703125" customWidth="1"/>
    <col min="6146" max="6146" width="17" customWidth="1"/>
    <col min="6147" max="6147" width="2" customWidth="1"/>
    <col min="6148" max="6148" width="19.85546875" customWidth="1"/>
    <col min="6150" max="6151" width="0" hidden="1" customWidth="1"/>
    <col min="6152" max="6152" width="6.85546875" bestFit="1" customWidth="1"/>
    <col min="6153" max="6153" width="5.28515625" bestFit="1" customWidth="1"/>
    <col min="6401" max="6401" width="60.5703125" customWidth="1"/>
    <col min="6402" max="6402" width="17" customWidth="1"/>
    <col min="6403" max="6403" width="2" customWidth="1"/>
    <col min="6404" max="6404" width="19.85546875" customWidth="1"/>
    <col min="6406" max="6407" width="0" hidden="1" customWidth="1"/>
    <col min="6408" max="6408" width="6.85546875" bestFit="1" customWidth="1"/>
    <col min="6409" max="6409" width="5.28515625" bestFit="1" customWidth="1"/>
    <col min="6657" max="6657" width="60.5703125" customWidth="1"/>
    <col min="6658" max="6658" width="17" customWidth="1"/>
    <col min="6659" max="6659" width="2" customWidth="1"/>
    <col min="6660" max="6660" width="19.85546875" customWidth="1"/>
    <col min="6662" max="6663" width="0" hidden="1" customWidth="1"/>
    <col min="6664" max="6664" width="6.85546875" bestFit="1" customWidth="1"/>
    <col min="6665" max="6665" width="5.28515625" bestFit="1" customWidth="1"/>
    <col min="6913" max="6913" width="60.5703125" customWidth="1"/>
    <col min="6914" max="6914" width="17" customWidth="1"/>
    <col min="6915" max="6915" width="2" customWidth="1"/>
    <col min="6916" max="6916" width="19.85546875" customWidth="1"/>
    <col min="6918" max="6919" width="0" hidden="1" customWidth="1"/>
    <col min="6920" max="6920" width="6.85546875" bestFit="1" customWidth="1"/>
    <col min="6921" max="6921" width="5.28515625" bestFit="1" customWidth="1"/>
    <col min="7169" max="7169" width="60.5703125" customWidth="1"/>
    <col min="7170" max="7170" width="17" customWidth="1"/>
    <col min="7171" max="7171" width="2" customWidth="1"/>
    <col min="7172" max="7172" width="19.85546875" customWidth="1"/>
    <col min="7174" max="7175" width="0" hidden="1" customWidth="1"/>
    <col min="7176" max="7176" width="6.85546875" bestFit="1" customWidth="1"/>
    <col min="7177" max="7177" width="5.28515625" bestFit="1" customWidth="1"/>
    <col min="7425" max="7425" width="60.5703125" customWidth="1"/>
    <col min="7426" max="7426" width="17" customWidth="1"/>
    <col min="7427" max="7427" width="2" customWidth="1"/>
    <col min="7428" max="7428" width="19.85546875" customWidth="1"/>
    <col min="7430" max="7431" width="0" hidden="1" customWidth="1"/>
    <col min="7432" max="7432" width="6.85546875" bestFit="1" customWidth="1"/>
    <col min="7433" max="7433" width="5.28515625" bestFit="1" customWidth="1"/>
    <col min="7681" max="7681" width="60.5703125" customWidth="1"/>
    <col min="7682" max="7682" width="17" customWidth="1"/>
    <col min="7683" max="7683" width="2" customWidth="1"/>
    <col min="7684" max="7684" width="19.85546875" customWidth="1"/>
    <col min="7686" max="7687" width="0" hidden="1" customWidth="1"/>
    <col min="7688" max="7688" width="6.85546875" bestFit="1" customWidth="1"/>
    <col min="7689" max="7689" width="5.28515625" bestFit="1" customWidth="1"/>
    <col min="7937" max="7937" width="60.5703125" customWidth="1"/>
    <col min="7938" max="7938" width="17" customWidth="1"/>
    <col min="7939" max="7939" width="2" customWidth="1"/>
    <col min="7940" max="7940" width="19.85546875" customWidth="1"/>
    <col min="7942" max="7943" width="0" hidden="1" customWidth="1"/>
    <col min="7944" max="7944" width="6.85546875" bestFit="1" customWidth="1"/>
    <col min="7945" max="7945" width="5.28515625" bestFit="1" customWidth="1"/>
    <col min="8193" max="8193" width="60.5703125" customWidth="1"/>
    <col min="8194" max="8194" width="17" customWidth="1"/>
    <col min="8195" max="8195" width="2" customWidth="1"/>
    <col min="8196" max="8196" width="19.85546875" customWidth="1"/>
    <col min="8198" max="8199" width="0" hidden="1" customWidth="1"/>
    <col min="8200" max="8200" width="6.85546875" bestFit="1" customWidth="1"/>
    <col min="8201" max="8201" width="5.28515625" bestFit="1" customWidth="1"/>
    <col min="8449" max="8449" width="60.5703125" customWidth="1"/>
    <col min="8450" max="8450" width="17" customWidth="1"/>
    <col min="8451" max="8451" width="2" customWidth="1"/>
    <col min="8452" max="8452" width="19.85546875" customWidth="1"/>
    <col min="8454" max="8455" width="0" hidden="1" customWidth="1"/>
    <col min="8456" max="8456" width="6.85546875" bestFit="1" customWidth="1"/>
    <col min="8457" max="8457" width="5.28515625" bestFit="1" customWidth="1"/>
    <col min="8705" max="8705" width="60.5703125" customWidth="1"/>
    <col min="8706" max="8706" width="17" customWidth="1"/>
    <col min="8707" max="8707" width="2" customWidth="1"/>
    <col min="8708" max="8708" width="19.85546875" customWidth="1"/>
    <col min="8710" max="8711" width="0" hidden="1" customWidth="1"/>
    <col min="8712" max="8712" width="6.85546875" bestFit="1" customWidth="1"/>
    <col min="8713" max="8713" width="5.28515625" bestFit="1" customWidth="1"/>
    <col min="8961" max="8961" width="60.5703125" customWidth="1"/>
    <col min="8962" max="8962" width="17" customWidth="1"/>
    <col min="8963" max="8963" width="2" customWidth="1"/>
    <col min="8964" max="8964" width="19.85546875" customWidth="1"/>
    <col min="8966" max="8967" width="0" hidden="1" customWidth="1"/>
    <col min="8968" max="8968" width="6.85546875" bestFit="1" customWidth="1"/>
    <col min="8969" max="8969" width="5.28515625" bestFit="1" customWidth="1"/>
    <col min="9217" max="9217" width="60.5703125" customWidth="1"/>
    <col min="9218" max="9218" width="17" customWidth="1"/>
    <col min="9219" max="9219" width="2" customWidth="1"/>
    <col min="9220" max="9220" width="19.85546875" customWidth="1"/>
    <col min="9222" max="9223" width="0" hidden="1" customWidth="1"/>
    <col min="9224" max="9224" width="6.85546875" bestFit="1" customWidth="1"/>
    <col min="9225" max="9225" width="5.28515625" bestFit="1" customWidth="1"/>
    <col min="9473" max="9473" width="60.5703125" customWidth="1"/>
    <col min="9474" max="9474" width="17" customWidth="1"/>
    <col min="9475" max="9475" width="2" customWidth="1"/>
    <col min="9476" max="9476" width="19.85546875" customWidth="1"/>
    <col min="9478" max="9479" width="0" hidden="1" customWidth="1"/>
    <col min="9480" max="9480" width="6.85546875" bestFit="1" customWidth="1"/>
    <col min="9481" max="9481" width="5.28515625" bestFit="1" customWidth="1"/>
    <col min="9729" max="9729" width="60.5703125" customWidth="1"/>
    <col min="9730" max="9730" width="17" customWidth="1"/>
    <col min="9731" max="9731" width="2" customWidth="1"/>
    <col min="9732" max="9732" width="19.85546875" customWidth="1"/>
    <col min="9734" max="9735" width="0" hidden="1" customWidth="1"/>
    <col min="9736" max="9736" width="6.85546875" bestFit="1" customWidth="1"/>
    <col min="9737" max="9737" width="5.28515625" bestFit="1" customWidth="1"/>
    <col min="9985" max="9985" width="60.5703125" customWidth="1"/>
    <col min="9986" max="9986" width="17" customWidth="1"/>
    <col min="9987" max="9987" width="2" customWidth="1"/>
    <col min="9988" max="9988" width="19.85546875" customWidth="1"/>
    <col min="9990" max="9991" width="0" hidden="1" customWidth="1"/>
    <col min="9992" max="9992" width="6.85546875" bestFit="1" customWidth="1"/>
    <col min="9993" max="9993" width="5.28515625" bestFit="1" customWidth="1"/>
    <col min="10241" max="10241" width="60.5703125" customWidth="1"/>
    <col min="10242" max="10242" width="17" customWidth="1"/>
    <col min="10243" max="10243" width="2" customWidth="1"/>
    <col min="10244" max="10244" width="19.85546875" customWidth="1"/>
    <col min="10246" max="10247" width="0" hidden="1" customWidth="1"/>
    <col min="10248" max="10248" width="6.85546875" bestFit="1" customWidth="1"/>
    <col min="10249" max="10249" width="5.28515625" bestFit="1" customWidth="1"/>
    <col min="10497" max="10497" width="60.5703125" customWidth="1"/>
    <col min="10498" max="10498" width="17" customWidth="1"/>
    <col min="10499" max="10499" width="2" customWidth="1"/>
    <col min="10500" max="10500" width="19.85546875" customWidth="1"/>
    <col min="10502" max="10503" width="0" hidden="1" customWidth="1"/>
    <col min="10504" max="10504" width="6.85546875" bestFit="1" customWidth="1"/>
    <col min="10505" max="10505" width="5.28515625" bestFit="1" customWidth="1"/>
    <col min="10753" max="10753" width="60.5703125" customWidth="1"/>
    <col min="10754" max="10754" width="17" customWidth="1"/>
    <col min="10755" max="10755" width="2" customWidth="1"/>
    <col min="10756" max="10756" width="19.85546875" customWidth="1"/>
    <col min="10758" max="10759" width="0" hidden="1" customWidth="1"/>
    <col min="10760" max="10760" width="6.85546875" bestFit="1" customWidth="1"/>
    <col min="10761" max="10761" width="5.28515625" bestFit="1" customWidth="1"/>
    <col min="11009" max="11009" width="60.5703125" customWidth="1"/>
    <col min="11010" max="11010" width="17" customWidth="1"/>
    <col min="11011" max="11011" width="2" customWidth="1"/>
    <col min="11012" max="11012" width="19.85546875" customWidth="1"/>
    <col min="11014" max="11015" width="0" hidden="1" customWidth="1"/>
    <col min="11016" max="11016" width="6.85546875" bestFit="1" customWidth="1"/>
    <col min="11017" max="11017" width="5.28515625" bestFit="1" customWidth="1"/>
    <col min="11265" max="11265" width="60.5703125" customWidth="1"/>
    <col min="11266" max="11266" width="17" customWidth="1"/>
    <col min="11267" max="11267" width="2" customWidth="1"/>
    <col min="11268" max="11268" width="19.85546875" customWidth="1"/>
    <col min="11270" max="11271" width="0" hidden="1" customWidth="1"/>
    <col min="11272" max="11272" width="6.85546875" bestFit="1" customWidth="1"/>
    <col min="11273" max="11273" width="5.28515625" bestFit="1" customWidth="1"/>
    <col min="11521" max="11521" width="60.5703125" customWidth="1"/>
    <col min="11522" max="11522" width="17" customWidth="1"/>
    <col min="11523" max="11523" width="2" customWidth="1"/>
    <col min="11524" max="11524" width="19.85546875" customWidth="1"/>
    <col min="11526" max="11527" width="0" hidden="1" customWidth="1"/>
    <col min="11528" max="11528" width="6.85546875" bestFit="1" customWidth="1"/>
    <col min="11529" max="11529" width="5.28515625" bestFit="1" customWidth="1"/>
    <col min="11777" max="11777" width="60.5703125" customWidth="1"/>
    <col min="11778" max="11778" width="17" customWidth="1"/>
    <col min="11779" max="11779" width="2" customWidth="1"/>
    <col min="11780" max="11780" width="19.85546875" customWidth="1"/>
    <col min="11782" max="11783" width="0" hidden="1" customWidth="1"/>
    <col min="11784" max="11784" width="6.85546875" bestFit="1" customWidth="1"/>
    <col min="11785" max="11785" width="5.28515625" bestFit="1" customWidth="1"/>
    <col min="12033" max="12033" width="60.5703125" customWidth="1"/>
    <col min="12034" max="12034" width="17" customWidth="1"/>
    <col min="12035" max="12035" width="2" customWidth="1"/>
    <col min="12036" max="12036" width="19.85546875" customWidth="1"/>
    <col min="12038" max="12039" width="0" hidden="1" customWidth="1"/>
    <col min="12040" max="12040" width="6.85546875" bestFit="1" customWidth="1"/>
    <col min="12041" max="12041" width="5.28515625" bestFit="1" customWidth="1"/>
    <col min="12289" max="12289" width="60.5703125" customWidth="1"/>
    <col min="12290" max="12290" width="17" customWidth="1"/>
    <col min="12291" max="12291" width="2" customWidth="1"/>
    <col min="12292" max="12292" width="19.85546875" customWidth="1"/>
    <col min="12294" max="12295" width="0" hidden="1" customWidth="1"/>
    <col min="12296" max="12296" width="6.85546875" bestFit="1" customWidth="1"/>
    <col min="12297" max="12297" width="5.28515625" bestFit="1" customWidth="1"/>
    <col min="12545" max="12545" width="60.5703125" customWidth="1"/>
    <col min="12546" max="12546" width="17" customWidth="1"/>
    <col min="12547" max="12547" width="2" customWidth="1"/>
    <col min="12548" max="12548" width="19.85546875" customWidth="1"/>
    <col min="12550" max="12551" width="0" hidden="1" customWidth="1"/>
    <col min="12552" max="12552" width="6.85546875" bestFit="1" customWidth="1"/>
    <col min="12553" max="12553" width="5.28515625" bestFit="1" customWidth="1"/>
    <col min="12801" max="12801" width="60.5703125" customWidth="1"/>
    <col min="12802" max="12802" width="17" customWidth="1"/>
    <col min="12803" max="12803" width="2" customWidth="1"/>
    <col min="12804" max="12804" width="19.85546875" customWidth="1"/>
    <col min="12806" max="12807" width="0" hidden="1" customWidth="1"/>
    <col min="12808" max="12808" width="6.85546875" bestFit="1" customWidth="1"/>
    <col min="12809" max="12809" width="5.28515625" bestFit="1" customWidth="1"/>
    <col min="13057" max="13057" width="60.5703125" customWidth="1"/>
    <col min="13058" max="13058" width="17" customWidth="1"/>
    <col min="13059" max="13059" width="2" customWidth="1"/>
    <col min="13060" max="13060" width="19.85546875" customWidth="1"/>
    <col min="13062" max="13063" width="0" hidden="1" customWidth="1"/>
    <col min="13064" max="13064" width="6.85546875" bestFit="1" customWidth="1"/>
    <col min="13065" max="13065" width="5.28515625" bestFit="1" customWidth="1"/>
    <col min="13313" max="13313" width="60.5703125" customWidth="1"/>
    <col min="13314" max="13314" width="17" customWidth="1"/>
    <col min="13315" max="13315" width="2" customWidth="1"/>
    <col min="13316" max="13316" width="19.85546875" customWidth="1"/>
    <col min="13318" max="13319" width="0" hidden="1" customWidth="1"/>
    <col min="13320" max="13320" width="6.85546875" bestFit="1" customWidth="1"/>
    <col min="13321" max="13321" width="5.28515625" bestFit="1" customWidth="1"/>
    <col min="13569" max="13569" width="60.5703125" customWidth="1"/>
    <col min="13570" max="13570" width="17" customWidth="1"/>
    <col min="13571" max="13571" width="2" customWidth="1"/>
    <col min="13572" max="13572" width="19.85546875" customWidth="1"/>
    <col min="13574" max="13575" width="0" hidden="1" customWidth="1"/>
    <col min="13576" max="13576" width="6.85546875" bestFit="1" customWidth="1"/>
    <col min="13577" max="13577" width="5.28515625" bestFit="1" customWidth="1"/>
    <col min="13825" max="13825" width="60.5703125" customWidth="1"/>
    <col min="13826" max="13826" width="17" customWidth="1"/>
    <col min="13827" max="13827" width="2" customWidth="1"/>
    <col min="13828" max="13828" width="19.85546875" customWidth="1"/>
    <col min="13830" max="13831" width="0" hidden="1" customWidth="1"/>
    <col min="13832" max="13832" width="6.85546875" bestFit="1" customWidth="1"/>
    <col min="13833" max="13833" width="5.28515625" bestFit="1" customWidth="1"/>
    <col min="14081" max="14081" width="60.5703125" customWidth="1"/>
    <col min="14082" max="14082" width="17" customWidth="1"/>
    <col min="14083" max="14083" width="2" customWidth="1"/>
    <col min="14084" max="14084" width="19.85546875" customWidth="1"/>
    <col min="14086" max="14087" width="0" hidden="1" customWidth="1"/>
    <col min="14088" max="14088" width="6.85546875" bestFit="1" customWidth="1"/>
    <col min="14089" max="14089" width="5.28515625" bestFit="1" customWidth="1"/>
    <col min="14337" max="14337" width="60.5703125" customWidth="1"/>
    <col min="14338" max="14338" width="17" customWidth="1"/>
    <col min="14339" max="14339" width="2" customWidth="1"/>
    <col min="14340" max="14340" width="19.85546875" customWidth="1"/>
    <col min="14342" max="14343" width="0" hidden="1" customWidth="1"/>
    <col min="14344" max="14344" width="6.85546875" bestFit="1" customWidth="1"/>
    <col min="14345" max="14345" width="5.28515625" bestFit="1" customWidth="1"/>
    <col min="14593" max="14593" width="60.5703125" customWidth="1"/>
    <col min="14594" max="14594" width="17" customWidth="1"/>
    <col min="14595" max="14595" width="2" customWidth="1"/>
    <col min="14596" max="14596" width="19.85546875" customWidth="1"/>
    <col min="14598" max="14599" width="0" hidden="1" customWidth="1"/>
    <col min="14600" max="14600" width="6.85546875" bestFit="1" customWidth="1"/>
    <col min="14601" max="14601" width="5.28515625" bestFit="1" customWidth="1"/>
    <col min="14849" max="14849" width="60.5703125" customWidth="1"/>
    <col min="14850" max="14850" width="17" customWidth="1"/>
    <col min="14851" max="14851" width="2" customWidth="1"/>
    <col min="14852" max="14852" width="19.85546875" customWidth="1"/>
    <col min="14854" max="14855" width="0" hidden="1" customWidth="1"/>
    <col min="14856" max="14856" width="6.85546875" bestFit="1" customWidth="1"/>
    <col min="14857" max="14857" width="5.28515625" bestFit="1" customWidth="1"/>
    <col min="15105" max="15105" width="60.5703125" customWidth="1"/>
    <col min="15106" max="15106" width="17" customWidth="1"/>
    <col min="15107" max="15107" width="2" customWidth="1"/>
    <col min="15108" max="15108" width="19.85546875" customWidth="1"/>
    <col min="15110" max="15111" width="0" hidden="1" customWidth="1"/>
    <col min="15112" max="15112" width="6.85546875" bestFit="1" customWidth="1"/>
    <col min="15113" max="15113" width="5.28515625" bestFit="1" customWidth="1"/>
    <col min="15361" max="15361" width="60.5703125" customWidth="1"/>
    <col min="15362" max="15362" width="17" customWidth="1"/>
    <col min="15363" max="15363" width="2" customWidth="1"/>
    <col min="15364" max="15364" width="19.85546875" customWidth="1"/>
    <col min="15366" max="15367" width="0" hidden="1" customWidth="1"/>
    <col min="15368" max="15368" width="6.85546875" bestFit="1" customWidth="1"/>
    <col min="15369" max="15369" width="5.28515625" bestFit="1" customWidth="1"/>
    <col min="15617" max="15617" width="60.5703125" customWidth="1"/>
    <col min="15618" max="15618" width="17" customWidth="1"/>
    <col min="15619" max="15619" width="2" customWidth="1"/>
    <col min="15620" max="15620" width="19.85546875" customWidth="1"/>
    <col min="15622" max="15623" width="0" hidden="1" customWidth="1"/>
    <col min="15624" max="15624" width="6.85546875" bestFit="1" customWidth="1"/>
    <col min="15625" max="15625" width="5.28515625" bestFit="1" customWidth="1"/>
    <col min="15873" max="15873" width="60.5703125" customWidth="1"/>
    <col min="15874" max="15874" width="17" customWidth="1"/>
    <col min="15875" max="15875" width="2" customWidth="1"/>
    <col min="15876" max="15876" width="19.85546875" customWidth="1"/>
    <col min="15878" max="15879" width="0" hidden="1" customWidth="1"/>
    <col min="15880" max="15880" width="6.85546875" bestFit="1" customWidth="1"/>
    <col min="15881" max="15881" width="5.28515625" bestFit="1" customWidth="1"/>
    <col min="16129" max="16129" width="60.5703125" customWidth="1"/>
    <col min="16130" max="16130" width="17" customWidth="1"/>
    <col min="16131" max="16131" width="2" customWidth="1"/>
    <col min="16132" max="16132" width="19.85546875" customWidth="1"/>
    <col min="16134" max="16135" width="0" hidden="1" customWidth="1"/>
    <col min="16136" max="16136" width="6.85546875" bestFit="1" customWidth="1"/>
    <col min="16137" max="16137" width="5.28515625" bestFit="1" customWidth="1"/>
  </cols>
  <sheetData>
    <row r="1" spans="1:8" ht="15.75" x14ac:dyDescent="0.25">
      <c r="A1" s="1" t="s">
        <v>0</v>
      </c>
      <c r="B1" s="2"/>
      <c r="C1" s="3"/>
      <c r="D1" s="4"/>
      <c r="E1" s="5"/>
    </row>
    <row r="2" spans="1:8" ht="15.75" x14ac:dyDescent="0.25">
      <c r="A2" s="6" t="s">
        <v>1</v>
      </c>
      <c r="B2" s="2"/>
      <c r="C2" s="3"/>
      <c r="D2" s="4"/>
      <c r="E2" s="5"/>
    </row>
    <row r="3" spans="1:8" ht="15.75" x14ac:dyDescent="0.25">
      <c r="A3" s="6" t="s">
        <v>2</v>
      </c>
      <c r="B3" s="2"/>
      <c r="C3" s="3"/>
      <c r="D3" s="4"/>
      <c r="E3" s="5"/>
    </row>
    <row r="4" spans="1:8" ht="15.75" x14ac:dyDescent="0.25">
      <c r="A4" s="1" t="s">
        <v>3</v>
      </c>
      <c r="B4" s="2"/>
      <c r="C4" s="3"/>
      <c r="D4" s="4"/>
      <c r="E4" s="5"/>
    </row>
    <row r="5" spans="1:8" ht="15.75" x14ac:dyDescent="0.25">
      <c r="A5" s="1"/>
      <c r="B5" s="2"/>
      <c r="C5" s="3"/>
      <c r="D5" s="4"/>
      <c r="E5" s="5"/>
    </row>
    <row r="6" spans="1:8" ht="15.75" x14ac:dyDescent="0.25">
      <c r="A6" s="1"/>
      <c r="B6" s="2"/>
      <c r="C6" s="3"/>
      <c r="D6" s="4"/>
      <c r="E6" s="5"/>
    </row>
    <row r="7" spans="1:8" ht="15.75" x14ac:dyDescent="0.25">
      <c r="A7" s="1"/>
      <c r="B7" s="2"/>
      <c r="C7" s="3"/>
      <c r="D7" s="4"/>
      <c r="E7" s="5"/>
    </row>
    <row r="8" spans="1:8" ht="15.75" x14ac:dyDescent="0.25">
      <c r="A8" s="1"/>
      <c r="B8" s="7" t="s">
        <v>4</v>
      </c>
      <c r="C8" s="8"/>
      <c r="D8" s="7" t="s">
        <v>5</v>
      </c>
      <c r="E8" s="5"/>
    </row>
    <row r="9" spans="1:8" ht="15.75" x14ac:dyDescent="0.25">
      <c r="A9" s="9"/>
      <c r="B9" s="10" t="s">
        <v>6</v>
      </c>
      <c r="C9" s="10"/>
      <c r="D9" s="11" t="s">
        <v>7</v>
      </c>
      <c r="E9" s="5"/>
    </row>
    <row r="10" spans="1:8" ht="17.25" customHeight="1" x14ac:dyDescent="0.25">
      <c r="A10" s="9"/>
      <c r="B10" s="12" t="s">
        <v>8</v>
      </c>
      <c r="C10" s="10"/>
      <c r="D10" s="12" t="s">
        <v>9</v>
      </c>
      <c r="E10" s="5"/>
    </row>
    <row r="11" spans="1:8" ht="15.75" x14ac:dyDescent="0.25">
      <c r="A11" s="9"/>
      <c r="B11" s="13"/>
      <c r="C11" s="14"/>
      <c r="D11" s="15"/>
      <c r="E11" s="5"/>
    </row>
    <row r="12" spans="1:8" ht="15.75" x14ac:dyDescent="0.25">
      <c r="A12" s="16" t="s">
        <v>10</v>
      </c>
      <c r="B12" s="2"/>
      <c r="C12" s="3"/>
      <c r="D12" s="4"/>
      <c r="E12" s="5"/>
    </row>
    <row r="13" spans="1:8" ht="20.25" customHeight="1" x14ac:dyDescent="0.25">
      <c r="A13" s="17"/>
      <c r="B13" s="2"/>
      <c r="C13" s="3"/>
      <c r="D13" s="4"/>
      <c r="E13" s="5"/>
    </row>
    <row r="14" spans="1:8" ht="36.75" customHeight="1" x14ac:dyDescent="0.25">
      <c r="A14" s="17" t="s">
        <v>11</v>
      </c>
      <c r="B14" s="18">
        <f>SUM([1]бал_30_06_16!Z16:Z25,[1]бал_30_06_16!Z28)</f>
        <v>2105238</v>
      </c>
      <c r="C14" s="19"/>
      <c r="D14" s="18">
        <v>6539279</v>
      </c>
      <c r="E14" s="5"/>
      <c r="F14" s="20"/>
      <c r="G14" s="21"/>
      <c r="H14" s="22"/>
    </row>
    <row r="15" spans="1:8" ht="20.25" customHeight="1" x14ac:dyDescent="0.25">
      <c r="A15" s="23" t="s">
        <v>12</v>
      </c>
      <c r="B15" s="24">
        <f>[1]бал_30_06_16!Z58</f>
        <v>4296476</v>
      </c>
      <c r="C15" s="19"/>
      <c r="D15" s="24">
        <v>1597815</v>
      </c>
      <c r="E15" s="5"/>
      <c r="F15" s="20"/>
      <c r="G15" s="21"/>
      <c r="H15" s="22"/>
    </row>
    <row r="16" spans="1:8" ht="20.25" customHeight="1" x14ac:dyDescent="0.25">
      <c r="A16" s="17" t="s">
        <v>13</v>
      </c>
      <c r="B16" s="24">
        <f>[1]бал_30_06_16!Z69</f>
        <v>1532655</v>
      </c>
      <c r="C16" s="19"/>
      <c r="D16" s="24">
        <v>2245721</v>
      </c>
      <c r="E16" s="5"/>
      <c r="F16" s="20"/>
      <c r="G16" s="21"/>
      <c r="H16" s="22"/>
    </row>
    <row r="17" spans="1:8" ht="20.25" customHeight="1" x14ac:dyDescent="0.25">
      <c r="A17" s="17" t="s">
        <v>14</v>
      </c>
      <c r="B17" s="18">
        <f>SUM([1]бал_30_06_16!Z26:Z27,[1]бал_30_06_16!Z29:Z32,[1]бал_30_06_16!Z34:Z38)</f>
        <v>15571925</v>
      </c>
      <c r="C17" s="19"/>
      <c r="D17" s="18">
        <v>19334206</v>
      </c>
      <c r="E17" s="5"/>
      <c r="F17" s="20"/>
      <c r="G17" s="21"/>
      <c r="H17" s="22"/>
    </row>
    <row r="18" spans="1:8" ht="20.25" customHeight="1" x14ac:dyDescent="0.25">
      <c r="A18" s="17" t="s">
        <v>15</v>
      </c>
      <c r="B18" s="18">
        <f>[1]бал_30_06_16!Z78</f>
        <v>46005085</v>
      </c>
      <c r="C18" s="19"/>
      <c r="D18" s="18">
        <v>23040562</v>
      </c>
      <c r="E18" s="5"/>
      <c r="F18" s="20"/>
      <c r="G18" s="21"/>
      <c r="H18" s="22"/>
    </row>
    <row r="19" spans="1:8" ht="20.25" customHeight="1" x14ac:dyDescent="0.25">
      <c r="A19" s="17" t="s">
        <v>16</v>
      </c>
      <c r="B19" s="18">
        <f>[1]бал_30_06_16!Z107</f>
        <v>1291460</v>
      </c>
      <c r="C19" s="19"/>
      <c r="D19" s="18">
        <v>1237612</v>
      </c>
      <c r="E19" s="5"/>
      <c r="F19" s="20"/>
      <c r="G19" s="21"/>
      <c r="H19" s="22"/>
    </row>
    <row r="20" spans="1:8" ht="20.25" customHeight="1" x14ac:dyDescent="0.25">
      <c r="A20" s="17" t="s">
        <v>17</v>
      </c>
      <c r="B20" s="18">
        <f>[1]бал_30_06_16!Z161</f>
        <v>200721</v>
      </c>
      <c r="C20" s="19"/>
      <c r="D20" s="18">
        <v>198557</v>
      </c>
      <c r="E20" s="5"/>
      <c r="F20" s="20"/>
      <c r="G20" s="21"/>
      <c r="H20" s="22"/>
    </row>
    <row r="21" spans="1:8" ht="20.25" customHeight="1" x14ac:dyDescent="0.25">
      <c r="A21" s="17" t="s">
        <v>18</v>
      </c>
      <c r="B21" s="24">
        <f>[1]бал_30_06_16!Z162</f>
        <v>134396</v>
      </c>
      <c r="C21" s="19"/>
      <c r="D21" s="24">
        <v>134396</v>
      </c>
      <c r="E21" s="5"/>
      <c r="F21" s="20"/>
      <c r="G21" s="21"/>
      <c r="H21" s="22"/>
    </row>
    <row r="22" spans="1:8" ht="20.25" customHeight="1" x14ac:dyDescent="0.25">
      <c r="A22" s="17" t="s">
        <v>19</v>
      </c>
      <c r="B22" s="18">
        <f>SUM([1]бал_30_06_16!Z139:Z141)</f>
        <v>0</v>
      </c>
      <c r="C22" s="19"/>
      <c r="D22" s="18">
        <v>0</v>
      </c>
      <c r="E22" s="5"/>
      <c r="F22" s="20"/>
      <c r="G22" s="21"/>
      <c r="H22" s="22"/>
    </row>
    <row r="23" spans="1:8" ht="20.25" customHeight="1" x14ac:dyDescent="0.25">
      <c r="A23" s="17" t="s">
        <v>20</v>
      </c>
      <c r="B23" s="18">
        <f>[1]бал_30_06_16!Z125-B22-B21-B20</f>
        <v>2273157</v>
      </c>
      <c r="C23" s="19"/>
      <c r="D23" s="18">
        <v>278260</v>
      </c>
      <c r="E23" s="5"/>
      <c r="F23" s="20"/>
      <c r="G23" s="21"/>
      <c r="H23" s="22"/>
    </row>
    <row r="24" spans="1:8" ht="20.25" customHeight="1" thickBot="1" x14ac:dyDescent="0.3">
      <c r="A24" s="17"/>
      <c r="B24" s="25"/>
      <c r="C24" s="26"/>
      <c r="D24" s="27"/>
      <c r="E24" s="5"/>
      <c r="G24" s="21"/>
      <c r="H24" s="22"/>
    </row>
    <row r="25" spans="1:8" ht="20.25" customHeight="1" thickBot="1" x14ac:dyDescent="0.3">
      <c r="A25" s="28" t="s">
        <v>21</v>
      </c>
      <c r="B25" s="29">
        <f>SUM(B14:B24)</f>
        <v>73411113</v>
      </c>
      <c r="C25" s="30"/>
      <c r="D25" s="31">
        <f>SUM(D14:D24)</f>
        <v>54606408</v>
      </c>
      <c r="E25" s="5"/>
      <c r="F25" s="20"/>
      <c r="H25" s="22"/>
    </row>
    <row r="26" spans="1:8" ht="20.25" customHeight="1" x14ac:dyDescent="0.25">
      <c r="A26" s="26"/>
      <c r="B26" s="32"/>
      <c r="C26" s="26"/>
      <c r="D26" s="33"/>
      <c r="E26" s="5"/>
      <c r="H26" s="22"/>
    </row>
    <row r="27" spans="1:8" ht="20.25" customHeight="1" x14ac:dyDescent="0.25">
      <c r="A27" s="17"/>
      <c r="B27" s="34"/>
      <c r="C27" s="26"/>
      <c r="D27" s="35"/>
      <c r="E27" s="5"/>
      <c r="H27" s="22"/>
    </row>
    <row r="28" spans="1:8" ht="20.25" customHeight="1" x14ac:dyDescent="0.25">
      <c r="A28" s="28"/>
      <c r="B28" s="34"/>
      <c r="C28" s="26"/>
      <c r="D28" s="35"/>
      <c r="E28" s="5"/>
      <c r="H28" s="22"/>
    </row>
    <row r="29" spans="1:8" ht="20.25" customHeight="1" x14ac:dyDescent="0.25">
      <c r="A29" s="17"/>
      <c r="B29" s="36"/>
      <c r="C29" s="37"/>
      <c r="D29" s="38"/>
      <c r="E29" s="5"/>
      <c r="H29" s="22"/>
    </row>
    <row r="30" spans="1:8" ht="20.25" customHeight="1" x14ac:dyDescent="0.25">
      <c r="A30" s="16" t="s">
        <v>22</v>
      </c>
      <c r="B30" s="39"/>
      <c r="C30" s="40"/>
      <c r="D30" s="4"/>
      <c r="E30" s="5"/>
      <c r="H30" s="22"/>
    </row>
    <row r="31" spans="1:8" ht="20.25" customHeight="1" x14ac:dyDescent="0.25">
      <c r="A31" s="17" t="s">
        <v>23</v>
      </c>
      <c r="B31" s="39">
        <f>[1]бал_30_06_16!Z178</f>
        <v>19332752</v>
      </c>
      <c r="C31" s="40"/>
      <c r="D31" s="4">
        <v>15789422</v>
      </c>
      <c r="E31" s="5"/>
      <c r="G31" s="22"/>
      <c r="H31" s="22"/>
    </row>
    <row r="32" spans="1:8" ht="20.25" customHeight="1" x14ac:dyDescent="0.25">
      <c r="A32" s="17" t="s">
        <v>24</v>
      </c>
      <c r="B32" s="39">
        <f>[1]бал_30_06_16!Z208</f>
        <v>30054545</v>
      </c>
      <c r="C32" s="40"/>
      <c r="D32" s="4">
        <v>16567784</v>
      </c>
      <c r="E32" s="5"/>
      <c r="G32" s="22"/>
      <c r="H32" s="22"/>
    </row>
    <row r="33" spans="1:8" ht="20.25" customHeight="1" x14ac:dyDescent="0.25">
      <c r="A33" s="17" t="s">
        <v>25</v>
      </c>
      <c r="B33" s="39">
        <f>[1]бал_30_06_16!Z270</f>
        <v>50125</v>
      </c>
      <c r="C33" s="40"/>
      <c r="D33" s="4">
        <v>50125</v>
      </c>
      <c r="E33" s="5"/>
      <c r="G33" s="22"/>
      <c r="H33" s="22"/>
    </row>
    <row r="34" spans="1:8" ht="20.25" customHeight="1" x14ac:dyDescent="0.25">
      <c r="A34" s="17" t="s">
        <v>26</v>
      </c>
      <c r="B34" s="39">
        <f>[1]бал_30_06_16!Z275</f>
        <v>1432152</v>
      </c>
      <c r="C34" s="40"/>
      <c r="D34" s="4">
        <v>188522</v>
      </c>
      <c r="E34" s="5"/>
      <c r="G34" s="22"/>
      <c r="H34" s="22"/>
    </row>
    <row r="35" spans="1:8" ht="20.25" customHeight="1" thickBot="1" x14ac:dyDescent="0.3">
      <c r="A35" s="17"/>
      <c r="B35" s="41"/>
      <c r="C35" s="37"/>
      <c r="D35" s="42"/>
      <c r="E35" s="5"/>
      <c r="H35" s="22"/>
    </row>
    <row r="36" spans="1:8" ht="20.25" customHeight="1" thickBot="1" x14ac:dyDescent="0.3">
      <c r="A36" s="28" t="s">
        <v>27</v>
      </c>
      <c r="B36" s="43">
        <f>SUM(B31:B35)</f>
        <v>50869574</v>
      </c>
      <c r="C36" s="44"/>
      <c r="D36" s="45">
        <f>SUM(D31:D35)</f>
        <v>32595853</v>
      </c>
      <c r="E36" s="5"/>
      <c r="H36" s="22"/>
    </row>
    <row r="37" spans="1:8" ht="20.25" customHeight="1" x14ac:dyDescent="0.25">
      <c r="A37" s="26"/>
      <c r="B37" s="26"/>
      <c r="C37" s="26"/>
      <c r="D37" s="46"/>
      <c r="E37" s="5"/>
      <c r="H37" s="22"/>
    </row>
    <row r="38" spans="1:8" ht="20.25" customHeight="1" x14ac:dyDescent="0.25">
      <c r="A38" s="17"/>
      <c r="B38" s="17"/>
      <c r="C38" s="26"/>
      <c r="D38" s="38"/>
      <c r="E38" s="5"/>
      <c r="H38" s="22"/>
    </row>
    <row r="39" spans="1:8" ht="20.25" customHeight="1" x14ac:dyDescent="0.25">
      <c r="A39" s="16" t="s">
        <v>28</v>
      </c>
      <c r="B39" s="2"/>
      <c r="C39" s="3"/>
      <c r="D39" s="4"/>
      <c r="E39" s="5"/>
      <c r="H39" s="22"/>
    </row>
    <row r="40" spans="1:8" ht="20.25" customHeight="1" x14ac:dyDescent="0.25">
      <c r="A40" s="47"/>
      <c r="B40" s="2"/>
      <c r="C40" s="3"/>
      <c r="D40" s="4"/>
      <c r="E40" s="5"/>
      <c r="H40" s="22"/>
    </row>
    <row r="41" spans="1:8" ht="20.25" customHeight="1" x14ac:dyDescent="0.25">
      <c r="A41" s="17" t="s">
        <v>29</v>
      </c>
      <c r="B41" s="48">
        <f>B42</f>
        <v>22040816</v>
      </c>
      <c r="C41" s="48">
        <f>C42</f>
        <v>0</v>
      </c>
      <c r="D41" s="48">
        <f>D42</f>
        <v>22040816</v>
      </c>
      <c r="E41" s="5"/>
      <c r="H41" s="22"/>
    </row>
    <row r="42" spans="1:8" ht="20.25" customHeight="1" x14ac:dyDescent="0.25">
      <c r="A42" s="17" t="s">
        <v>30</v>
      </c>
      <c r="B42" s="49">
        <f>[1]бал_30_06_16!Z305</f>
        <v>22040816</v>
      </c>
      <c r="C42" s="50"/>
      <c r="D42" s="51">
        <v>22040816</v>
      </c>
      <c r="E42" s="5"/>
      <c r="H42" s="22"/>
    </row>
    <row r="43" spans="1:8" ht="20.25" customHeight="1" x14ac:dyDescent="0.25">
      <c r="A43" s="17" t="s">
        <v>31</v>
      </c>
      <c r="B43" s="52">
        <f>[1]бал_30_06_16!Z312</f>
        <v>598597</v>
      </c>
      <c r="C43" s="53"/>
      <c r="D43" s="54">
        <v>598597</v>
      </c>
      <c r="E43" s="5"/>
      <c r="F43" s="55"/>
      <c r="H43" s="22"/>
    </row>
    <row r="44" spans="1:8" ht="20.25" customHeight="1" x14ac:dyDescent="0.25">
      <c r="A44" s="56" t="s">
        <v>32</v>
      </c>
      <c r="B44" s="57">
        <f>[1]бал_30_06_16!Z308</f>
        <v>900</v>
      </c>
      <c r="C44" s="53"/>
      <c r="D44" s="54">
        <v>900</v>
      </c>
      <c r="E44" s="5"/>
      <c r="F44" s="55"/>
      <c r="H44" s="22"/>
    </row>
    <row r="45" spans="1:8" ht="20.25" customHeight="1" x14ac:dyDescent="0.25">
      <c r="A45" s="56" t="s">
        <v>33</v>
      </c>
      <c r="B45" s="52">
        <f>[1]бал_30_06_16!Z315</f>
        <v>470510</v>
      </c>
      <c r="C45" s="53"/>
      <c r="D45" s="54">
        <v>483244</v>
      </c>
      <c r="E45" s="5"/>
      <c r="F45" s="55"/>
      <c r="H45" s="22"/>
    </row>
    <row r="46" spans="1:8" ht="20.25" customHeight="1" x14ac:dyDescent="0.25">
      <c r="A46" s="58" t="s">
        <v>34</v>
      </c>
      <c r="B46" s="52">
        <f>[1]бал_30_06_16!Z316</f>
        <v>-212208</v>
      </c>
      <c r="C46" s="53"/>
      <c r="D46" s="54">
        <v>-87963</v>
      </c>
      <c r="E46" s="5"/>
      <c r="H46" s="22"/>
    </row>
    <row r="47" spans="1:8" ht="20.25" customHeight="1" x14ac:dyDescent="0.25">
      <c r="A47" s="35" t="s">
        <v>35</v>
      </c>
      <c r="B47" s="59">
        <f>SUM([1]бал_30_06_16!Z313:Z314,[1]бал_30_06_16!Z317,[1]бал_30_06_16!Z322)</f>
        <v>-357076</v>
      </c>
      <c r="C47" s="53"/>
      <c r="D47" s="54">
        <v>-1025039</v>
      </c>
      <c r="E47" s="5"/>
      <c r="F47" s="55">
        <f>D47-B47</f>
        <v>-667963</v>
      </c>
      <c r="G47" s="55"/>
      <c r="H47" s="22"/>
    </row>
    <row r="48" spans="1:8" ht="20.25" customHeight="1" x14ac:dyDescent="0.25">
      <c r="A48" s="26"/>
      <c r="B48" s="60"/>
      <c r="C48" s="60"/>
      <c r="D48" s="61"/>
      <c r="E48" s="5"/>
      <c r="F48" s="55"/>
      <c r="H48" s="22"/>
    </row>
    <row r="49" spans="1:9" ht="16.5" thickBot="1" x14ac:dyDescent="0.3">
      <c r="A49" s="16"/>
      <c r="B49" s="62"/>
      <c r="C49" s="60"/>
      <c r="D49" s="63"/>
      <c r="E49" s="5"/>
      <c r="F49" s="55"/>
      <c r="H49" s="22"/>
    </row>
    <row r="50" spans="1:9" ht="16.5" thickBot="1" x14ac:dyDescent="0.3">
      <c r="A50" s="28" t="s">
        <v>36</v>
      </c>
      <c r="B50" s="64">
        <f>SUM(B42:B48)</f>
        <v>22541539</v>
      </c>
      <c r="C50" s="65"/>
      <c r="D50" s="66">
        <f>SUM(D42:D48)</f>
        <v>22010555</v>
      </c>
      <c r="E50" s="5"/>
      <c r="H50" s="22"/>
    </row>
    <row r="51" spans="1:9" ht="15.75" x14ac:dyDescent="0.25">
      <c r="A51" s="28"/>
      <c r="B51" s="13"/>
      <c r="C51" s="14"/>
      <c r="D51" s="67"/>
      <c r="E51" s="5"/>
      <c r="H51" s="22"/>
    </row>
    <row r="52" spans="1:9" ht="16.5" thickBot="1" x14ac:dyDescent="0.3">
      <c r="A52" s="68"/>
      <c r="B52" s="69"/>
      <c r="C52" s="68"/>
      <c r="D52" s="70"/>
      <c r="E52" s="5"/>
      <c r="F52" t="s">
        <v>37</v>
      </c>
      <c r="H52" s="22"/>
    </row>
    <row r="53" spans="1:9" ht="16.5" thickBot="1" x14ac:dyDescent="0.3">
      <c r="A53" s="71" t="s">
        <v>38</v>
      </c>
      <c r="B53" s="72">
        <f>B36+B50</f>
        <v>73411113</v>
      </c>
      <c r="C53" s="13">
        <f>C36+C50</f>
        <v>0</v>
      </c>
      <c r="D53" s="73">
        <f>D36+D50</f>
        <v>54606408</v>
      </c>
      <c r="E53" s="5"/>
      <c r="F53" s="22">
        <f>B25-B53</f>
        <v>0</v>
      </c>
      <c r="H53" s="22"/>
    </row>
    <row r="54" spans="1:9" ht="15.75" x14ac:dyDescent="0.25">
      <c r="A54" s="47"/>
      <c r="B54" s="16"/>
      <c r="C54" s="68"/>
      <c r="D54" s="74"/>
      <c r="E54" s="5"/>
      <c r="H54" s="22"/>
    </row>
    <row r="55" spans="1:9" ht="15.75" x14ac:dyDescent="0.25">
      <c r="A55" s="9"/>
      <c r="B55" s="75">
        <f>B25-B53</f>
        <v>0</v>
      </c>
      <c r="C55" s="75"/>
      <c r="D55" s="76"/>
      <c r="E55" s="5"/>
      <c r="G55" s="77"/>
      <c r="H55" s="22"/>
      <c r="I55" s="22"/>
    </row>
    <row r="56" spans="1:9" ht="15.75" x14ac:dyDescent="0.25">
      <c r="A56" s="9"/>
      <c r="B56" s="75"/>
      <c r="C56" s="75"/>
      <c r="D56" s="76"/>
      <c r="E56" s="5"/>
      <c r="F56" s="22">
        <f>D25-D53</f>
        <v>0</v>
      </c>
      <c r="G56" s="22"/>
      <c r="H56" s="22"/>
      <c r="I56" s="22"/>
    </row>
    <row r="57" spans="1:9" x14ac:dyDescent="0.25">
      <c r="A57" s="78"/>
      <c r="B57" s="79"/>
      <c r="C57" s="79"/>
      <c r="D57" s="80"/>
      <c r="G57" s="22"/>
      <c r="H57" s="22"/>
      <c r="I57" s="22"/>
    </row>
    <row r="58" spans="1:9" x14ac:dyDescent="0.25">
      <c r="A58" s="78"/>
      <c r="B58" s="79"/>
      <c r="C58" s="79"/>
      <c r="D58" s="80"/>
      <c r="G58" s="22"/>
      <c r="H58" s="22"/>
      <c r="I58" s="22"/>
    </row>
    <row r="59" spans="1:9" x14ac:dyDescent="0.25">
      <c r="A59" s="78"/>
      <c r="B59" s="78"/>
      <c r="C59" s="81"/>
      <c r="D59" s="82"/>
    </row>
    <row r="60" spans="1:9" x14ac:dyDescent="0.25">
      <c r="A60" s="78"/>
      <c r="B60" s="78"/>
      <c r="C60" s="81"/>
      <c r="D60" s="82"/>
    </row>
    <row r="61" spans="1:9" s="85" customFormat="1" ht="15.75" x14ac:dyDescent="0.25">
      <c r="A61" s="83" t="s">
        <v>39</v>
      </c>
      <c r="B61" s="83" t="s">
        <v>39</v>
      </c>
      <c r="C61" s="84"/>
      <c r="D61" s="15"/>
    </row>
    <row r="62" spans="1:9" s="85" customFormat="1" ht="15.75" x14ac:dyDescent="0.25">
      <c r="A62" s="86" t="s">
        <v>40</v>
      </c>
      <c r="B62" s="87" t="s">
        <v>41</v>
      </c>
      <c r="C62" s="87"/>
      <c r="D62" s="15"/>
    </row>
    <row r="63" spans="1:9" s="85" customFormat="1" ht="15.75" x14ac:dyDescent="0.25">
      <c r="A63" s="88" t="s">
        <v>42</v>
      </c>
      <c r="B63" s="89" t="s">
        <v>43</v>
      </c>
      <c r="C63" s="90"/>
      <c r="D63" s="15"/>
    </row>
    <row r="64" spans="1:9" x14ac:dyDescent="0.25">
      <c r="A64" s="91"/>
      <c r="B64" s="78"/>
      <c r="C64" s="81"/>
      <c r="D64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opLeftCell="A43" workbookViewId="0">
      <selection activeCell="B66" sqref="B66"/>
    </sheetView>
  </sheetViews>
  <sheetFormatPr defaultRowHeight="17.25" thickTop="1" thickBottom="1" x14ac:dyDescent="0.3"/>
  <cols>
    <col min="1" max="1" width="5.5703125" style="99" customWidth="1"/>
    <col min="2" max="2" width="64.85546875" style="99" customWidth="1"/>
    <col min="3" max="3" width="1.42578125" style="99" customWidth="1"/>
    <col min="4" max="4" width="16.5703125" style="98" customWidth="1"/>
    <col min="5" max="5" width="2" style="105" customWidth="1"/>
    <col min="6" max="6" width="19.140625" style="98" customWidth="1"/>
    <col min="7" max="7" width="9.140625" style="99"/>
    <col min="8" max="8" width="11.7109375" style="100" hidden="1" customWidth="1"/>
    <col min="9" max="9" width="9.5703125" style="100" hidden="1" customWidth="1"/>
    <col min="10" max="20" width="0" style="101" hidden="1" customWidth="1"/>
    <col min="21" max="21" width="0" style="102" hidden="1" customWidth="1"/>
    <col min="22" max="23" width="0" style="101" hidden="1" customWidth="1"/>
    <col min="24" max="256" width="9.140625" style="101"/>
    <col min="257" max="257" width="5.5703125" style="101" customWidth="1"/>
    <col min="258" max="258" width="64.85546875" style="101" customWidth="1"/>
    <col min="259" max="259" width="1.42578125" style="101" customWidth="1"/>
    <col min="260" max="260" width="16.5703125" style="101" customWidth="1"/>
    <col min="261" max="261" width="2" style="101" customWidth="1"/>
    <col min="262" max="262" width="19.140625" style="101" customWidth="1"/>
    <col min="263" max="263" width="9.140625" style="101"/>
    <col min="264" max="279" width="0" style="101" hidden="1" customWidth="1"/>
    <col min="280" max="512" width="9.140625" style="101"/>
    <col min="513" max="513" width="5.5703125" style="101" customWidth="1"/>
    <col min="514" max="514" width="64.85546875" style="101" customWidth="1"/>
    <col min="515" max="515" width="1.42578125" style="101" customWidth="1"/>
    <col min="516" max="516" width="16.5703125" style="101" customWidth="1"/>
    <col min="517" max="517" width="2" style="101" customWidth="1"/>
    <col min="518" max="518" width="19.140625" style="101" customWidth="1"/>
    <col min="519" max="519" width="9.140625" style="101"/>
    <col min="520" max="535" width="0" style="101" hidden="1" customWidth="1"/>
    <col min="536" max="768" width="9.140625" style="101"/>
    <col min="769" max="769" width="5.5703125" style="101" customWidth="1"/>
    <col min="770" max="770" width="64.85546875" style="101" customWidth="1"/>
    <col min="771" max="771" width="1.42578125" style="101" customWidth="1"/>
    <col min="772" max="772" width="16.5703125" style="101" customWidth="1"/>
    <col min="773" max="773" width="2" style="101" customWidth="1"/>
    <col min="774" max="774" width="19.140625" style="101" customWidth="1"/>
    <col min="775" max="775" width="9.140625" style="101"/>
    <col min="776" max="791" width="0" style="101" hidden="1" customWidth="1"/>
    <col min="792" max="1024" width="9.140625" style="101"/>
    <col min="1025" max="1025" width="5.5703125" style="101" customWidth="1"/>
    <col min="1026" max="1026" width="64.85546875" style="101" customWidth="1"/>
    <col min="1027" max="1027" width="1.42578125" style="101" customWidth="1"/>
    <col min="1028" max="1028" width="16.5703125" style="101" customWidth="1"/>
    <col min="1029" max="1029" width="2" style="101" customWidth="1"/>
    <col min="1030" max="1030" width="19.140625" style="101" customWidth="1"/>
    <col min="1031" max="1031" width="9.140625" style="101"/>
    <col min="1032" max="1047" width="0" style="101" hidden="1" customWidth="1"/>
    <col min="1048" max="1280" width="9.140625" style="101"/>
    <col min="1281" max="1281" width="5.5703125" style="101" customWidth="1"/>
    <col min="1282" max="1282" width="64.85546875" style="101" customWidth="1"/>
    <col min="1283" max="1283" width="1.42578125" style="101" customWidth="1"/>
    <col min="1284" max="1284" width="16.5703125" style="101" customWidth="1"/>
    <col min="1285" max="1285" width="2" style="101" customWidth="1"/>
    <col min="1286" max="1286" width="19.140625" style="101" customWidth="1"/>
    <col min="1287" max="1287" width="9.140625" style="101"/>
    <col min="1288" max="1303" width="0" style="101" hidden="1" customWidth="1"/>
    <col min="1304" max="1536" width="9.140625" style="101"/>
    <col min="1537" max="1537" width="5.5703125" style="101" customWidth="1"/>
    <col min="1538" max="1538" width="64.85546875" style="101" customWidth="1"/>
    <col min="1539" max="1539" width="1.42578125" style="101" customWidth="1"/>
    <col min="1540" max="1540" width="16.5703125" style="101" customWidth="1"/>
    <col min="1541" max="1541" width="2" style="101" customWidth="1"/>
    <col min="1542" max="1542" width="19.140625" style="101" customWidth="1"/>
    <col min="1543" max="1543" width="9.140625" style="101"/>
    <col min="1544" max="1559" width="0" style="101" hidden="1" customWidth="1"/>
    <col min="1560" max="1792" width="9.140625" style="101"/>
    <col min="1793" max="1793" width="5.5703125" style="101" customWidth="1"/>
    <col min="1794" max="1794" width="64.85546875" style="101" customWidth="1"/>
    <col min="1795" max="1795" width="1.42578125" style="101" customWidth="1"/>
    <col min="1796" max="1796" width="16.5703125" style="101" customWidth="1"/>
    <col min="1797" max="1797" width="2" style="101" customWidth="1"/>
    <col min="1798" max="1798" width="19.140625" style="101" customWidth="1"/>
    <col min="1799" max="1799" width="9.140625" style="101"/>
    <col min="1800" max="1815" width="0" style="101" hidden="1" customWidth="1"/>
    <col min="1816" max="2048" width="9.140625" style="101"/>
    <col min="2049" max="2049" width="5.5703125" style="101" customWidth="1"/>
    <col min="2050" max="2050" width="64.85546875" style="101" customWidth="1"/>
    <col min="2051" max="2051" width="1.42578125" style="101" customWidth="1"/>
    <col min="2052" max="2052" width="16.5703125" style="101" customWidth="1"/>
    <col min="2053" max="2053" width="2" style="101" customWidth="1"/>
    <col min="2054" max="2054" width="19.140625" style="101" customWidth="1"/>
    <col min="2055" max="2055" width="9.140625" style="101"/>
    <col min="2056" max="2071" width="0" style="101" hidden="1" customWidth="1"/>
    <col min="2072" max="2304" width="9.140625" style="101"/>
    <col min="2305" max="2305" width="5.5703125" style="101" customWidth="1"/>
    <col min="2306" max="2306" width="64.85546875" style="101" customWidth="1"/>
    <col min="2307" max="2307" width="1.42578125" style="101" customWidth="1"/>
    <col min="2308" max="2308" width="16.5703125" style="101" customWidth="1"/>
    <col min="2309" max="2309" width="2" style="101" customWidth="1"/>
    <col min="2310" max="2310" width="19.140625" style="101" customWidth="1"/>
    <col min="2311" max="2311" width="9.140625" style="101"/>
    <col min="2312" max="2327" width="0" style="101" hidden="1" customWidth="1"/>
    <col min="2328" max="2560" width="9.140625" style="101"/>
    <col min="2561" max="2561" width="5.5703125" style="101" customWidth="1"/>
    <col min="2562" max="2562" width="64.85546875" style="101" customWidth="1"/>
    <col min="2563" max="2563" width="1.42578125" style="101" customWidth="1"/>
    <col min="2564" max="2564" width="16.5703125" style="101" customWidth="1"/>
    <col min="2565" max="2565" width="2" style="101" customWidth="1"/>
    <col min="2566" max="2566" width="19.140625" style="101" customWidth="1"/>
    <col min="2567" max="2567" width="9.140625" style="101"/>
    <col min="2568" max="2583" width="0" style="101" hidden="1" customWidth="1"/>
    <col min="2584" max="2816" width="9.140625" style="101"/>
    <col min="2817" max="2817" width="5.5703125" style="101" customWidth="1"/>
    <col min="2818" max="2818" width="64.85546875" style="101" customWidth="1"/>
    <col min="2819" max="2819" width="1.42578125" style="101" customWidth="1"/>
    <col min="2820" max="2820" width="16.5703125" style="101" customWidth="1"/>
    <col min="2821" max="2821" width="2" style="101" customWidth="1"/>
    <col min="2822" max="2822" width="19.140625" style="101" customWidth="1"/>
    <col min="2823" max="2823" width="9.140625" style="101"/>
    <col min="2824" max="2839" width="0" style="101" hidden="1" customWidth="1"/>
    <col min="2840" max="3072" width="9.140625" style="101"/>
    <col min="3073" max="3073" width="5.5703125" style="101" customWidth="1"/>
    <col min="3074" max="3074" width="64.85546875" style="101" customWidth="1"/>
    <col min="3075" max="3075" width="1.42578125" style="101" customWidth="1"/>
    <col min="3076" max="3076" width="16.5703125" style="101" customWidth="1"/>
    <col min="3077" max="3077" width="2" style="101" customWidth="1"/>
    <col min="3078" max="3078" width="19.140625" style="101" customWidth="1"/>
    <col min="3079" max="3079" width="9.140625" style="101"/>
    <col min="3080" max="3095" width="0" style="101" hidden="1" customWidth="1"/>
    <col min="3096" max="3328" width="9.140625" style="101"/>
    <col min="3329" max="3329" width="5.5703125" style="101" customWidth="1"/>
    <col min="3330" max="3330" width="64.85546875" style="101" customWidth="1"/>
    <col min="3331" max="3331" width="1.42578125" style="101" customWidth="1"/>
    <col min="3332" max="3332" width="16.5703125" style="101" customWidth="1"/>
    <col min="3333" max="3333" width="2" style="101" customWidth="1"/>
    <col min="3334" max="3334" width="19.140625" style="101" customWidth="1"/>
    <col min="3335" max="3335" width="9.140625" style="101"/>
    <col min="3336" max="3351" width="0" style="101" hidden="1" customWidth="1"/>
    <col min="3352" max="3584" width="9.140625" style="101"/>
    <col min="3585" max="3585" width="5.5703125" style="101" customWidth="1"/>
    <col min="3586" max="3586" width="64.85546875" style="101" customWidth="1"/>
    <col min="3587" max="3587" width="1.42578125" style="101" customWidth="1"/>
    <col min="3588" max="3588" width="16.5703125" style="101" customWidth="1"/>
    <col min="3589" max="3589" width="2" style="101" customWidth="1"/>
    <col min="3590" max="3590" width="19.140625" style="101" customWidth="1"/>
    <col min="3591" max="3591" width="9.140625" style="101"/>
    <col min="3592" max="3607" width="0" style="101" hidden="1" customWidth="1"/>
    <col min="3608" max="3840" width="9.140625" style="101"/>
    <col min="3841" max="3841" width="5.5703125" style="101" customWidth="1"/>
    <col min="3842" max="3842" width="64.85546875" style="101" customWidth="1"/>
    <col min="3843" max="3843" width="1.42578125" style="101" customWidth="1"/>
    <col min="3844" max="3844" width="16.5703125" style="101" customWidth="1"/>
    <col min="3845" max="3845" width="2" style="101" customWidth="1"/>
    <col min="3846" max="3846" width="19.140625" style="101" customWidth="1"/>
    <col min="3847" max="3847" width="9.140625" style="101"/>
    <col min="3848" max="3863" width="0" style="101" hidden="1" customWidth="1"/>
    <col min="3864" max="4096" width="9.140625" style="101"/>
    <col min="4097" max="4097" width="5.5703125" style="101" customWidth="1"/>
    <col min="4098" max="4098" width="64.85546875" style="101" customWidth="1"/>
    <col min="4099" max="4099" width="1.42578125" style="101" customWidth="1"/>
    <col min="4100" max="4100" width="16.5703125" style="101" customWidth="1"/>
    <col min="4101" max="4101" width="2" style="101" customWidth="1"/>
    <col min="4102" max="4102" width="19.140625" style="101" customWidth="1"/>
    <col min="4103" max="4103" width="9.140625" style="101"/>
    <col min="4104" max="4119" width="0" style="101" hidden="1" customWidth="1"/>
    <col min="4120" max="4352" width="9.140625" style="101"/>
    <col min="4353" max="4353" width="5.5703125" style="101" customWidth="1"/>
    <col min="4354" max="4354" width="64.85546875" style="101" customWidth="1"/>
    <col min="4355" max="4355" width="1.42578125" style="101" customWidth="1"/>
    <col min="4356" max="4356" width="16.5703125" style="101" customWidth="1"/>
    <col min="4357" max="4357" width="2" style="101" customWidth="1"/>
    <col min="4358" max="4358" width="19.140625" style="101" customWidth="1"/>
    <col min="4359" max="4359" width="9.140625" style="101"/>
    <col min="4360" max="4375" width="0" style="101" hidden="1" customWidth="1"/>
    <col min="4376" max="4608" width="9.140625" style="101"/>
    <col min="4609" max="4609" width="5.5703125" style="101" customWidth="1"/>
    <col min="4610" max="4610" width="64.85546875" style="101" customWidth="1"/>
    <col min="4611" max="4611" width="1.42578125" style="101" customWidth="1"/>
    <col min="4612" max="4612" width="16.5703125" style="101" customWidth="1"/>
    <col min="4613" max="4613" width="2" style="101" customWidth="1"/>
    <col min="4614" max="4614" width="19.140625" style="101" customWidth="1"/>
    <col min="4615" max="4615" width="9.140625" style="101"/>
    <col min="4616" max="4631" width="0" style="101" hidden="1" customWidth="1"/>
    <col min="4632" max="4864" width="9.140625" style="101"/>
    <col min="4865" max="4865" width="5.5703125" style="101" customWidth="1"/>
    <col min="4866" max="4866" width="64.85546875" style="101" customWidth="1"/>
    <col min="4867" max="4867" width="1.42578125" style="101" customWidth="1"/>
    <col min="4868" max="4868" width="16.5703125" style="101" customWidth="1"/>
    <col min="4869" max="4869" width="2" style="101" customWidth="1"/>
    <col min="4870" max="4870" width="19.140625" style="101" customWidth="1"/>
    <col min="4871" max="4871" width="9.140625" style="101"/>
    <col min="4872" max="4887" width="0" style="101" hidden="1" customWidth="1"/>
    <col min="4888" max="5120" width="9.140625" style="101"/>
    <col min="5121" max="5121" width="5.5703125" style="101" customWidth="1"/>
    <col min="5122" max="5122" width="64.85546875" style="101" customWidth="1"/>
    <col min="5123" max="5123" width="1.42578125" style="101" customWidth="1"/>
    <col min="5124" max="5124" width="16.5703125" style="101" customWidth="1"/>
    <col min="5125" max="5125" width="2" style="101" customWidth="1"/>
    <col min="5126" max="5126" width="19.140625" style="101" customWidth="1"/>
    <col min="5127" max="5127" width="9.140625" style="101"/>
    <col min="5128" max="5143" width="0" style="101" hidden="1" customWidth="1"/>
    <col min="5144" max="5376" width="9.140625" style="101"/>
    <col min="5377" max="5377" width="5.5703125" style="101" customWidth="1"/>
    <col min="5378" max="5378" width="64.85546875" style="101" customWidth="1"/>
    <col min="5379" max="5379" width="1.42578125" style="101" customWidth="1"/>
    <col min="5380" max="5380" width="16.5703125" style="101" customWidth="1"/>
    <col min="5381" max="5381" width="2" style="101" customWidth="1"/>
    <col min="5382" max="5382" width="19.140625" style="101" customWidth="1"/>
    <col min="5383" max="5383" width="9.140625" style="101"/>
    <col min="5384" max="5399" width="0" style="101" hidden="1" customWidth="1"/>
    <col min="5400" max="5632" width="9.140625" style="101"/>
    <col min="5633" max="5633" width="5.5703125" style="101" customWidth="1"/>
    <col min="5634" max="5634" width="64.85546875" style="101" customWidth="1"/>
    <col min="5635" max="5635" width="1.42578125" style="101" customWidth="1"/>
    <col min="5636" max="5636" width="16.5703125" style="101" customWidth="1"/>
    <col min="5637" max="5637" width="2" style="101" customWidth="1"/>
    <col min="5638" max="5638" width="19.140625" style="101" customWidth="1"/>
    <col min="5639" max="5639" width="9.140625" style="101"/>
    <col min="5640" max="5655" width="0" style="101" hidden="1" customWidth="1"/>
    <col min="5656" max="5888" width="9.140625" style="101"/>
    <col min="5889" max="5889" width="5.5703125" style="101" customWidth="1"/>
    <col min="5890" max="5890" width="64.85546875" style="101" customWidth="1"/>
    <col min="5891" max="5891" width="1.42578125" style="101" customWidth="1"/>
    <col min="5892" max="5892" width="16.5703125" style="101" customWidth="1"/>
    <col min="5893" max="5893" width="2" style="101" customWidth="1"/>
    <col min="5894" max="5894" width="19.140625" style="101" customWidth="1"/>
    <col min="5895" max="5895" width="9.140625" style="101"/>
    <col min="5896" max="5911" width="0" style="101" hidden="1" customWidth="1"/>
    <col min="5912" max="6144" width="9.140625" style="101"/>
    <col min="6145" max="6145" width="5.5703125" style="101" customWidth="1"/>
    <col min="6146" max="6146" width="64.85546875" style="101" customWidth="1"/>
    <col min="6147" max="6147" width="1.42578125" style="101" customWidth="1"/>
    <col min="6148" max="6148" width="16.5703125" style="101" customWidth="1"/>
    <col min="6149" max="6149" width="2" style="101" customWidth="1"/>
    <col min="6150" max="6150" width="19.140625" style="101" customWidth="1"/>
    <col min="6151" max="6151" width="9.140625" style="101"/>
    <col min="6152" max="6167" width="0" style="101" hidden="1" customWidth="1"/>
    <col min="6168" max="6400" width="9.140625" style="101"/>
    <col min="6401" max="6401" width="5.5703125" style="101" customWidth="1"/>
    <col min="6402" max="6402" width="64.85546875" style="101" customWidth="1"/>
    <col min="6403" max="6403" width="1.42578125" style="101" customWidth="1"/>
    <col min="6404" max="6404" width="16.5703125" style="101" customWidth="1"/>
    <col min="6405" max="6405" width="2" style="101" customWidth="1"/>
    <col min="6406" max="6406" width="19.140625" style="101" customWidth="1"/>
    <col min="6407" max="6407" width="9.140625" style="101"/>
    <col min="6408" max="6423" width="0" style="101" hidden="1" customWidth="1"/>
    <col min="6424" max="6656" width="9.140625" style="101"/>
    <col min="6657" max="6657" width="5.5703125" style="101" customWidth="1"/>
    <col min="6658" max="6658" width="64.85546875" style="101" customWidth="1"/>
    <col min="6659" max="6659" width="1.42578125" style="101" customWidth="1"/>
    <col min="6660" max="6660" width="16.5703125" style="101" customWidth="1"/>
    <col min="6661" max="6661" width="2" style="101" customWidth="1"/>
    <col min="6662" max="6662" width="19.140625" style="101" customWidth="1"/>
    <col min="6663" max="6663" width="9.140625" style="101"/>
    <col min="6664" max="6679" width="0" style="101" hidden="1" customWidth="1"/>
    <col min="6680" max="6912" width="9.140625" style="101"/>
    <col min="6913" max="6913" width="5.5703125" style="101" customWidth="1"/>
    <col min="6914" max="6914" width="64.85546875" style="101" customWidth="1"/>
    <col min="6915" max="6915" width="1.42578125" style="101" customWidth="1"/>
    <col min="6916" max="6916" width="16.5703125" style="101" customWidth="1"/>
    <col min="6917" max="6917" width="2" style="101" customWidth="1"/>
    <col min="6918" max="6918" width="19.140625" style="101" customWidth="1"/>
    <col min="6919" max="6919" width="9.140625" style="101"/>
    <col min="6920" max="6935" width="0" style="101" hidden="1" customWidth="1"/>
    <col min="6936" max="7168" width="9.140625" style="101"/>
    <col min="7169" max="7169" width="5.5703125" style="101" customWidth="1"/>
    <col min="7170" max="7170" width="64.85546875" style="101" customWidth="1"/>
    <col min="7171" max="7171" width="1.42578125" style="101" customWidth="1"/>
    <col min="7172" max="7172" width="16.5703125" style="101" customWidth="1"/>
    <col min="7173" max="7173" width="2" style="101" customWidth="1"/>
    <col min="7174" max="7174" width="19.140625" style="101" customWidth="1"/>
    <col min="7175" max="7175" width="9.140625" style="101"/>
    <col min="7176" max="7191" width="0" style="101" hidden="1" customWidth="1"/>
    <col min="7192" max="7424" width="9.140625" style="101"/>
    <col min="7425" max="7425" width="5.5703125" style="101" customWidth="1"/>
    <col min="7426" max="7426" width="64.85546875" style="101" customWidth="1"/>
    <col min="7427" max="7427" width="1.42578125" style="101" customWidth="1"/>
    <col min="7428" max="7428" width="16.5703125" style="101" customWidth="1"/>
    <col min="7429" max="7429" width="2" style="101" customWidth="1"/>
    <col min="7430" max="7430" width="19.140625" style="101" customWidth="1"/>
    <col min="7431" max="7431" width="9.140625" style="101"/>
    <col min="7432" max="7447" width="0" style="101" hidden="1" customWidth="1"/>
    <col min="7448" max="7680" width="9.140625" style="101"/>
    <col min="7681" max="7681" width="5.5703125" style="101" customWidth="1"/>
    <col min="7682" max="7682" width="64.85546875" style="101" customWidth="1"/>
    <col min="7683" max="7683" width="1.42578125" style="101" customWidth="1"/>
    <col min="7684" max="7684" width="16.5703125" style="101" customWidth="1"/>
    <col min="7685" max="7685" width="2" style="101" customWidth="1"/>
    <col min="7686" max="7686" width="19.140625" style="101" customWidth="1"/>
    <col min="7687" max="7687" width="9.140625" style="101"/>
    <col min="7688" max="7703" width="0" style="101" hidden="1" customWidth="1"/>
    <col min="7704" max="7936" width="9.140625" style="101"/>
    <col min="7937" max="7937" width="5.5703125" style="101" customWidth="1"/>
    <col min="7938" max="7938" width="64.85546875" style="101" customWidth="1"/>
    <col min="7939" max="7939" width="1.42578125" style="101" customWidth="1"/>
    <col min="7940" max="7940" width="16.5703125" style="101" customWidth="1"/>
    <col min="7941" max="7941" width="2" style="101" customWidth="1"/>
    <col min="7942" max="7942" width="19.140625" style="101" customWidth="1"/>
    <col min="7943" max="7943" width="9.140625" style="101"/>
    <col min="7944" max="7959" width="0" style="101" hidden="1" customWidth="1"/>
    <col min="7960" max="8192" width="9.140625" style="101"/>
    <col min="8193" max="8193" width="5.5703125" style="101" customWidth="1"/>
    <col min="8194" max="8194" width="64.85546875" style="101" customWidth="1"/>
    <col min="8195" max="8195" width="1.42578125" style="101" customWidth="1"/>
    <col min="8196" max="8196" width="16.5703125" style="101" customWidth="1"/>
    <col min="8197" max="8197" width="2" style="101" customWidth="1"/>
    <col min="8198" max="8198" width="19.140625" style="101" customWidth="1"/>
    <col min="8199" max="8199" width="9.140625" style="101"/>
    <col min="8200" max="8215" width="0" style="101" hidden="1" customWidth="1"/>
    <col min="8216" max="8448" width="9.140625" style="101"/>
    <col min="8449" max="8449" width="5.5703125" style="101" customWidth="1"/>
    <col min="8450" max="8450" width="64.85546875" style="101" customWidth="1"/>
    <col min="8451" max="8451" width="1.42578125" style="101" customWidth="1"/>
    <col min="8452" max="8452" width="16.5703125" style="101" customWidth="1"/>
    <col min="8453" max="8453" width="2" style="101" customWidth="1"/>
    <col min="8454" max="8454" width="19.140625" style="101" customWidth="1"/>
    <col min="8455" max="8455" width="9.140625" style="101"/>
    <col min="8456" max="8471" width="0" style="101" hidden="1" customWidth="1"/>
    <col min="8472" max="8704" width="9.140625" style="101"/>
    <col min="8705" max="8705" width="5.5703125" style="101" customWidth="1"/>
    <col min="8706" max="8706" width="64.85546875" style="101" customWidth="1"/>
    <col min="8707" max="8707" width="1.42578125" style="101" customWidth="1"/>
    <col min="8708" max="8708" width="16.5703125" style="101" customWidth="1"/>
    <col min="8709" max="8709" width="2" style="101" customWidth="1"/>
    <col min="8710" max="8710" width="19.140625" style="101" customWidth="1"/>
    <col min="8711" max="8711" width="9.140625" style="101"/>
    <col min="8712" max="8727" width="0" style="101" hidden="1" customWidth="1"/>
    <col min="8728" max="8960" width="9.140625" style="101"/>
    <col min="8961" max="8961" width="5.5703125" style="101" customWidth="1"/>
    <col min="8962" max="8962" width="64.85546875" style="101" customWidth="1"/>
    <col min="8963" max="8963" width="1.42578125" style="101" customWidth="1"/>
    <col min="8964" max="8964" width="16.5703125" style="101" customWidth="1"/>
    <col min="8965" max="8965" width="2" style="101" customWidth="1"/>
    <col min="8966" max="8966" width="19.140625" style="101" customWidth="1"/>
    <col min="8967" max="8967" width="9.140625" style="101"/>
    <col min="8968" max="8983" width="0" style="101" hidden="1" customWidth="1"/>
    <col min="8984" max="9216" width="9.140625" style="101"/>
    <col min="9217" max="9217" width="5.5703125" style="101" customWidth="1"/>
    <col min="9218" max="9218" width="64.85546875" style="101" customWidth="1"/>
    <col min="9219" max="9219" width="1.42578125" style="101" customWidth="1"/>
    <col min="9220" max="9220" width="16.5703125" style="101" customWidth="1"/>
    <col min="9221" max="9221" width="2" style="101" customWidth="1"/>
    <col min="9222" max="9222" width="19.140625" style="101" customWidth="1"/>
    <col min="9223" max="9223" width="9.140625" style="101"/>
    <col min="9224" max="9239" width="0" style="101" hidden="1" customWidth="1"/>
    <col min="9240" max="9472" width="9.140625" style="101"/>
    <col min="9473" max="9473" width="5.5703125" style="101" customWidth="1"/>
    <col min="9474" max="9474" width="64.85546875" style="101" customWidth="1"/>
    <col min="9475" max="9475" width="1.42578125" style="101" customWidth="1"/>
    <col min="9476" max="9476" width="16.5703125" style="101" customWidth="1"/>
    <col min="9477" max="9477" width="2" style="101" customWidth="1"/>
    <col min="9478" max="9478" width="19.140625" style="101" customWidth="1"/>
    <col min="9479" max="9479" width="9.140625" style="101"/>
    <col min="9480" max="9495" width="0" style="101" hidden="1" customWidth="1"/>
    <col min="9496" max="9728" width="9.140625" style="101"/>
    <col min="9729" max="9729" width="5.5703125" style="101" customWidth="1"/>
    <col min="9730" max="9730" width="64.85546875" style="101" customWidth="1"/>
    <col min="9731" max="9731" width="1.42578125" style="101" customWidth="1"/>
    <col min="9732" max="9732" width="16.5703125" style="101" customWidth="1"/>
    <col min="9733" max="9733" width="2" style="101" customWidth="1"/>
    <col min="9734" max="9734" width="19.140625" style="101" customWidth="1"/>
    <col min="9735" max="9735" width="9.140625" style="101"/>
    <col min="9736" max="9751" width="0" style="101" hidden="1" customWidth="1"/>
    <col min="9752" max="9984" width="9.140625" style="101"/>
    <col min="9985" max="9985" width="5.5703125" style="101" customWidth="1"/>
    <col min="9986" max="9986" width="64.85546875" style="101" customWidth="1"/>
    <col min="9987" max="9987" width="1.42578125" style="101" customWidth="1"/>
    <col min="9988" max="9988" width="16.5703125" style="101" customWidth="1"/>
    <col min="9989" max="9989" width="2" style="101" customWidth="1"/>
    <col min="9990" max="9990" width="19.140625" style="101" customWidth="1"/>
    <col min="9991" max="9991" width="9.140625" style="101"/>
    <col min="9992" max="10007" width="0" style="101" hidden="1" customWidth="1"/>
    <col min="10008" max="10240" width="9.140625" style="101"/>
    <col min="10241" max="10241" width="5.5703125" style="101" customWidth="1"/>
    <col min="10242" max="10242" width="64.85546875" style="101" customWidth="1"/>
    <col min="10243" max="10243" width="1.42578125" style="101" customWidth="1"/>
    <col min="10244" max="10244" width="16.5703125" style="101" customWidth="1"/>
    <col min="10245" max="10245" width="2" style="101" customWidth="1"/>
    <col min="10246" max="10246" width="19.140625" style="101" customWidth="1"/>
    <col min="10247" max="10247" width="9.140625" style="101"/>
    <col min="10248" max="10263" width="0" style="101" hidden="1" customWidth="1"/>
    <col min="10264" max="10496" width="9.140625" style="101"/>
    <col min="10497" max="10497" width="5.5703125" style="101" customWidth="1"/>
    <col min="10498" max="10498" width="64.85546875" style="101" customWidth="1"/>
    <col min="10499" max="10499" width="1.42578125" style="101" customWidth="1"/>
    <col min="10500" max="10500" width="16.5703125" style="101" customWidth="1"/>
    <col min="10501" max="10501" width="2" style="101" customWidth="1"/>
    <col min="10502" max="10502" width="19.140625" style="101" customWidth="1"/>
    <col min="10503" max="10503" width="9.140625" style="101"/>
    <col min="10504" max="10519" width="0" style="101" hidden="1" customWidth="1"/>
    <col min="10520" max="10752" width="9.140625" style="101"/>
    <col min="10753" max="10753" width="5.5703125" style="101" customWidth="1"/>
    <col min="10754" max="10754" width="64.85546875" style="101" customWidth="1"/>
    <col min="10755" max="10755" width="1.42578125" style="101" customWidth="1"/>
    <col min="10756" max="10756" width="16.5703125" style="101" customWidth="1"/>
    <col min="10757" max="10757" width="2" style="101" customWidth="1"/>
    <col min="10758" max="10758" width="19.140625" style="101" customWidth="1"/>
    <col min="10759" max="10759" width="9.140625" style="101"/>
    <col min="10760" max="10775" width="0" style="101" hidden="1" customWidth="1"/>
    <col min="10776" max="11008" width="9.140625" style="101"/>
    <col min="11009" max="11009" width="5.5703125" style="101" customWidth="1"/>
    <col min="11010" max="11010" width="64.85546875" style="101" customWidth="1"/>
    <col min="11011" max="11011" width="1.42578125" style="101" customWidth="1"/>
    <col min="11012" max="11012" width="16.5703125" style="101" customWidth="1"/>
    <col min="11013" max="11013" width="2" style="101" customWidth="1"/>
    <col min="11014" max="11014" width="19.140625" style="101" customWidth="1"/>
    <col min="11015" max="11015" width="9.140625" style="101"/>
    <col min="11016" max="11031" width="0" style="101" hidden="1" customWidth="1"/>
    <col min="11032" max="11264" width="9.140625" style="101"/>
    <col min="11265" max="11265" width="5.5703125" style="101" customWidth="1"/>
    <col min="11266" max="11266" width="64.85546875" style="101" customWidth="1"/>
    <col min="11267" max="11267" width="1.42578125" style="101" customWidth="1"/>
    <col min="11268" max="11268" width="16.5703125" style="101" customWidth="1"/>
    <col min="11269" max="11269" width="2" style="101" customWidth="1"/>
    <col min="11270" max="11270" width="19.140625" style="101" customWidth="1"/>
    <col min="11271" max="11271" width="9.140625" style="101"/>
    <col min="11272" max="11287" width="0" style="101" hidden="1" customWidth="1"/>
    <col min="11288" max="11520" width="9.140625" style="101"/>
    <col min="11521" max="11521" width="5.5703125" style="101" customWidth="1"/>
    <col min="11522" max="11522" width="64.85546875" style="101" customWidth="1"/>
    <col min="11523" max="11523" width="1.42578125" style="101" customWidth="1"/>
    <col min="11524" max="11524" width="16.5703125" style="101" customWidth="1"/>
    <col min="11525" max="11525" width="2" style="101" customWidth="1"/>
    <col min="11526" max="11526" width="19.140625" style="101" customWidth="1"/>
    <col min="11527" max="11527" width="9.140625" style="101"/>
    <col min="11528" max="11543" width="0" style="101" hidden="1" customWidth="1"/>
    <col min="11544" max="11776" width="9.140625" style="101"/>
    <col min="11777" max="11777" width="5.5703125" style="101" customWidth="1"/>
    <col min="11778" max="11778" width="64.85546875" style="101" customWidth="1"/>
    <col min="11779" max="11779" width="1.42578125" style="101" customWidth="1"/>
    <col min="11780" max="11780" width="16.5703125" style="101" customWidth="1"/>
    <col min="11781" max="11781" width="2" style="101" customWidth="1"/>
    <col min="11782" max="11782" width="19.140625" style="101" customWidth="1"/>
    <col min="11783" max="11783" width="9.140625" style="101"/>
    <col min="11784" max="11799" width="0" style="101" hidden="1" customWidth="1"/>
    <col min="11800" max="12032" width="9.140625" style="101"/>
    <col min="12033" max="12033" width="5.5703125" style="101" customWidth="1"/>
    <col min="12034" max="12034" width="64.85546875" style="101" customWidth="1"/>
    <col min="12035" max="12035" width="1.42578125" style="101" customWidth="1"/>
    <col min="12036" max="12036" width="16.5703125" style="101" customWidth="1"/>
    <col min="12037" max="12037" width="2" style="101" customWidth="1"/>
    <col min="12038" max="12038" width="19.140625" style="101" customWidth="1"/>
    <col min="12039" max="12039" width="9.140625" style="101"/>
    <col min="12040" max="12055" width="0" style="101" hidden="1" customWidth="1"/>
    <col min="12056" max="12288" width="9.140625" style="101"/>
    <col min="12289" max="12289" width="5.5703125" style="101" customWidth="1"/>
    <col min="12290" max="12290" width="64.85546875" style="101" customWidth="1"/>
    <col min="12291" max="12291" width="1.42578125" style="101" customWidth="1"/>
    <col min="12292" max="12292" width="16.5703125" style="101" customWidth="1"/>
    <col min="12293" max="12293" width="2" style="101" customWidth="1"/>
    <col min="12294" max="12294" width="19.140625" style="101" customWidth="1"/>
    <col min="12295" max="12295" width="9.140625" style="101"/>
    <col min="12296" max="12311" width="0" style="101" hidden="1" customWidth="1"/>
    <col min="12312" max="12544" width="9.140625" style="101"/>
    <col min="12545" max="12545" width="5.5703125" style="101" customWidth="1"/>
    <col min="12546" max="12546" width="64.85546875" style="101" customWidth="1"/>
    <col min="12547" max="12547" width="1.42578125" style="101" customWidth="1"/>
    <col min="12548" max="12548" width="16.5703125" style="101" customWidth="1"/>
    <col min="12549" max="12549" width="2" style="101" customWidth="1"/>
    <col min="12550" max="12550" width="19.140625" style="101" customWidth="1"/>
    <col min="12551" max="12551" width="9.140625" style="101"/>
    <col min="12552" max="12567" width="0" style="101" hidden="1" customWidth="1"/>
    <col min="12568" max="12800" width="9.140625" style="101"/>
    <col min="12801" max="12801" width="5.5703125" style="101" customWidth="1"/>
    <col min="12802" max="12802" width="64.85546875" style="101" customWidth="1"/>
    <col min="12803" max="12803" width="1.42578125" style="101" customWidth="1"/>
    <col min="12804" max="12804" width="16.5703125" style="101" customWidth="1"/>
    <col min="12805" max="12805" width="2" style="101" customWidth="1"/>
    <col min="12806" max="12806" width="19.140625" style="101" customWidth="1"/>
    <col min="12807" max="12807" width="9.140625" style="101"/>
    <col min="12808" max="12823" width="0" style="101" hidden="1" customWidth="1"/>
    <col min="12824" max="13056" width="9.140625" style="101"/>
    <col min="13057" max="13057" width="5.5703125" style="101" customWidth="1"/>
    <col min="13058" max="13058" width="64.85546875" style="101" customWidth="1"/>
    <col min="13059" max="13059" width="1.42578125" style="101" customWidth="1"/>
    <col min="13060" max="13060" width="16.5703125" style="101" customWidth="1"/>
    <col min="13061" max="13061" width="2" style="101" customWidth="1"/>
    <col min="13062" max="13062" width="19.140625" style="101" customWidth="1"/>
    <col min="13063" max="13063" width="9.140625" style="101"/>
    <col min="13064" max="13079" width="0" style="101" hidden="1" customWidth="1"/>
    <col min="13080" max="13312" width="9.140625" style="101"/>
    <col min="13313" max="13313" width="5.5703125" style="101" customWidth="1"/>
    <col min="13314" max="13314" width="64.85546875" style="101" customWidth="1"/>
    <col min="13315" max="13315" width="1.42578125" style="101" customWidth="1"/>
    <col min="13316" max="13316" width="16.5703125" style="101" customWidth="1"/>
    <col min="13317" max="13317" width="2" style="101" customWidth="1"/>
    <col min="13318" max="13318" width="19.140625" style="101" customWidth="1"/>
    <col min="13319" max="13319" width="9.140625" style="101"/>
    <col min="13320" max="13335" width="0" style="101" hidden="1" customWidth="1"/>
    <col min="13336" max="13568" width="9.140625" style="101"/>
    <col min="13569" max="13569" width="5.5703125" style="101" customWidth="1"/>
    <col min="13570" max="13570" width="64.85546875" style="101" customWidth="1"/>
    <col min="13571" max="13571" width="1.42578125" style="101" customWidth="1"/>
    <col min="13572" max="13572" width="16.5703125" style="101" customWidth="1"/>
    <col min="13573" max="13573" width="2" style="101" customWidth="1"/>
    <col min="13574" max="13574" width="19.140625" style="101" customWidth="1"/>
    <col min="13575" max="13575" width="9.140625" style="101"/>
    <col min="13576" max="13591" width="0" style="101" hidden="1" customWidth="1"/>
    <col min="13592" max="13824" width="9.140625" style="101"/>
    <col min="13825" max="13825" width="5.5703125" style="101" customWidth="1"/>
    <col min="13826" max="13826" width="64.85546875" style="101" customWidth="1"/>
    <col min="13827" max="13827" width="1.42578125" style="101" customWidth="1"/>
    <col min="13828" max="13828" width="16.5703125" style="101" customWidth="1"/>
    <col min="13829" max="13829" width="2" style="101" customWidth="1"/>
    <col min="13830" max="13830" width="19.140625" style="101" customWidth="1"/>
    <col min="13831" max="13831" width="9.140625" style="101"/>
    <col min="13832" max="13847" width="0" style="101" hidden="1" customWidth="1"/>
    <col min="13848" max="14080" width="9.140625" style="101"/>
    <col min="14081" max="14081" width="5.5703125" style="101" customWidth="1"/>
    <col min="14082" max="14082" width="64.85546875" style="101" customWidth="1"/>
    <col min="14083" max="14083" width="1.42578125" style="101" customWidth="1"/>
    <col min="14084" max="14084" width="16.5703125" style="101" customWidth="1"/>
    <col min="14085" max="14085" width="2" style="101" customWidth="1"/>
    <col min="14086" max="14086" width="19.140625" style="101" customWidth="1"/>
    <col min="14087" max="14087" width="9.140625" style="101"/>
    <col min="14088" max="14103" width="0" style="101" hidden="1" customWidth="1"/>
    <col min="14104" max="14336" width="9.140625" style="101"/>
    <col min="14337" max="14337" width="5.5703125" style="101" customWidth="1"/>
    <col min="14338" max="14338" width="64.85546875" style="101" customWidth="1"/>
    <col min="14339" max="14339" width="1.42578125" style="101" customWidth="1"/>
    <col min="14340" max="14340" width="16.5703125" style="101" customWidth="1"/>
    <col min="14341" max="14341" width="2" style="101" customWidth="1"/>
    <col min="14342" max="14342" width="19.140625" style="101" customWidth="1"/>
    <col min="14343" max="14343" width="9.140625" style="101"/>
    <col min="14344" max="14359" width="0" style="101" hidden="1" customWidth="1"/>
    <col min="14360" max="14592" width="9.140625" style="101"/>
    <col min="14593" max="14593" width="5.5703125" style="101" customWidth="1"/>
    <col min="14594" max="14594" width="64.85546875" style="101" customWidth="1"/>
    <col min="14595" max="14595" width="1.42578125" style="101" customWidth="1"/>
    <col min="14596" max="14596" width="16.5703125" style="101" customWidth="1"/>
    <col min="14597" max="14597" width="2" style="101" customWidth="1"/>
    <col min="14598" max="14598" width="19.140625" style="101" customWidth="1"/>
    <col min="14599" max="14599" width="9.140625" style="101"/>
    <col min="14600" max="14615" width="0" style="101" hidden="1" customWidth="1"/>
    <col min="14616" max="14848" width="9.140625" style="101"/>
    <col min="14849" max="14849" width="5.5703125" style="101" customWidth="1"/>
    <col min="14850" max="14850" width="64.85546875" style="101" customWidth="1"/>
    <col min="14851" max="14851" width="1.42578125" style="101" customWidth="1"/>
    <col min="14852" max="14852" width="16.5703125" style="101" customWidth="1"/>
    <col min="14853" max="14853" width="2" style="101" customWidth="1"/>
    <col min="14854" max="14854" width="19.140625" style="101" customWidth="1"/>
    <col min="14855" max="14855" width="9.140625" style="101"/>
    <col min="14856" max="14871" width="0" style="101" hidden="1" customWidth="1"/>
    <col min="14872" max="15104" width="9.140625" style="101"/>
    <col min="15105" max="15105" width="5.5703125" style="101" customWidth="1"/>
    <col min="15106" max="15106" width="64.85546875" style="101" customWidth="1"/>
    <col min="15107" max="15107" width="1.42578125" style="101" customWidth="1"/>
    <col min="15108" max="15108" width="16.5703125" style="101" customWidth="1"/>
    <col min="15109" max="15109" width="2" style="101" customWidth="1"/>
    <col min="15110" max="15110" width="19.140625" style="101" customWidth="1"/>
    <col min="15111" max="15111" width="9.140625" style="101"/>
    <col min="15112" max="15127" width="0" style="101" hidden="1" customWidth="1"/>
    <col min="15128" max="15360" width="9.140625" style="101"/>
    <col min="15361" max="15361" width="5.5703125" style="101" customWidth="1"/>
    <col min="15362" max="15362" width="64.85546875" style="101" customWidth="1"/>
    <col min="15363" max="15363" width="1.42578125" style="101" customWidth="1"/>
    <col min="15364" max="15364" width="16.5703125" style="101" customWidth="1"/>
    <col min="15365" max="15365" width="2" style="101" customWidth="1"/>
    <col min="15366" max="15366" width="19.140625" style="101" customWidth="1"/>
    <col min="15367" max="15367" width="9.140625" style="101"/>
    <col min="15368" max="15383" width="0" style="101" hidden="1" customWidth="1"/>
    <col min="15384" max="15616" width="9.140625" style="101"/>
    <col min="15617" max="15617" width="5.5703125" style="101" customWidth="1"/>
    <col min="15618" max="15618" width="64.85546875" style="101" customWidth="1"/>
    <col min="15619" max="15619" width="1.42578125" style="101" customWidth="1"/>
    <col min="15620" max="15620" width="16.5703125" style="101" customWidth="1"/>
    <col min="15621" max="15621" width="2" style="101" customWidth="1"/>
    <col min="15622" max="15622" width="19.140625" style="101" customWidth="1"/>
    <col min="15623" max="15623" width="9.140625" style="101"/>
    <col min="15624" max="15639" width="0" style="101" hidden="1" customWidth="1"/>
    <col min="15640" max="15872" width="9.140625" style="101"/>
    <col min="15873" max="15873" width="5.5703125" style="101" customWidth="1"/>
    <col min="15874" max="15874" width="64.85546875" style="101" customWidth="1"/>
    <col min="15875" max="15875" width="1.42578125" style="101" customWidth="1"/>
    <col min="15876" max="15876" width="16.5703125" style="101" customWidth="1"/>
    <col min="15877" max="15877" width="2" style="101" customWidth="1"/>
    <col min="15878" max="15878" width="19.140625" style="101" customWidth="1"/>
    <col min="15879" max="15879" width="9.140625" style="101"/>
    <col min="15880" max="15895" width="0" style="101" hidden="1" customWidth="1"/>
    <col min="15896" max="16128" width="9.140625" style="101"/>
    <col min="16129" max="16129" width="5.5703125" style="101" customWidth="1"/>
    <col min="16130" max="16130" width="64.85546875" style="101" customWidth="1"/>
    <col min="16131" max="16131" width="1.42578125" style="101" customWidth="1"/>
    <col min="16132" max="16132" width="16.5703125" style="101" customWidth="1"/>
    <col min="16133" max="16133" width="2" style="101" customWidth="1"/>
    <col min="16134" max="16134" width="19.140625" style="101" customWidth="1"/>
    <col min="16135" max="16135" width="9.140625" style="101"/>
    <col min="16136" max="16151" width="0" style="101" hidden="1" customWidth="1"/>
    <col min="16152" max="16384" width="9.140625" style="101"/>
  </cols>
  <sheetData>
    <row r="1" spans="1:10" ht="16.5" thickBot="1" x14ac:dyDescent="0.3">
      <c r="A1" s="94"/>
      <c r="B1" s="1" t="s">
        <v>0</v>
      </c>
      <c r="C1" s="95"/>
      <c r="D1" s="96"/>
      <c r="E1" s="97"/>
    </row>
    <row r="2" spans="1:10" thickTop="1" thickBot="1" x14ac:dyDescent="0.3">
      <c r="A2" s="94"/>
      <c r="B2" s="103" t="s">
        <v>44</v>
      </c>
      <c r="C2" s="95"/>
      <c r="D2" s="96"/>
      <c r="E2" s="97"/>
    </row>
    <row r="3" spans="1:10" thickTop="1" thickBot="1" x14ac:dyDescent="0.3">
      <c r="A3" s="94"/>
      <c r="B3" s="103" t="s">
        <v>45</v>
      </c>
      <c r="C3" s="95"/>
      <c r="D3" s="96"/>
      <c r="E3" s="97"/>
    </row>
    <row r="4" spans="1:10" thickTop="1" thickBot="1" x14ac:dyDescent="0.3">
      <c r="B4" s="104" t="s">
        <v>46</v>
      </c>
      <c r="C4" s="104"/>
    </row>
    <row r="5" spans="1:10" thickTop="1" thickBot="1" x14ac:dyDescent="0.3">
      <c r="B5" s="104"/>
      <c r="C5" s="104"/>
    </row>
    <row r="6" spans="1:10" thickTop="1" thickBot="1" x14ac:dyDescent="0.3">
      <c r="D6" s="106"/>
      <c r="E6" s="107"/>
      <c r="F6" s="106"/>
    </row>
    <row r="7" spans="1:10" thickTop="1" thickBot="1" x14ac:dyDescent="0.3">
      <c r="D7" s="108" t="s">
        <v>47</v>
      </c>
      <c r="E7" s="109"/>
      <c r="F7" s="108" t="s">
        <v>47</v>
      </c>
    </row>
    <row r="8" spans="1:10" thickTop="1" thickBot="1" x14ac:dyDescent="0.3">
      <c r="D8" s="108" t="s">
        <v>48</v>
      </c>
      <c r="E8" s="110"/>
      <c r="F8" s="108" t="s">
        <v>48</v>
      </c>
    </row>
    <row r="9" spans="1:10" ht="15" customHeight="1" thickTop="1" thickBot="1" x14ac:dyDescent="0.3">
      <c r="D9" s="7" t="s">
        <v>4</v>
      </c>
      <c r="E9" s="111"/>
      <c r="F9" s="7" t="s">
        <v>4</v>
      </c>
    </row>
    <row r="10" spans="1:10" thickTop="1" thickBot="1" x14ac:dyDescent="0.3">
      <c r="B10" s="112"/>
      <c r="C10" s="112"/>
      <c r="D10" s="113" t="s">
        <v>6</v>
      </c>
      <c r="E10" s="113"/>
      <c r="F10" s="113" t="s">
        <v>7</v>
      </c>
    </row>
    <row r="11" spans="1:10" ht="48.75" thickTop="1" thickBot="1" x14ac:dyDescent="0.3">
      <c r="B11" s="112"/>
      <c r="C11" s="112"/>
      <c r="D11" s="114" t="s">
        <v>49</v>
      </c>
      <c r="E11" s="11"/>
      <c r="F11" s="114" t="s">
        <v>49</v>
      </c>
    </row>
    <row r="12" spans="1:10" ht="16.5" thickBot="1" x14ac:dyDescent="0.3">
      <c r="B12" s="115" t="s">
        <v>50</v>
      </c>
      <c r="C12" s="116"/>
      <c r="D12" s="117"/>
      <c r="E12" s="118"/>
      <c r="F12" s="105"/>
    </row>
    <row r="13" spans="1:10" thickTop="1" thickBot="1" x14ac:dyDescent="0.3">
      <c r="B13" s="116" t="s">
        <v>15</v>
      </c>
      <c r="C13" s="116"/>
      <c r="D13" s="119">
        <f>[1]бал_30_06_16!Z375</f>
        <v>2108298</v>
      </c>
      <c r="E13" s="118"/>
      <c r="F13" s="119">
        <v>293303</v>
      </c>
    </row>
    <row r="14" spans="1:10" thickTop="1" thickBot="1" x14ac:dyDescent="0.3">
      <c r="B14" s="116" t="s">
        <v>12</v>
      </c>
      <c r="C14" s="116"/>
      <c r="D14" s="120">
        <f>[1]бал_30_06_16!Z357</f>
        <v>117443</v>
      </c>
      <c r="E14" s="121"/>
      <c r="F14" s="120">
        <v>53096</v>
      </c>
    </row>
    <row r="15" spans="1:10" ht="33" customHeight="1" thickTop="1" thickBot="1" x14ac:dyDescent="0.3">
      <c r="B15" s="17" t="s">
        <v>13</v>
      </c>
      <c r="C15" s="116"/>
      <c r="D15" s="120">
        <f>[1]бал_30_06_16!Z351</f>
        <v>48691</v>
      </c>
      <c r="E15" s="121"/>
      <c r="F15" s="120">
        <v>64135</v>
      </c>
      <c r="J15" s="100"/>
    </row>
    <row r="16" spans="1:10" thickTop="1" thickBot="1" x14ac:dyDescent="0.3">
      <c r="B16" s="116" t="s">
        <v>14</v>
      </c>
      <c r="C16" s="116"/>
      <c r="D16" s="120">
        <f>[1]бал_30_06_16!Z340</f>
        <v>871064</v>
      </c>
      <c r="E16" s="121"/>
      <c r="F16" s="120">
        <v>30019</v>
      </c>
      <c r="J16" s="100"/>
    </row>
    <row r="17" spans="2:11" thickTop="1" thickBot="1" x14ac:dyDescent="0.3">
      <c r="B17" s="122"/>
      <c r="C17" s="122"/>
      <c r="D17" s="123"/>
      <c r="E17" s="118"/>
      <c r="F17" s="123"/>
      <c r="J17" s="100"/>
    </row>
    <row r="18" spans="2:11" ht="16.5" thickBot="1" x14ac:dyDescent="0.3">
      <c r="B18" s="122"/>
      <c r="C18" s="122"/>
      <c r="D18" s="124">
        <f>SUM(D13:D17)</f>
        <v>3145496</v>
      </c>
      <c r="E18" s="118"/>
      <c r="F18" s="124">
        <f>SUM(F13:F17)</f>
        <v>440553</v>
      </c>
      <c r="J18" s="100"/>
      <c r="K18" s="100"/>
    </row>
    <row r="19" spans="2:11" ht="16.5" thickBot="1" x14ac:dyDescent="0.3">
      <c r="B19" s="115" t="s">
        <v>51</v>
      </c>
      <c r="C19" s="122"/>
      <c r="D19" s="118"/>
      <c r="E19" s="118"/>
      <c r="F19" s="118"/>
      <c r="J19" s="100"/>
    </row>
    <row r="20" spans="2:11" thickTop="1" thickBot="1" x14ac:dyDescent="0.3">
      <c r="B20" s="116"/>
      <c r="C20" s="122"/>
      <c r="D20" s="120"/>
      <c r="E20" s="118"/>
      <c r="F20" s="120"/>
      <c r="J20" s="100"/>
    </row>
    <row r="21" spans="2:11" thickTop="1" thickBot="1" x14ac:dyDescent="0.3">
      <c r="B21" s="116" t="s">
        <v>24</v>
      </c>
      <c r="C21" s="122"/>
      <c r="D21" s="120">
        <f>[1]бал_30_06_16!Z409</f>
        <v>-1023126</v>
      </c>
      <c r="E21" s="118"/>
      <c r="F21" s="120">
        <v>-4766</v>
      </c>
      <c r="J21" s="100"/>
    </row>
    <row r="22" spans="2:11" thickTop="1" thickBot="1" x14ac:dyDescent="0.3">
      <c r="B22" s="116"/>
      <c r="C22" s="122"/>
      <c r="D22" s="120"/>
      <c r="E22" s="118"/>
      <c r="F22" s="120"/>
      <c r="J22" s="100"/>
    </row>
    <row r="23" spans="2:11" thickTop="1" thickBot="1" x14ac:dyDescent="0.3">
      <c r="B23" s="116" t="s">
        <v>23</v>
      </c>
      <c r="C23" s="122"/>
      <c r="D23" s="121">
        <f>[1]бал_30_06_16!Z396+[1]бал_30_06_16!Z411-D24</f>
        <v>-574589</v>
      </c>
      <c r="E23" s="118"/>
      <c r="F23" s="121"/>
      <c r="J23" s="100"/>
    </row>
    <row r="24" spans="2:11" hidden="1" thickTop="1" thickBot="1" x14ac:dyDescent="0.3">
      <c r="B24" s="116"/>
      <c r="C24" s="122"/>
      <c r="D24" s="125">
        <f>[1]бал_30_06_16!Z393+[1]бал_30_06_16!Z394</f>
        <v>0</v>
      </c>
      <c r="E24" s="118"/>
      <c r="F24" s="125">
        <v>0</v>
      </c>
      <c r="J24" s="100"/>
    </row>
    <row r="25" spans="2:11" thickTop="1" thickBot="1" x14ac:dyDescent="0.3">
      <c r="B25" s="122"/>
      <c r="C25" s="122"/>
      <c r="D25" s="126">
        <f>SUM(D20:D24)</f>
        <v>-1597715</v>
      </c>
      <c r="E25" s="118"/>
      <c r="F25" s="126">
        <f>SUM(F20:F24)</f>
        <v>-4766</v>
      </c>
      <c r="J25" s="100"/>
      <c r="K25" s="100"/>
    </row>
    <row r="26" spans="2:11" ht="16.5" thickBot="1" x14ac:dyDescent="0.3">
      <c r="B26" s="115"/>
      <c r="C26" s="115"/>
      <c r="D26" s="127"/>
      <c r="E26" s="128"/>
      <c r="F26" s="127"/>
      <c r="J26" s="100"/>
    </row>
    <row r="27" spans="2:11" thickTop="1" thickBot="1" x14ac:dyDescent="0.3">
      <c r="B27" s="115" t="s">
        <v>52</v>
      </c>
      <c r="C27" s="115"/>
      <c r="D27" s="129">
        <f>D18+D25</f>
        <v>1547781</v>
      </c>
      <c r="E27" s="130"/>
      <c r="F27" s="129">
        <f>F18+F25</f>
        <v>435787</v>
      </c>
      <c r="J27" s="100"/>
      <c r="K27" s="100"/>
    </row>
    <row r="28" spans="2:11" ht="33" thickTop="1" thickBot="1" x14ac:dyDescent="0.3">
      <c r="B28" s="117" t="s">
        <v>53</v>
      </c>
      <c r="C28" s="116"/>
      <c r="D28" s="125">
        <f>[1]бал_30_06_16!Z428</f>
        <v>-562263</v>
      </c>
      <c r="E28" s="121"/>
      <c r="F28" s="125">
        <v>17096</v>
      </c>
      <c r="J28" s="100"/>
    </row>
    <row r="29" spans="2:11" ht="32.25" thickBot="1" x14ac:dyDescent="0.3">
      <c r="B29" s="115" t="s">
        <v>54</v>
      </c>
      <c r="C29" s="122"/>
      <c r="D29" s="131">
        <f>D27+D28</f>
        <v>985518</v>
      </c>
      <c r="E29" s="118"/>
      <c r="F29" s="131">
        <f>F27+F28</f>
        <v>452883</v>
      </c>
      <c r="J29" s="100"/>
      <c r="K29" s="100"/>
    </row>
    <row r="30" spans="2:11" ht="16.5" thickBot="1" x14ac:dyDescent="0.3">
      <c r="B30" s="115"/>
      <c r="C30" s="122"/>
      <c r="D30" s="132"/>
      <c r="E30" s="118"/>
      <c r="F30" s="132"/>
      <c r="J30" s="100"/>
    </row>
    <row r="31" spans="2:11" ht="33" thickTop="1" thickBot="1" x14ac:dyDescent="0.3">
      <c r="B31" s="116" t="s">
        <v>55</v>
      </c>
      <c r="C31" s="122"/>
      <c r="D31" s="120">
        <f>SUM([1]бал_30_06_16!Z452:Z455,[1]бал_30_06_16!Z466)</f>
        <v>306754</v>
      </c>
      <c r="E31" s="118"/>
      <c r="F31" s="133">
        <v>19109</v>
      </c>
      <c r="J31" s="100"/>
    </row>
    <row r="32" spans="2:11" ht="48.75" thickTop="1" thickBot="1" x14ac:dyDescent="0.3">
      <c r="B32" s="116" t="s">
        <v>56</v>
      </c>
      <c r="C32" s="122"/>
      <c r="D32" s="134">
        <f>SUM([1]бал_30_06_16!Z460:Z463)</f>
        <v>28239</v>
      </c>
      <c r="E32" s="118"/>
      <c r="F32" s="135" t="s">
        <v>57</v>
      </c>
      <c r="J32" s="100"/>
    </row>
    <row r="33" spans="1:11" ht="33" customHeight="1" thickTop="1" thickBot="1" x14ac:dyDescent="0.3">
      <c r="B33" s="116" t="s">
        <v>58</v>
      </c>
      <c r="C33" s="122"/>
      <c r="D33" s="134">
        <f>[1]бал_30_06_16!Z440</f>
        <v>44152</v>
      </c>
      <c r="E33" s="118"/>
      <c r="F33" s="135" t="s">
        <v>57</v>
      </c>
      <c r="J33" s="100"/>
    </row>
    <row r="34" spans="1:11" thickTop="1" thickBot="1" x14ac:dyDescent="0.3">
      <c r="B34" s="116" t="s">
        <v>59</v>
      </c>
      <c r="C34" s="115"/>
      <c r="D34" s="120">
        <f>[1]бал_30_06_16!Z478</f>
        <v>424566</v>
      </c>
      <c r="E34" s="121"/>
      <c r="F34" s="120">
        <v>32510</v>
      </c>
      <c r="J34" s="100"/>
    </row>
    <row r="35" spans="1:11" thickTop="1" thickBot="1" x14ac:dyDescent="0.3">
      <c r="B35" s="99" t="s">
        <v>60</v>
      </c>
      <c r="C35" s="115"/>
      <c r="D35" s="121">
        <f>[1]бал_30_06_16!Z492</f>
        <v>-16258</v>
      </c>
      <c r="E35" s="121"/>
      <c r="F35" s="121">
        <v>-3734</v>
      </c>
      <c r="J35" s="100"/>
    </row>
    <row r="36" spans="1:11" thickTop="1" thickBot="1" x14ac:dyDescent="0.3">
      <c r="B36" s="116" t="s">
        <v>61</v>
      </c>
      <c r="C36" s="115"/>
      <c r="D36" s="121">
        <f>[1]бал_30_06_16!Z501</f>
        <v>-278</v>
      </c>
      <c r="E36" s="121"/>
      <c r="F36" s="121">
        <v>-272</v>
      </c>
      <c r="J36" s="100"/>
    </row>
    <row r="37" spans="1:11" thickTop="1" thickBot="1" x14ac:dyDescent="0.3">
      <c r="B37" s="116" t="s">
        <v>62</v>
      </c>
      <c r="C37" s="115"/>
      <c r="D37" s="136">
        <f>SUM([1]бал_30_06_16!Z515,[1]бал_30_06_16!Z546,[1]бал_30_06_16!Z548,[1]бал_30_06_16!Z545)</f>
        <v>-44772</v>
      </c>
      <c r="E37" s="130"/>
      <c r="F37" s="136">
        <v>26282</v>
      </c>
      <c r="J37" s="100"/>
      <c r="K37" s="100"/>
    </row>
    <row r="38" spans="1:11" ht="16.5" thickBot="1" x14ac:dyDescent="0.3">
      <c r="B38" s="137"/>
      <c r="C38" s="115"/>
      <c r="D38" s="138"/>
      <c r="E38" s="130"/>
      <c r="F38" s="138"/>
      <c r="J38" s="100"/>
    </row>
    <row r="39" spans="1:11" thickTop="1" thickBot="1" x14ac:dyDescent="0.3">
      <c r="A39" s="87"/>
      <c r="B39" s="139" t="s">
        <v>63</v>
      </c>
      <c r="C39" s="140"/>
      <c r="D39" s="141">
        <f>SUM(D31:D38)</f>
        <v>742403</v>
      </c>
      <c r="E39" s="141"/>
      <c r="F39" s="141">
        <f>SUM(F31:F38)</f>
        <v>73895</v>
      </c>
      <c r="G39" s="87"/>
      <c r="J39" s="100"/>
    </row>
    <row r="40" spans="1:11" thickTop="1" thickBot="1" x14ac:dyDescent="0.3">
      <c r="B40" s="117"/>
      <c r="C40" s="116"/>
      <c r="D40" s="120"/>
      <c r="E40" s="121"/>
      <c r="F40" s="120"/>
      <c r="J40" s="100"/>
    </row>
    <row r="41" spans="1:11" thickTop="1" thickBot="1" x14ac:dyDescent="0.3">
      <c r="B41" s="115"/>
      <c r="C41" s="116"/>
      <c r="D41" s="130"/>
      <c r="E41" s="130"/>
      <c r="F41" s="130"/>
      <c r="J41" s="100"/>
      <c r="K41" s="100"/>
    </row>
    <row r="42" spans="1:11" thickTop="1" thickBot="1" x14ac:dyDescent="0.3">
      <c r="B42" s="115" t="s">
        <v>64</v>
      </c>
      <c r="C42" s="116"/>
      <c r="D42" s="130">
        <f>SUM(D29,D39)</f>
        <v>1727921</v>
      </c>
      <c r="E42" s="130"/>
      <c r="F42" s="130">
        <f>SUM(F29,F39)</f>
        <v>526778</v>
      </c>
      <c r="J42" s="100"/>
      <c r="K42" s="100"/>
    </row>
    <row r="43" spans="1:11" thickTop="1" thickBot="1" x14ac:dyDescent="0.3">
      <c r="B43" s="116"/>
      <c r="C43" s="116"/>
      <c r="D43" s="121"/>
      <c r="E43" s="121"/>
      <c r="F43" s="121"/>
      <c r="J43" s="100"/>
    </row>
    <row r="44" spans="1:11" thickTop="1" thickBot="1" x14ac:dyDescent="0.3">
      <c r="B44" s="116" t="s">
        <v>65</v>
      </c>
      <c r="C44" s="116"/>
      <c r="D44" s="121">
        <f>[1]бал_30_06_16!Z526</f>
        <v>-590381</v>
      </c>
      <c r="E44" s="121"/>
      <c r="F44" s="121">
        <v>-182984</v>
      </c>
      <c r="J44" s="100"/>
    </row>
    <row r="45" spans="1:11" thickTop="1" thickBot="1" x14ac:dyDescent="0.3">
      <c r="B45" s="116" t="s">
        <v>66</v>
      </c>
      <c r="C45" s="116"/>
      <c r="D45" s="121">
        <f>SUM([1]бал_30_06_16!Z532:Z544,[1]бал_30_06_16!Z547,[1]бал_30_06_16!Z549:Z550)-D46</f>
        <v>-288881</v>
      </c>
      <c r="E45" s="121"/>
      <c r="F45" s="121">
        <v>-149723</v>
      </c>
      <c r="J45" s="100"/>
    </row>
    <row r="46" spans="1:11" thickTop="1" thickBot="1" x14ac:dyDescent="0.3">
      <c r="B46" s="116" t="s">
        <v>67</v>
      </c>
      <c r="C46" s="116"/>
      <c r="D46" s="121">
        <f>[1]бал_30_06_16!Z547</f>
        <v>-3146</v>
      </c>
      <c r="E46" s="121"/>
      <c r="F46" s="121">
        <v>-617</v>
      </c>
      <c r="J46" s="100"/>
    </row>
    <row r="47" spans="1:11" thickTop="1" thickBot="1" x14ac:dyDescent="0.3">
      <c r="B47" s="116" t="s">
        <v>68</v>
      </c>
      <c r="C47" s="122"/>
      <c r="D47" s="121">
        <f>[1]бал_30_06_16!Z561</f>
        <v>-64094</v>
      </c>
      <c r="E47" s="118"/>
      <c r="F47" s="121">
        <v>-52740</v>
      </c>
      <c r="J47" s="100"/>
    </row>
    <row r="48" spans="1:11" ht="18.75" customHeight="1" thickTop="1" thickBot="1" x14ac:dyDescent="0.3">
      <c r="B48" s="116" t="s">
        <v>69</v>
      </c>
      <c r="C48" s="122"/>
      <c r="D48" s="121">
        <f>[1]бал_30_06_16!Z553</f>
        <v>-126190</v>
      </c>
      <c r="E48" s="118"/>
      <c r="F48" s="121">
        <v>-36822</v>
      </c>
      <c r="J48" s="100"/>
    </row>
    <row r="49" spans="2:11" thickTop="1" thickBot="1" x14ac:dyDescent="0.3">
      <c r="B49" s="116"/>
      <c r="C49" s="122"/>
      <c r="D49" s="125"/>
      <c r="E49" s="118"/>
      <c r="F49" s="125"/>
      <c r="J49" s="100"/>
    </row>
    <row r="50" spans="2:11" ht="16.5" thickBot="1" x14ac:dyDescent="0.3">
      <c r="B50" s="115" t="s">
        <v>70</v>
      </c>
      <c r="C50" s="122"/>
      <c r="D50" s="131">
        <f>SUM(D44:D49)</f>
        <v>-1072692</v>
      </c>
      <c r="E50" s="118"/>
      <c r="F50" s="131">
        <f>SUM(F44:F49)</f>
        <v>-422886</v>
      </c>
      <c r="J50" s="100"/>
      <c r="K50" s="100"/>
    </row>
    <row r="51" spans="2:11" ht="16.5" thickBot="1" x14ac:dyDescent="0.3">
      <c r="B51" s="112"/>
      <c r="C51" s="116"/>
      <c r="D51" s="119"/>
      <c r="E51" s="118"/>
      <c r="F51" s="119"/>
      <c r="J51" s="100"/>
    </row>
    <row r="52" spans="2:11" ht="33" thickTop="1" thickBot="1" x14ac:dyDescent="0.3">
      <c r="B52" s="142" t="s">
        <v>71</v>
      </c>
      <c r="C52" s="115"/>
      <c r="D52" s="126">
        <f>SUM(D42,D50)</f>
        <v>655229</v>
      </c>
      <c r="E52" s="130"/>
      <c r="F52" s="126">
        <f>SUM(F42,F50)</f>
        <v>103892</v>
      </c>
      <c r="J52" s="100"/>
      <c r="K52" s="100"/>
    </row>
    <row r="53" spans="2:11" ht="16.5" thickBot="1" x14ac:dyDescent="0.3">
      <c r="B53" s="122"/>
      <c r="C53" s="115"/>
      <c r="D53" s="129"/>
      <c r="E53" s="130"/>
      <c r="F53" s="129"/>
      <c r="J53" s="100"/>
    </row>
    <row r="54" spans="2:11" thickTop="1" thickBot="1" x14ac:dyDescent="0.3">
      <c r="B54" s="116" t="s">
        <v>72</v>
      </c>
      <c r="C54" s="115"/>
      <c r="D54" s="120">
        <f>[1]бал_30_06_16!Z568+[1]бал_30_06_16!Z569</f>
        <v>0</v>
      </c>
      <c r="E54" s="121"/>
      <c r="F54" s="120">
        <v>0</v>
      </c>
      <c r="J54" s="100"/>
    </row>
    <row r="55" spans="2:11" thickTop="1" thickBot="1" x14ac:dyDescent="0.3">
      <c r="C55" s="115"/>
      <c r="D55" s="129"/>
      <c r="E55" s="130"/>
      <c r="F55" s="129"/>
      <c r="J55" s="100"/>
    </row>
    <row r="56" spans="2:11" thickTop="1" thickBot="1" x14ac:dyDescent="0.3">
      <c r="B56" s="142" t="s">
        <v>73</v>
      </c>
      <c r="C56" s="116"/>
      <c r="D56" s="126">
        <f>D52+D54</f>
        <v>655229</v>
      </c>
      <c r="E56" s="121"/>
      <c r="F56" s="126">
        <f>F52+F54</f>
        <v>103892</v>
      </c>
      <c r="J56" s="100"/>
    </row>
    <row r="57" spans="2:11" ht="32.25" thickBot="1" x14ac:dyDescent="0.3">
      <c r="B57" s="143" t="s">
        <v>74</v>
      </c>
      <c r="D57" s="144"/>
      <c r="F57" s="144"/>
      <c r="J57" s="100"/>
    </row>
    <row r="58" spans="2:11" thickTop="1" thickBot="1" x14ac:dyDescent="0.3">
      <c r="B58" s="145" t="s">
        <v>75</v>
      </c>
      <c r="D58" s="146">
        <v>0</v>
      </c>
      <c r="F58" s="146">
        <v>0</v>
      </c>
      <c r="J58" s="100"/>
    </row>
    <row r="59" spans="2:11" ht="33" thickTop="1" thickBot="1" x14ac:dyDescent="0.3">
      <c r="B59" s="143" t="s">
        <v>76</v>
      </c>
      <c r="J59" s="100"/>
    </row>
    <row r="60" spans="2:11" ht="33" thickTop="1" thickBot="1" x14ac:dyDescent="0.3">
      <c r="B60" s="147" t="s">
        <v>77</v>
      </c>
      <c r="D60" s="146">
        <f>[1]ф4!I32</f>
        <v>-124245</v>
      </c>
      <c r="F60" s="146">
        <v>-1580</v>
      </c>
      <c r="J60" s="100"/>
    </row>
    <row r="61" spans="2:11" thickTop="1" thickBot="1" x14ac:dyDescent="0.3">
      <c r="B61" s="148" t="s">
        <v>78</v>
      </c>
      <c r="D61" s="146">
        <f>SUM(D58:D60)</f>
        <v>-124245</v>
      </c>
      <c r="F61" s="146">
        <f>SUM(F58:F60)</f>
        <v>-1580</v>
      </c>
      <c r="J61" s="100"/>
    </row>
    <row r="62" spans="2:11" thickTop="1" thickBot="1" x14ac:dyDescent="0.3">
      <c r="B62" s="149" t="s">
        <v>79</v>
      </c>
      <c r="D62" s="150">
        <f>D56+D61</f>
        <v>530984</v>
      </c>
      <c r="F62" s="150">
        <f>F56+F61</f>
        <v>102312</v>
      </c>
      <c r="H62" s="100">
        <f>[1]ф1!F47</f>
        <v>-667963</v>
      </c>
      <c r="J62" s="100"/>
      <c r="K62" s="100"/>
    </row>
    <row r="63" spans="2:11" thickTop="1" thickBot="1" x14ac:dyDescent="0.3">
      <c r="B63" s="151"/>
      <c r="H63" s="100">
        <f>D62+H62</f>
        <v>-136979</v>
      </c>
      <c r="J63" s="100"/>
    </row>
    <row r="64" spans="2:11" thickTop="1" thickBot="1" x14ac:dyDescent="0.3">
      <c r="B64" s="152" t="s">
        <v>80</v>
      </c>
      <c r="C64" s="153"/>
      <c r="D64" s="154">
        <f>D56/'[1]средневзв кол акций'!B18*1000</f>
        <v>29.72798284782197</v>
      </c>
      <c r="F64" s="154">
        <v>7.99</v>
      </c>
      <c r="G64" s="153"/>
      <c r="J64" s="100"/>
    </row>
    <row r="65" spans="1:21" thickTop="1" thickBot="1" x14ac:dyDescent="0.3">
      <c r="B65" s="155"/>
    </row>
    <row r="66" spans="1:21" thickTop="1" thickBot="1" x14ac:dyDescent="0.3">
      <c r="B66" s="155"/>
    </row>
    <row r="67" spans="1:21" s="158" customFormat="1" thickTop="1" thickBot="1" x14ac:dyDescent="0.3">
      <c r="A67" s="87"/>
      <c r="B67" s="87" t="s">
        <v>39</v>
      </c>
      <c r="C67" s="87"/>
      <c r="D67" s="156" t="s">
        <v>39</v>
      </c>
      <c r="E67" s="157"/>
      <c r="F67" s="156"/>
      <c r="G67" s="87"/>
      <c r="H67" s="100"/>
      <c r="I67" s="100"/>
      <c r="J67" s="101"/>
      <c r="U67" s="102"/>
    </row>
    <row r="68" spans="1:21" s="158" customFormat="1" thickTop="1" thickBot="1" x14ac:dyDescent="0.3">
      <c r="A68" s="87"/>
      <c r="B68" s="86" t="s">
        <v>40</v>
      </c>
      <c r="C68" s="87"/>
      <c r="D68" s="156" t="s">
        <v>41</v>
      </c>
      <c r="E68" s="157"/>
      <c r="F68" s="156"/>
      <c r="G68" s="87"/>
      <c r="H68" s="159"/>
      <c r="I68" s="159"/>
      <c r="U68" s="102"/>
    </row>
    <row r="69" spans="1:21" s="158" customFormat="1" thickTop="1" thickBot="1" x14ac:dyDescent="0.3">
      <c r="A69" s="87"/>
      <c r="B69" s="88" t="s">
        <v>42</v>
      </c>
      <c r="C69" s="160"/>
      <c r="D69" s="15" t="s">
        <v>81</v>
      </c>
      <c r="E69" s="161"/>
      <c r="F69" s="156"/>
      <c r="G69" s="87"/>
      <c r="H69" s="159"/>
      <c r="I69" s="159"/>
      <c r="U69" s="102"/>
    </row>
    <row r="70" spans="1:21" thickTop="1" thickBot="1" x14ac:dyDescent="0.3">
      <c r="H70" s="159"/>
      <c r="I70" s="159"/>
      <c r="J70" s="15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1"/>
  <sheetViews>
    <sheetView topLeftCell="A46" workbookViewId="0">
      <selection activeCell="A80" sqref="A80"/>
    </sheetView>
  </sheetViews>
  <sheetFormatPr defaultRowHeight="15" outlineLevelRow="1" x14ac:dyDescent="0.2"/>
  <cols>
    <col min="1" max="1" width="63.85546875" style="210" customWidth="1"/>
    <col min="2" max="2" width="1.7109375" style="210" customWidth="1"/>
    <col min="3" max="3" width="17.140625" style="165" customWidth="1"/>
    <col min="4" max="4" width="2.5703125" style="164" customWidth="1"/>
    <col min="5" max="5" width="18.140625" style="165" customWidth="1"/>
    <col min="6" max="6" width="10.7109375" style="166" hidden="1" customWidth="1"/>
    <col min="7" max="7" width="10.7109375" style="167" hidden="1" customWidth="1"/>
    <col min="8" max="8" width="10.5703125" style="168" hidden="1" customWidth="1"/>
    <col min="9" max="9" width="10.7109375" style="166" hidden="1" customWidth="1"/>
    <col min="10" max="20" width="0" style="169" hidden="1" customWidth="1"/>
    <col min="21" max="256" width="9.140625" style="169"/>
    <col min="257" max="257" width="63.85546875" style="169" customWidth="1"/>
    <col min="258" max="258" width="1.7109375" style="169" customWidth="1"/>
    <col min="259" max="259" width="17.140625" style="169" customWidth="1"/>
    <col min="260" max="260" width="2.5703125" style="169" customWidth="1"/>
    <col min="261" max="261" width="18.140625" style="169" customWidth="1"/>
    <col min="262" max="276" width="0" style="169" hidden="1" customWidth="1"/>
    <col min="277" max="512" width="9.140625" style="169"/>
    <col min="513" max="513" width="63.85546875" style="169" customWidth="1"/>
    <col min="514" max="514" width="1.7109375" style="169" customWidth="1"/>
    <col min="515" max="515" width="17.140625" style="169" customWidth="1"/>
    <col min="516" max="516" width="2.5703125" style="169" customWidth="1"/>
    <col min="517" max="517" width="18.140625" style="169" customWidth="1"/>
    <col min="518" max="532" width="0" style="169" hidden="1" customWidth="1"/>
    <col min="533" max="768" width="9.140625" style="169"/>
    <col min="769" max="769" width="63.85546875" style="169" customWidth="1"/>
    <col min="770" max="770" width="1.7109375" style="169" customWidth="1"/>
    <col min="771" max="771" width="17.140625" style="169" customWidth="1"/>
    <col min="772" max="772" width="2.5703125" style="169" customWidth="1"/>
    <col min="773" max="773" width="18.140625" style="169" customWidth="1"/>
    <col min="774" max="788" width="0" style="169" hidden="1" customWidth="1"/>
    <col min="789" max="1024" width="9.140625" style="169"/>
    <col min="1025" max="1025" width="63.85546875" style="169" customWidth="1"/>
    <col min="1026" max="1026" width="1.7109375" style="169" customWidth="1"/>
    <col min="1027" max="1027" width="17.140625" style="169" customWidth="1"/>
    <col min="1028" max="1028" width="2.5703125" style="169" customWidth="1"/>
    <col min="1029" max="1029" width="18.140625" style="169" customWidth="1"/>
    <col min="1030" max="1044" width="0" style="169" hidden="1" customWidth="1"/>
    <col min="1045" max="1280" width="9.140625" style="169"/>
    <col min="1281" max="1281" width="63.85546875" style="169" customWidth="1"/>
    <col min="1282" max="1282" width="1.7109375" style="169" customWidth="1"/>
    <col min="1283" max="1283" width="17.140625" style="169" customWidth="1"/>
    <col min="1284" max="1284" width="2.5703125" style="169" customWidth="1"/>
    <col min="1285" max="1285" width="18.140625" style="169" customWidth="1"/>
    <col min="1286" max="1300" width="0" style="169" hidden="1" customWidth="1"/>
    <col min="1301" max="1536" width="9.140625" style="169"/>
    <col min="1537" max="1537" width="63.85546875" style="169" customWidth="1"/>
    <col min="1538" max="1538" width="1.7109375" style="169" customWidth="1"/>
    <col min="1539" max="1539" width="17.140625" style="169" customWidth="1"/>
    <col min="1540" max="1540" width="2.5703125" style="169" customWidth="1"/>
    <col min="1541" max="1541" width="18.140625" style="169" customWidth="1"/>
    <col min="1542" max="1556" width="0" style="169" hidden="1" customWidth="1"/>
    <col min="1557" max="1792" width="9.140625" style="169"/>
    <col min="1793" max="1793" width="63.85546875" style="169" customWidth="1"/>
    <col min="1794" max="1794" width="1.7109375" style="169" customWidth="1"/>
    <col min="1795" max="1795" width="17.140625" style="169" customWidth="1"/>
    <col min="1796" max="1796" width="2.5703125" style="169" customWidth="1"/>
    <col min="1797" max="1797" width="18.140625" style="169" customWidth="1"/>
    <col min="1798" max="1812" width="0" style="169" hidden="1" customWidth="1"/>
    <col min="1813" max="2048" width="9.140625" style="169"/>
    <col min="2049" max="2049" width="63.85546875" style="169" customWidth="1"/>
    <col min="2050" max="2050" width="1.7109375" style="169" customWidth="1"/>
    <col min="2051" max="2051" width="17.140625" style="169" customWidth="1"/>
    <col min="2052" max="2052" width="2.5703125" style="169" customWidth="1"/>
    <col min="2053" max="2053" width="18.140625" style="169" customWidth="1"/>
    <col min="2054" max="2068" width="0" style="169" hidden="1" customWidth="1"/>
    <col min="2069" max="2304" width="9.140625" style="169"/>
    <col min="2305" max="2305" width="63.85546875" style="169" customWidth="1"/>
    <col min="2306" max="2306" width="1.7109375" style="169" customWidth="1"/>
    <col min="2307" max="2307" width="17.140625" style="169" customWidth="1"/>
    <col min="2308" max="2308" width="2.5703125" style="169" customWidth="1"/>
    <col min="2309" max="2309" width="18.140625" style="169" customWidth="1"/>
    <col min="2310" max="2324" width="0" style="169" hidden="1" customWidth="1"/>
    <col min="2325" max="2560" width="9.140625" style="169"/>
    <col min="2561" max="2561" width="63.85546875" style="169" customWidth="1"/>
    <col min="2562" max="2562" width="1.7109375" style="169" customWidth="1"/>
    <col min="2563" max="2563" width="17.140625" style="169" customWidth="1"/>
    <col min="2564" max="2564" width="2.5703125" style="169" customWidth="1"/>
    <col min="2565" max="2565" width="18.140625" style="169" customWidth="1"/>
    <col min="2566" max="2580" width="0" style="169" hidden="1" customWidth="1"/>
    <col min="2581" max="2816" width="9.140625" style="169"/>
    <col min="2817" max="2817" width="63.85546875" style="169" customWidth="1"/>
    <col min="2818" max="2818" width="1.7109375" style="169" customWidth="1"/>
    <col min="2819" max="2819" width="17.140625" style="169" customWidth="1"/>
    <col min="2820" max="2820" width="2.5703125" style="169" customWidth="1"/>
    <col min="2821" max="2821" width="18.140625" style="169" customWidth="1"/>
    <col min="2822" max="2836" width="0" style="169" hidden="1" customWidth="1"/>
    <col min="2837" max="3072" width="9.140625" style="169"/>
    <col min="3073" max="3073" width="63.85546875" style="169" customWidth="1"/>
    <col min="3074" max="3074" width="1.7109375" style="169" customWidth="1"/>
    <col min="3075" max="3075" width="17.140625" style="169" customWidth="1"/>
    <col min="3076" max="3076" width="2.5703125" style="169" customWidth="1"/>
    <col min="3077" max="3077" width="18.140625" style="169" customWidth="1"/>
    <col min="3078" max="3092" width="0" style="169" hidden="1" customWidth="1"/>
    <col min="3093" max="3328" width="9.140625" style="169"/>
    <col min="3329" max="3329" width="63.85546875" style="169" customWidth="1"/>
    <col min="3330" max="3330" width="1.7109375" style="169" customWidth="1"/>
    <col min="3331" max="3331" width="17.140625" style="169" customWidth="1"/>
    <col min="3332" max="3332" width="2.5703125" style="169" customWidth="1"/>
    <col min="3333" max="3333" width="18.140625" style="169" customWidth="1"/>
    <col min="3334" max="3348" width="0" style="169" hidden="1" customWidth="1"/>
    <col min="3349" max="3584" width="9.140625" style="169"/>
    <col min="3585" max="3585" width="63.85546875" style="169" customWidth="1"/>
    <col min="3586" max="3586" width="1.7109375" style="169" customWidth="1"/>
    <col min="3587" max="3587" width="17.140625" style="169" customWidth="1"/>
    <col min="3588" max="3588" width="2.5703125" style="169" customWidth="1"/>
    <col min="3589" max="3589" width="18.140625" style="169" customWidth="1"/>
    <col min="3590" max="3604" width="0" style="169" hidden="1" customWidth="1"/>
    <col min="3605" max="3840" width="9.140625" style="169"/>
    <col min="3841" max="3841" width="63.85546875" style="169" customWidth="1"/>
    <col min="3842" max="3842" width="1.7109375" style="169" customWidth="1"/>
    <col min="3843" max="3843" width="17.140625" style="169" customWidth="1"/>
    <col min="3844" max="3844" width="2.5703125" style="169" customWidth="1"/>
    <col min="3845" max="3845" width="18.140625" style="169" customWidth="1"/>
    <col min="3846" max="3860" width="0" style="169" hidden="1" customWidth="1"/>
    <col min="3861" max="4096" width="9.140625" style="169"/>
    <col min="4097" max="4097" width="63.85546875" style="169" customWidth="1"/>
    <col min="4098" max="4098" width="1.7109375" style="169" customWidth="1"/>
    <col min="4099" max="4099" width="17.140625" style="169" customWidth="1"/>
    <col min="4100" max="4100" width="2.5703125" style="169" customWidth="1"/>
    <col min="4101" max="4101" width="18.140625" style="169" customWidth="1"/>
    <col min="4102" max="4116" width="0" style="169" hidden="1" customWidth="1"/>
    <col min="4117" max="4352" width="9.140625" style="169"/>
    <col min="4353" max="4353" width="63.85546875" style="169" customWidth="1"/>
    <col min="4354" max="4354" width="1.7109375" style="169" customWidth="1"/>
    <col min="4355" max="4355" width="17.140625" style="169" customWidth="1"/>
    <col min="4356" max="4356" width="2.5703125" style="169" customWidth="1"/>
    <col min="4357" max="4357" width="18.140625" style="169" customWidth="1"/>
    <col min="4358" max="4372" width="0" style="169" hidden="1" customWidth="1"/>
    <col min="4373" max="4608" width="9.140625" style="169"/>
    <col min="4609" max="4609" width="63.85546875" style="169" customWidth="1"/>
    <col min="4610" max="4610" width="1.7109375" style="169" customWidth="1"/>
    <col min="4611" max="4611" width="17.140625" style="169" customWidth="1"/>
    <col min="4612" max="4612" width="2.5703125" style="169" customWidth="1"/>
    <col min="4613" max="4613" width="18.140625" style="169" customWidth="1"/>
    <col min="4614" max="4628" width="0" style="169" hidden="1" customWidth="1"/>
    <col min="4629" max="4864" width="9.140625" style="169"/>
    <col min="4865" max="4865" width="63.85546875" style="169" customWidth="1"/>
    <col min="4866" max="4866" width="1.7109375" style="169" customWidth="1"/>
    <col min="4867" max="4867" width="17.140625" style="169" customWidth="1"/>
    <col min="4868" max="4868" width="2.5703125" style="169" customWidth="1"/>
    <col min="4869" max="4869" width="18.140625" style="169" customWidth="1"/>
    <col min="4870" max="4884" width="0" style="169" hidden="1" customWidth="1"/>
    <col min="4885" max="5120" width="9.140625" style="169"/>
    <col min="5121" max="5121" width="63.85546875" style="169" customWidth="1"/>
    <col min="5122" max="5122" width="1.7109375" style="169" customWidth="1"/>
    <col min="5123" max="5123" width="17.140625" style="169" customWidth="1"/>
    <col min="5124" max="5124" width="2.5703125" style="169" customWidth="1"/>
    <col min="5125" max="5125" width="18.140625" style="169" customWidth="1"/>
    <col min="5126" max="5140" width="0" style="169" hidden="1" customWidth="1"/>
    <col min="5141" max="5376" width="9.140625" style="169"/>
    <col min="5377" max="5377" width="63.85546875" style="169" customWidth="1"/>
    <col min="5378" max="5378" width="1.7109375" style="169" customWidth="1"/>
    <col min="5379" max="5379" width="17.140625" style="169" customWidth="1"/>
    <col min="5380" max="5380" width="2.5703125" style="169" customWidth="1"/>
    <col min="5381" max="5381" width="18.140625" style="169" customWidth="1"/>
    <col min="5382" max="5396" width="0" style="169" hidden="1" customWidth="1"/>
    <col min="5397" max="5632" width="9.140625" style="169"/>
    <col min="5633" max="5633" width="63.85546875" style="169" customWidth="1"/>
    <col min="5634" max="5634" width="1.7109375" style="169" customWidth="1"/>
    <col min="5635" max="5635" width="17.140625" style="169" customWidth="1"/>
    <col min="5636" max="5636" width="2.5703125" style="169" customWidth="1"/>
    <col min="5637" max="5637" width="18.140625" style="169" customWidth="1"/>
    <col min="5638" max="5652" width="0" style="169" hidden="1" customWidth="1"/>
    <col min="5653" max="5888" width="9.140625" style="169"/>
    <col min="5889" max="5889" width="63.85546875" style="169" customWidth="1"/>
    <col min="5890" max="5890" width="1.7109375" style="169" customWidth="1"/>
    <col min="5891" max="5891" width="17.140625" style="169" customWidth="1"/>
    <col min="5892" max="5892" width="2.5703125" style="169" customWidth="1"/>
    <col min="5893" max="5893" width="18.140625" style="169" customWidth="1"/>
    <col min="5894" max="5908" width="0" style="169" hidden="1" customWidth="1"/>
    <col min="5909" max="6144" width="9.140625" style="169"/>
    <col min="6145" max="6145" width="63.85546875" style="169" customWidth="1"/>
    <col min="6146" max="6146" width="1.7109375" style="169" customWidth="1"/>
    <col min="6147" max="6147" width="17.140625" style="169" customWidth="1"/>
    <col min="6148" max="6148" width="2.5703125" style="169" customWidth="1"/>
    <col min="6149" max="6149" width="18.140625" style="169" customWidth="1"/>
    <col min="6150" max="6164" width="0" style="169" hidden="1" customWidth="1"/>
    <col min="6165" max="6400" width="9.140625" style="169"/>
    <col min="6401" max="6401" width="63.85546875" style="169" customWidth="1"/>
    <col min="6402" max="6402" width="1.7109375" style="169" customWidth="1"/>
    <col min="6403" max="6403" width="17.140625" style="169" customWidth="1"/>
    <col min="6404" max="6404" width="2.5703125" style="169" customWidth="1"/>
    <col min="6405" max="6405" width="18.140625" style="169" customWidth="1"/>
    <col min="6406" max="6420" width="0" style="169" hidden="1" customWidth="1"/>
    <col min="6421" max="6656" width="9.140625" style="169"/>
    <col min="6657" max="6657" width="63.85546875" style="169" customWidth="1"/>
    <col min="6658" max="6658" width="1.7109375" style="169" customWidth="1"/>
    <col min="6659" max="6659" width="17.140625" style="169" customWidth="1"/>
    <col min="6660" max="6660" width="2.5703125" style="169" customWidth="1"/>
    <col min="6661" max="6661" width="18.140625" style="169" customWidth="1"/>
    <col min="6662" max="6676" width="0" style="169" hidden="1" customWidth="1"/>
    <col min="6677" max="6912" width="9.140625" style="169"/>
    <col min="6913" max="6913" width="63.85546875" style="169" customWidth="1"/>
    <col min="6914" max="6914" width="1.7109375" style="169" customWidth="1"/>
    <col min="6915" max="6915" width="17.140625" style="169" customWidth="1"/>
    <col min="6916" max="6916" width="2.5703125" style="169" customWidth="1"/>
    <col min="6917" max="6917" width="18.140625" style="169" customWidth="1"/>
    <col min="6918" max="6932" width="0" style="169" hidden="1" customWidth="1"/>
    <col min="6933" max="7168" width="9.140625" style="169"/>
    <col min="7169" max="7169" width="63.85546875" style="169" customWidth="1"/>
    <col min="7170" max="7170" width="1.7109375" style="169" customWidth="1"/>
    <col min="7171" max="7171" width="17.140625" style="169" customWidth="1"/>
    <col min="7172" max="7172" width="2.5703125" style="169" customWidth="1"/>
    <col min="7173" max="7173" width="18.140625" style="169" customWidth="1"/>
    <col min="7174" max="7188" width="0" style="169" hidden="1" customWidth="1"/>
    <col min="7189" max="7424" width="9.140625" style="169"/>
    <col min="7425" max="7425" width="63.85546875" style="169" customWidth="1"/>
    <col min="7426" max="7426" width="1.7109375" style="169" customWidth="1"/>
    <col min="7427" max="7427" width="17.140625" style="169" customWidth="1"/>
    <col min="7428" max="7428" width="2.5703125" style="169" customWidth="1"/>
    <col min="7429" max="7429" width="18.140625" style="169" customWidth="1"/>
    <col min="7430" max="7444" width="0" style="169" hidden="1" customWidth="1"/>
    <col min="7445" max="7680" width="9.140625" style="169"/>
    <col min="7681" max="7681" width="63.85546875" style="169" customWidth="1"/>
    <col min="7682" max="7682" width="1.7109375" style="169" customWidth="1"/>
    <col min="7683" max="7683" width="17.140625" style="169" customWidth="1"/>
    <col min="7684" max="7684" width="2.5703125" style="169" customWidth="1"/>
    <col min="7685" max="7685" width="18.140625" style="169" customWidth="1"/>
    <col min="7686" max="7700" width="0" style="169" hidden="1" customWidth="1"/>
    <col min="7701" max="7936" width="9.140625" style="169"/>
    <col min="7937" max="7937" width="63.85546875" style="169" customWidth="1"/>
    <col min="7938" max="7938" width="1.7109375" style="169" customWidth="1"/>
    <col min="7939" max="7939" width="17.140625" style="169" customWidth="1"/>
    <col min="7940" max="7940" width="2.5703125" style="169" customWidth="1"/>
    <col min="7941" max="7941" width="18.140625" style="169" customWidth="1"/>
    <col min="7942" max="7956" width="0" style="169" hidden="1" customWidth="1"/>
    <col min="7957" max="8192" width="9.140625" style="169"/>
    <col min="8193" max="8193" width="63.85546875" style="169" customWidth="1"/>
    <col min="8194" max="8194" width="1.7109375" style="169" customWidth="1"/>
    <col min="8195" max="8195" width="17.140625" style="169" customWidth="1"/>
    <col min="8196" max="8196" width="2.5703125" style="169" customWidth="1"/>
    <col min="8197" max="8197" width="18.140625" style="169" customWidth="1"/>
    <col min="8198" max="8212" width="0" style="169" hidden="1" customWidth="1"/>
    <col min="8213" max="8448" width="9.140625" style="169"/>
    <col min="8449" max="8449" width="63.85546875" style="169" customWidth="1"/>
    <col min="8450" max="8450" width="1.7109375" style="169" customWidth="1"/>
    <col min="8451" max="8451" width="17.140625" style="169" customWidth="1"/>
    <col min="8452" max="8452" width="2.5703125" style="169" customWidth="1"/>
    <col min="8453" max="8453" width="18.140625" style="169" customWidth="1"/>
    <col min="8454" max="8468" width="0" style="169" hidden="1" customWidth="1"/>
    <col min="8469" max="8704" width="9.140625" style="169"/>
    <col min="8705" max="8705" width="63.85546875" style="169" customWidth="1"/>
    <col min="8706" max="8706" width="1.7109375" style="169" customWidth="1"/>
    <col min="8707" max="8707" width="17.140625" style="169" customWidth="1"/>
    <col min="8708" max="8708" width="2.5703125" style="169" customWidth="1"/>
    <col min="8709" max="8709" width="18.140625" style="169" customWidth="1"/>
    <col min="8710" max="8724" width="0" style="169" hidden="1" customWidth="1"/>
    <col min="8725" max="8960" width="9.140625" style="169"/>
    <col min="8961" max="8961" width="63.85546875" style="169" customWidth="1"/>
    <col min="8962" max="8962" width="1.7109375" style="169" customWidth="1"/>
    <col min="8963" max="8963" width="17.140625" style="169" customWidth="1"/>
    <col min="8964" max="8964" width="2.5703125" style="169" customWidth="1"/>
    <col min="8965" max="8965" width="18.140625" style="169" customWidth="1"/>
    <col min="8966" max="8980" width="0" style="169" hidden="1" customWidth="1"/>
    <col min="8981" max="9216" width="9.140625" style="169"/>
    <col min="9217" max="9217" width="63.85546875" style="169" customWidth="1"/>
    <col min="9218" max="9218" width="1.7109375" style="169" customWidth="1"/>
    <col min="9219" max="9219" width="17.140625" style="169" customWidth="1"/>
    <col min="9220" max="9220" width="2.5703125" style="169" customWidth="1"/>
    <col min="9221" max="9221" width="18.140625" style="169" customWidth="1"/>
    <col min="9222" max="9236" width="0" style="169" hidden="1" customWidth="1"/>
    <col min="9237" max="9472" width="9.140625" style="169"/>
    <col min="9473" max="9473" width="63.85546875" style="169" customWidth="1"/>
    <col min="9474" max="9474" width="1.7109375" style="169" customWidth="1"/>
    <col min="9475" max="9475" width="17.140625" style="169" customWidth="1"/>
    <col min="9476" max="9476" width="2.5703125" style="169" customWidth="1"/>
    <col min="9477" max="9477" width="18.140625" style="169" customWidth="1"/>
    <col min="9478" max="9492" width="0" style="169" hidden="1" customWidth="1"/>
    <col min="9493" max="9728" width="9.140625" style="169"/>
    <col min="9729" max="9729" width="63.85546875" style="169" customWidth="1"/>
    <col min="9730" max="9730" width="1.7109375" style="169" customWidth="1"/>
    <col min="9731" max="9731" width="17.140625" style="169" customWidth="1"/>
    <col min="9732" max="9732" width="2.5703125" style="169" customWidth="1"/>
    <col min="9733" max="9733" width="18.140625" style="169" customWidth="1"/>
    <col min="9734" max="9748" width="0" style="169" hidden="1" customWidth="1"/>
    <col min="9749" max="9984" width="9.140625" style="169"/>
    <col min="9985" max="9985" width="63.85546875" style="169" customWidth="1"/>
    <col min="9986" max="9986" width="1.7109375" style="169" customWidth="1"/>
    <col min="9987" max="9987" width="17.140625" style="169" customWidth="1"/>
    <col min="9988" max="9988" width="2.5703125" style="169" customWidth="1"/>
    <col min="9989" max="9989" width="18.140625" style="169" customWidth="1"/>
    <col min="9990" max="10004" width="0" style="169" hidden="1" customWidth="1"/>
    <col min="10005" max="10240" width="9.140625" style="169"/>
    <col min="10241" max="10241" width="63.85546875" style="169" customWidth="1"/>
    <col min="10242" max="10242" width="1.7109375" style="169" customWidth="1"/>
    <col min="10243" max="10243" width="17.140625" style="169" customWidth="1"/>
    <col min="10244" max="10244" width="2.5703125" style="169" customWidth="1"/>
    <col min="10245" max="10245" width="18.140625" style="169" customWidth="1"/>
    <col min="10246" max="10260" width="0" style="169" hidden="1" customWidth="1"/>
    <col min="10261" max="10496" width="9.140625" style="169"/>
    <col min="10497" max="10497" width="63.85546875" style="169" customWidth="1"/>
    <col min="10498" max="10498" width="1.7109375" style="169" customWidth="1"/>
    <col min="10499" max="10499" width="17.140625" style="169" customWidth="1"/>
    <col min="10500" max="10500" width="2.5703125" style="169" customWidth="1"/>
    <col min="10501" max="10501" width="18.140625" style="169" customWidth="1"/>
    <col min="10502" max="10516" width="0" style="169" hidden="1" customWidth="1"/>
    <col min="10517" max="10752" width="9.140625" style="169"/>
    <col min="10753" max="10753" width="63.85546875" style="169" customWidth="1"/>
    <col min="10754" max="10754" width="1.7109375" style="169" customWidth="1"/>
    <col min="10755" max="10755" width="17.140625" style="169" customWidth="1"/>
    <col min="10756" max="10756" width="2.5703125" style="169" customWidth="1"/>
    <col min="10757" max="10757" width="18.140625" style="169" customWidth="1"/>
    <col min="10758" max="10772" width="0" style="169" hidden="1" customWidth="1"/>
    <col min="10773" max="11008" width="9.140625" style="169"/>
    <col min="11009" max="11009" width="63.85546875" style="169" customWidth="1"/>
    <col min="11010" max="11010" width="1.7109375" style="169" customWidth="1"/>
    <col min="11011" max="11011" width="17.140625" style="169" customWidth="1"/>
    <col min="11012" max="11012" width="2.5703125" style="169" customWidth="1"/>
    <col min="11013" max="11013" width="18.140625" style="169" customWidth="1"/>
    <col min="11014" max="11028" width="0" style="169" hidden="1" customWidth="1"/>
    <col min="11029" max="11264" width="9.140625" style="169"/>
    <col min="11265" max="11265" width="63.85546875" style="169" customWidth="1"/>
    <col min="11266" max="11266" width="1.7109375" style="169" customWidth="1"/>
    <col min="11267" max="11267" width="17.140625" style="169" customWidth="1"/>
    <col min="11268" max="11268" width="2.5703125" style="169" customWidth="1"/>
    <col min="11269" max="11269" width="18.140625" style="169" customWidth="1"/>
    <col min="11270" max="11284" width="0" style="169" hidden="1" customWidth="1"/>
    <col min="11285" max="11520" width="9.140625" style="169"/>
    <col min="11521" max="11521" width="63.85546875" style="169" customWidth="1"/>
    <col min="11522" max="11522" width="1.7109375" style="169" customWidth="1"/>
    <col min="11523" max="11523" width="17.140625" style="169" customWidth="1"/>
    <col min="11524" max="11524" width="2.5703125" style="169" customWidth="1"/>
    <col min="11525" max="11525" width="18.140625" style="169" customWidth="1"/>
    <col min="11526" max="11540" width="0" style="169" hidden="1" customWidth="1"/>
    <col min="11541" max="11776" width="9.140625" style="169"/>
    <col min="11777" max="11777" width="63.85546875" style="169" customWidth="1"/>
    <col min="11778" max="11778" width="1.7109375" style="169" customWidth="1"/>
    <col min="11779" max="11779" width="17.140625" style="169" customWidth="1"/>
    <col min="11780" max="11780" width="2.5703125" style="169" customWidth="1"/>
    <col min="11781" max="11781" width="18.140625" style="169" customWidth="1"/>
    <col min="11782" max="11796" width="0" style="169" hidden="1" customWidth="1"/>
    <col min="11797" max="12032" width="9.140625" style="169"/>
    <col min="12033" max="12033" width="63.85546875" style="169" customWidth="1"/>
    <col min="12034" max="12034" width="1.7109375" style="169" customWidth="1"/>
    <col min="12035" max="12035" width="17.140625" style="169" customWidth="1"/>
    <col min="12036" max="12036" width="2.5703125" style="169" customWidth="1"/>
    <col min="12037" max="12037" width="18.140625" style="169" customWidth="1"/>
    <col min="12038" max="12052" width="0" style="169" hidden="1" customWidth="1"/>
    <col min="12053" max="12288" width="9.140625" style="169"/>
    <col min="12289" max="12289" width="63.85546875" style="169" customWidth="1"/>
    <col min="12290" max="12290" width="1.7109375" style="169" customWidth="1"/>
    <col min="12291" max="12291" width="17.140625" style="169" customWidth="1"/>
    <col min="12292" max="12292" width="2.5703125" style="169" customWidth="1"/>
    <col min="12293" max="12293" width="18.140625" style="169" customWidth="1"/>
    <col min="12294" max="12308" width="0" style="169" hidden="1" customWidth="1"/>
    <col min="12309" max="12544" width="9.140625" style="169"/>
    <col min="12545" max="12545" width="63.85546875" style="169" customWidth="1"/>
    <col min="12546" max="12546" width="1.7109375" style="169" customWidth="1"/>
    <col min="12547" max="12547" width="17.140625" style="169" customWidth="1"/>
    <col min="12548" max="12548" width="2.5703125" style="169" customWidth="1"/>
    <col min="12549" max="12549" width="18.140625" style="169" customWidth="1"/>
    <col min="12550" max="12564" width="0" style="169" hidden="1" customWidth="1"/>
    <col min="12565" max="12800" width="9.140625" style="169"/>
    <col min="12801" max="12801" width="63.85546875" style="169" customWidth="1"/>
    <col min="12802" max="12802" width="1.7109375" style="169" customWidth="1"/>
    <col min="12803" max="12803" width="17.140625" style="169" customWidth="1"/>
    <col min="12804" max="12804" width="2.5703125" style="169" customWidth="1"/>
    <col min="12805" max="12805" width="18.140625" style="169" customWidth="1"/>
    <col min="12806" max="12820" width="0" style="169" hidden="1" customWidth="1"/>
    <col min="12821" max="13056" width="9.140625" style="169"/>
    <col min="13057" max="13057" width="63.85546875" style="169" customWidth="1"/>
    <col min="13058" max="13058" width="1.7109375" style="169" customWidth="1"/>
    <col min="13059" max="13059" width="17.140625" style="169" customWidth="1"/>
    <col min="13060" max="13060" width="2.5703125" style="169" customWidth="1"/>
    <col min="13061" max="13061" width="18.140625" style="169" customWidth="1"/>
    <col min="13062" max="13076" width="0" style="169" hidden="1" customWidth="1"/>
    <col min="13077" max="13312" width="9.140625" style="169"/>
    <col min="13313" max="13313" width="63.85546875" style="169" customWidth="1"/>
    <col min="13314" max="13314" width="1.7109375" style="169" customWidth="1"/>
    <col min="13315" max="13315" width="17.140625" style="169" customWidth="1"/>
    <col min="13316" max="13316" width="2.5703125" style="169" customWidth="1"/>
    <col min="13317" max="13317" width="18.140625" style="169" customWidth="1"/>
    <col min="13318" max="13332" width="0" style="169" hidden="1" customWidth="1"/>
    <col min="13333" max="13568" width="9.140625" style="169"/>
    <col min="13569" max="13569" width="63.85546875" style="169" customWidth="1"/>
    <col min="13570" max="13570" width="1.7109375" style="169" customWidth="1"/>
    <col min="13571" max="13571" width="17.140625" style="169" customWidth="1"/>
    <col min="13572" max="13572" width="2.5703125" style="169" customWidth="1"/>
    <col min="13573" max="13573" width="18.140625" style="169" customWidth="1"/>
    <col min="13574" max="13588" width="0" style="169" hidden="1" customWidth="1"/>
    <col min="13589" max="13824" width="9.140625" style="169"/>
    <col min="13825" max="13825" width="63.85546875" style="169" customWidth="1"/>
    <col min="13826" max="13826" width="1.7109375" style="169" customWidth="1"/>
    <col min="13827" max="13827" width="17.140625" style="169" customWidth="1"/>
    <col min="13828" max="13828" width="2.5703125" style="169" customWidth="1"/>
    <col min="13829" max="13829" width="18.140625" style="169" customWidth="1"/>
    <col min="13830" max="13844" width="0" style="169" hidden="1" customWidth="1"/>
    <col min="13845" max="14080" width="9.140625" style="169"/>
    <col min="14081" max="14081" width="63.85546875" style="169" customWidth="1"/>
    <col min="14082" max="14082" width="1.7109375" style="169" customWidth="1"/>
    <col min="14083" max="14083" width="17.140625" style="169" customWidth="1"/>
    <col min="14084" max="14084" width="2.5703125" style="169" customWidth="1"/>
    <col min="14085" max="14085" width="18.140625" style="169" customWidth="1"/>
    <col min="14086" max="14100" width="0" style="169" hidden="1" customWidth="1"/>
    <col min="14101" max="14336" width="9.140625" style="169"/>
    <col min="14337" max="14337" width="63.85546875" style="169" customWidth="1"/>
    <col min="14338" max="14338" width="1.7109375" style="169" customWidth="1"/>
    <col min="14339" max="14339" width="17.140625" style="169" customWidth="1"/>
    <col min="14340" max="14340" width="2.5703125" style="169" customWidth="1"/>
    <col min="14341" max="14341" width="18.140625" style="169" customWidth="1"/>
    <col min="14342" max="14356" width="0" style="169" hidden="1" customWidth="1"/>
    <col min="14357" max="14592" width="9.140625" style="169"/>
    <col min="14593" max="14593" width="63.85546875" style="169" customWidth="1"/>
    <col min="14594" max="14594" width="1.7109375" style="169" customWidth="1"/>
    <col min="14595" max="14595" width="17.140625" style="169" customWidth="1"/>
    <col min="14596" max="14596" width="2.5703125" style="169" customWidth="1"/>
    <col min="14597" max="14597" width="18.140625" style="169" customWidth="1"/>
    <col min="14598" max="14612" width="0" style="169" hidden="1" customWidth="1"/>
    <col min="14613" max="14848" width="9.140625" style="169"/>
    <col min="14849" max="14849" width="63.85546875" style="169" customWidth="1"/>
    <col min="14850" max="14850" width="1.7109375" style="169" customWidth="1"/>
    <col min="14851" max="14851" width="17.140625" style="169" customWidth="1"/>
    <col min="14852" max="14852" width="2.5703125" style="169" customWidth="1"/>
    <col min="14853" max="14853" width="18.140625" style="169" customWidth="1"/>
    <col min="14854" max="14868" width="0" style="169" hidden="1" customWidth="1"/>
    <col min="14869" max="15104" width="9.140625" style="169"/>
    <col min="15105" max="15105" width="63.85546875" style="169" customWidth="1"/>
    <col min="15106" max="15106" width="1.7109375" style="169" customWidth="1"/>
    <col min="15107" max="15107" width="17.140625" style="169" customWidth="1"/>
    <col min="15108" max="15108" width="2.5703125" style="169" customWidth="1"/>
    <col min="15109" max="15109" width="18.140625" style="169" customWidth="1"/>
    <col min="15110" max="15124" width="0" style="169" hidden="1" customWidth="1"/>
    <col min="15125" max="15360" width="9.140625" style="169"/>
    <col min="15361" max="15361" width="63.85546875" style="169" customWidth="1"/>
    <col min="15362" max="15362" width="1.7109375" style="169" customWidth="1"/>
    <col min="15363" max="15363" width="17.140625" style="169" customWidth="1"/>
    <col min="15364" max="15364" width="2.5703125" style="169" customWidth="1"/>
    <col min="15365" max="15365" width="18.140625" style="169" customWidth="1"/>
    <col min="15366" max="15380" width="0" style="169" hidden="1" customWidth="1"/>
    <col min="15381" max="15616" width="9.140625" style="169"/>
    <col min="15617" max="15617" width="63.85546875" style="169" customWidth="1"/>
    <col min="15618" max="15618" width="1.7109375" style="169" customWidth="1"/>
    <col min="15619" max="15619" width="17.140625" style="169" customWidth="1"/>
    <col min="15620" max="15620" width="2.5703125" style="169" customWidth="1"/>
    <col min="15621" max="15621" width="18.140625" style="169" customWidth="1"/>
    <col min="15622" max="15636" width="0" style="169" hidden="1" customWidth="1"/>
    <col min="15637" max="15872" width="9.140625" style="169"/>
    <col min="15873" max="15873" width="63.85546875" style="169" customWidth="1"/>
    <col min="15874" max="15874" width="1.7109375" style="169" customWidth="1"/>
    <col min="15875" max="15875" width="17.140625" style="169" customWidth="1"/>
    <col min="15876" max="15876" width="2.5703125" style="169" customWidth="1"/>
    <col min="15877" max="15877" width="18.140625" style="169" customWidth="1"/>
    <col min="15878" max="15892" width="0" style="169" hidden="1" customWidth="1"/>
    <col min="15893" max="16128" width="9.140625" style="169"/>
    <col min="16129" max="16129" width="63.85546875" style="169" customWidth="1"/>
    <col min="16130" max="16130" width="1.7109375" style="169" customWidth="1"/>
    <col min="16131" max="16131" width="17.140625" style="169" customWidth="1"/>
    <col min="16132" max="16132" width="2.5703125" style="169" customWidth="1"/>
    <col min="16133" max="16133" width="18.140625" style="169" customWidth="1"/>
    <col min="16134" max="16148" width="0" style="169" hidden="1" customWidth="1"/>
    <col min="16149" max="16384" width="9.140625" style="169"/>
  </cols>
  <sheetData>
    <row r="1" spans="1:8" ht="15.75" x14ac:dyDescent="0.25">
      <c r="A1" s="1" t="s">
        <v>0</v>
      </c>
      <c r="B1" s="162"/>
      <c r="C1" s="163"/>
    </row>
    <row r="2" spans="1:8" ht="15.75" x14ac:dyDescent="0.25">
      <c r="A2" s="170" t="s">
        <v>82</v>
      </c>
      <c r="B2" s="162"/>
    </row>
    <row r="3" spans="1:8" ht="15.75" x14ac:dyDescent="0.25">
      <c r="A3" s="170" t="s">
        <v>83</v>
      </c>
      <c r="B3" s="162"/>
    </row>
    <row r="4" spans="1:8" ht="15.75" x14ac:dyDescent="0.25">
      <c r="A4" s="162" t="s">
        <v>46</v>
      </c>
      <c r="B4" s="162"/>
    </row>
    <row r="5" spans="1:8" ht="15.75" x14ac:dyDescent="0.25">
      <c r="A5" s="162"/>
      <c r="B5" s="162"/>
      <c r="D5" s="108"/>
    </row>
    <row r="6" spans="1:8" ht="15.75" x14ac:dyDescent="0.25">
      <c r="A6" s="162"/>
      <c r="B6" s="162"/>
      <c r="C6" s="7" t="s">
        <v>4</v>
      </c>
      <c r="D6" s="113"/>
      <c r="E6" s="7" t="s">
        <v>4</v>
      </c>
    </row>
    <row r="7" spans="1:8" ht="15.75" x14ac:dyDescent="0.2">
      <c r="A7" s="171"/>
      <c r="B7" s="171"/>
      <c r="C7" s="113" t="s">
        <v>6</v>
      </c>
      <c r="D7" s="113"/>
      <c r="E7" s="113" t="s">
        <v>7</v>
      </c>
    </row>
    <row r="8" spans="1:8" ht="20.25" customHeight="1" thickBot="1" x14ac:dyDescent="0.3">
      <c r="A8" s="172"/>
      <c r="B8" s="172"/>
      <c r="C8" s="114" t="s">
        <v>49</v>
      </c>
      <c r="D8" s="113"/>
      <c r="E8" s="114" t="s">
        <v>49</v>
      </c>
    </row>
    <row r="9" spans="1:8" ht="15.75" x14ac:dyDescent="0.2">
      <c r="A9" s="172"/>
      <c r="B9" s="172"/>
      <c r="C9" s="173"/>
      <c r="D9" s="173"/>
      <c r="E9" s="173"/>
    </row>
    <row r="10" spans="1:8" ht="20.25" customHeight="1" x14ac:dyDescent="0.25">
      <c r="A10" s="174" t="s">
        <v>84</v>
      </c>
      <c r="B10" s="175"/>
      <c r="C10" s="176"/>
      <c r="D10" s="176"/>
      <c r="E10" s="177"/>
    </row>
    <row r="11" spans="1:8" ht="31.5" x14ac:dyDescent="0.25">
      <c r="A11" s="178" t="s">
        <v>85</v>
      </c>
      <c r="B11" s="172"/>
      <c r="C11" s="179">
        <v>949571</v>
      </c>
      <c r="D11" s="179"/>
      <c r="E11" s="179">
        <v>287354</v>
      </c>
      <c r="H11" s="180"/>
    </row>
    <row r="12" spans="1:8" ht="15.75" x14ac:dyDescent="0.25">
      <c r="A12" s="178" t="s">
        <v>86</v>
      </c>
      <c r="B12" s="172"/>
      <c r="C12" s="179">
        <v>879261</v>
      </c>
      <c r="D12" s="179"/>
      <c r="E12" s="179">
        <v>20688</v>
      </c>
      <c r="H12" s="180"/>
    </row>
    <row r="13" spans="1:8" ht="31.5" x14ac:dyDescent="0.25">
      <c r="A13" s="178" t="s">
        <v>87</v>
      </c>
      <c r="B13" s="172"/>
      <c r="C13" s="179">
        <v>24939</v>
      </c>
      <c r="D13" s="179"/>
      <c r="E13" s="179">
        <v>22611</v>
      </c>
      <c r="H13" s="180"/>
    </row>
    <row r="14" spans="1:8" ht="31.5" x14ac:dyDescent="0.25">
      <c r="A14" s="178" t="s">
        <v>88</v>
      </c>
      <c r="B14" s="172"/>
      <c r="C14" s="179">
        <v>59947</v>
      </c>
      <c r="D14" s="179"/>
      <c r="E14" s="179">
        <v>57137</v>
      </c>
      <c r="H14" s="180"/>
    </row>
    <row r="15" spans="1:8" ht="15.75" x14ac:dyDescent="0.25">
      <c r="A15" s="178" t="s">
        <v>89</v>
      </c>
      <c r="B15" s="172"/>
      <c r="C15" s="179">
        <v>-925831</v>
      </c>
      <c r="D15" s="179"/>
      <c r="E15" s="179">
        <v>-4711</v>
      </c>
      <c r="H15" s="180"/>
    </row>
    <row r="16" spans="1:8" ht="15.75" x14ac:dyDescent="0.25">
      <c r="A16" s="178" t="s">
        <v>90</v>
      </c>
      <c r="B16" s="172"/>
      <c r="C16" s="179">
        <v>-386340</v>
      </c>
      <c r="D16" s="179"/>
      <c r="E16" s="179" t="s">
        <v>57</v>
      </c>
      <c r="H16" s="180"/>
    </row>
    <row r="17" spans="1:9" ht="15.75" x14ac:dyDescent="0.25">
      <c r="A17" s="178" t="s">
        <v>91</v>
      </c>
      <c r="B17" s="172"/>
      <c r="C17" s="179">
        <v>324365</v>
      </c>
      <c r="D17" s="179"/>
      <c r="E17" s="179">
        <v>33050</v>
      </c>
      <c r="H17" s="180"/>
    </row>
    <row r="18" spans="1:9" ht="15.75" x14ac:dyDescent="0.25">
      <c r="A18" s="178" t="s">
        <v>92</v>
      </c>
      <c r="B18" s="172"/>
      <c r="C18" s="179">
        <v>-16206</v>
      </c>
      <c r="D18" s="179"/>
      <c r="E18" s="179">
        <v>-3734</v>
      </c>
      <c r="H18" s="180"/>
    </row>
    <row r="19" spans="1:9" ht="31.5" x14ac:dyDescent="0.25">
      <c r="A19" s="178" t="s">
        <v>93</v>
      </c>
      <c r="B19" s="172"/>
      <c r="C19" s="179">
        <v>195587</v>
      </c>
      <c r="D19" s="179"/>
      <c r="E19" s="179">
        <v>16252</v>
      </c>
      <c r="H19" s="180"/>
    </row>
    <row r="20" spans="1:9" ht="31.5" x14ac:dyDescent="0.25">
      <c r="A20" s="178" t="s">
        <v>94</v>
      </c>
      <c r="B20" s="172"/>
      <c r="C20" s="179">
        <v>28239</v>
      </c>
      <c r="D20" s="179"/>
      <c r="E20" s="179" t="s">
        <v>57</v>
      </c>
      <c r="H20" s="180"/>
    </row>
    <row r="21" spans="1:9" ht="15.75" x14ac:dyDescent="0.25">
      <c r="A21" s="178" t="s">
        <v>95</v>
      </c>
      <c r="B21" s="172"/>
      <c r="C21" s="179">
        <v>-12191</v>
      </c>
      <c r="D21" s="179"/>
      <c r="E21" s="179">
        <v>26282</v>
      </c>
      <c r="H21" s="180"/>
    </row>
    <row r="22" spans="1:9" ht="15.75" x14ac:dyDescent="0.25">
      <c r="A22" s="178" t="s">
        <v>96</v>
      </c>
      <c r="B22" s="172"/>
      <c r="C22" s="179">
        <v>-1031177</v>
      </c>
      <c r="D22" s="179"/>
      <c r="E22" s="179">
        <v>-352098</v>
      </c>
      <c r="H22" s="180"/>
    </row>
    <row r="23" spans="1:9" ht="15.75" x14ac:dyDescent="0.25">
      <c r="A23" s="178"/>
      <c r="B23" s="175"/>
      <c r="C23" s="179"/>
      <c r="D23" s="181"/>
      <c r="E23" s="181"/>
      <c r="H23" s="180"/>
      <c r="I23" s="169"/>
    </row>
    <row r="24" spans="1:9" ht="48" thickBot="1" x14ac:dyDescent="0.3">
      <c r="A24" s="182" t="s">
        <v>97</v>
      </c>
      <c r="B24" s="172"/>
      <c r="C24" s="183">
        <f>SUM(C11:C22)</f>
        <v>90164</v>
      </c>
      <c r="D24" s="179"/>
      <c r="E24" s="184">
        <f>SUM(E11:E22)</f>
        <v>102831</v>
      </c>
      <c r="H24" s="180"/>
      <c r="I24" s="169"/>
    </row>
    <row r="25" spans="1:9" ht="15.75" x14ac:dyDescent="0.25">
      <c r="A25" s="174"/>
      <c r="B25" s="175"/>
      <c r="C25" s="179"/>
      <c r="D25" s="179"/>
      <c r="E25" s="177"/>
      <c r="H25" s="180"/>
      <c r="I25" s="169"/>
    </row>
    <row r="26" spans="1:9" ht="15.75" x14ac:dyDescent="0.25">
      <c r="A26" s="174" t="s">
        <v>98</v>
      </c>
      <c r="B26" s="172"/>
      <c r="C26" s="179"/>
      <c r="D26" s="179"/>
      <c r="E26" s="179"/>
      <c r="H26" s="180"/>
      <c r="I26" s="169"/>
    </row>
    <row r="27" spans="1:9" ht="15.75" x14ac:dyDescent="0.25">
      <c r="A27" s="174" t="s">
        <v>99</v>
      </c>
      <c r="B27" s="172"/>
      <c r="C27" s="179"/>
      <c r="D27" s="179"/>
      <c r="E27" s="179"/>
      <c r="F27" s="185"/>
      <c r="H27" s="180"/>
      <c r="I27" s="169"/>
    </row>
    <row r="28" spans="1:9" ht="15.75" x14ac:dyDescent="0.25">
      <c r="A28" s="186" t="s">
        <v>100</v>
      </c>
      <c r="B28" s="172"/>
      <c r="C28" s="179">
        <v>-21971558</v>
      </c>
      <c r="D28" s="179"/>
      <c r="E28" s="179">
        <v>45815</v>
      </c>
      <c r="H28" s="180"/>
      <c r="I28" s="169"/>
    </row>
    <row r="29" spans="1:9" ht="15.75" x14ac:dyDescent="0.25">
      <c r="A29" s="186" t="s">
        <v>101</v>
      </c>
      <c r="B29" s="172"/>
      <c r="C29" s="179">
        <v>2848449</v>
      </c>
      <c r="D29" s="179"/>
      <c r="E29" s="179">
        <v>-275526</v>
      </c>
      <c r="F29" s="187"/>
      <c r="H29" s="180"/>
      <c r="I29" s="169"/>
    </row>
    <row r="30" spans="1:9" ht="15.75" x14ac:dyDescent="0.25">
      <c r="A30" s="186" t="s">
        <v>102</v>
      </c>
      <c r="B30" s="172"/>
      <c r="C30" s="179">
        <v>-865899</v>
      </c>
      <c r="D30" s="179"/>
      <c r="E30" s="179">
        <v>130532</v>
      </c>
      <c r="F30" s="187"/>
      <c r="H30" s="180"/>
      <c r="I30" s="169"/>
    </row>
    <row r="31" spans="1:9" ht="15.75" x14ac:dyDescent="0.25">
      <c r="A31" s="174" t="s">
        <v>103</v>
      </c>
      <c r="B31" s="172"/>
      <c r="C31" s="179"/>
      <c r="D31" s="179"/>
      <c r="E31" s="179"/>
      <c r="H31" s="180"/>
      <c r="I31" s="169"/>
    </row>
    <row r="32" spans="1:9" ht="15.75" x14ac:dyDescent="0.25">
      <c r="A32" s="186" t="s">
        <v>104</v>
      </c>
      <c r="B32" s="172"/>
      <c r="C32" s="179">
        <v>13318676</v>
      </c>
      <c r="D32" s="179"/>
      <c r="E32" s="179">
        <v>-376097</v>
      </c>
      <c r="H32" s="180"/>
      <c r="I32" s="169"/>
    </row>
    <row r="33" spans="1:9" ht="15.75" x14ac:dyDescent="0.25">
      <c r="A33" s="186" t="s">
        <v>105</v>
      </c>
      <c r="B33" s="175"/>
      <c r="C33" s="179">
        <v>3377371</v>
      </c>
      <c r="D33" s="181"/>
      <c r="E33" s="188" t="s">
        <v>57</v>
      </c>
      <c r="H33" s="180"/>
      <c r="I33" s="169"/>
    </row>
    <row r="34" spans="1:9" ht="16.5" thickBot="1" x14ac:dyDescent="0.3">
      <c r="A34" s="186" t="s">
        <v>106</v>
      </c>
      <c r="B34" s="172"/>
      <c r="C34" s="189">
        <v>157740</v>
      </c>
      <c r="D34" s="188"/>
      <c r="E34" s="189">
        <v>12707</v>
      </c>
      <c r="H34" s="180"/>
      <c r="I34" s="169"/>
    </row>
    <row r="35" spans="1:9" ht="47.25" hidden="1" x14ac:dyDescent="0.25">
      <c r="A35" s="190" t="s">
        <v>107</v>
      </c>
      <c r="B35" s="172"/>
      <c r="C35" s="188" t="s">
        <v>57</v>
      </c>
      <c r="D35" s="191"/>
      <c r="E35" s="188" t="s">
        <v>57</v>
      </c>
      <c r="H35" s="180"/>
      <c r="I35" s="169"/>
    </row>
    <row r="36" spans="1:9" ht="31.5" x14ac:dyDescent="0.25">
      <c r="A36" s="190" t="s">
        <v>108</v>
      </c>
      <c r="B36" s="172"/>
      <c r="C36" s="191">
        <f>SUM(C24:C34)</f>
        <v>-3045057</v>
      </c>
      <c r="D36" s="191"/>
      <c r="E36" s="191">
        <f>SUM(E24:E34)</f>
        <v>-359738</v>
      </c>
      <c r="H36" s="180"/>
      <c r="I36" s="169"/>
    </row>
    <row r="37" spans="1:9" ht="15.75" x14ac:dyDescent="0.25">
      <c r="A37" s="186" t="s">
        <v>109</v>
      </c>
      <c r="B37" s="172"/>
      <c r="C37" s="188" t="s">
        <v>57</v>
      </c>
      <c r="D37" s="188"/>
      <c r="E37" s="188" t="s">
        <v>57</v>
      </c>
      <c r="H37" s="180"/>
      <c r="I37" s="169"/>
    </row>
    <row r="38" spans="1:9" ht="17.25" customHeight="1" x14ac:dyDescent="0.25">
      <c r="A38" s="190" t="s">
        <v>110</v>
      </c>
      <c r="B38" s="172"/>
      <c r="C38" s="191">
        <f>SUM(C36:C37)</f>
        <v>-3045057</v>
      </c>
      <c r="D38" s="179"/>
      <c r="E38" s="192">
        <f>SUM(E36:E37)</f>
        <v>-359738</v>
      </c>
      <c r="H38" s="180"/>
      <c r="I38" s="169"/>
    </row>
    <row r="39" spans="1:9" ht="15.75" x14ac:dyDescent="0.25">
      <c r="A39" s="174"/>
      <c r="B39" s="172"/>
      <c r="C39" s="179"/>
      <c r="D39" s="179"/>
      <c r="E39" s="179"/>
      <c r="H39" s="180"/>
      <c r="I39" s="169"/>
    </row>
    <row r="40" spans="1:9" s="196" customFormat="1" ht="31.5" x14ac:dyDescent="0.25">
      <c r="A40" s="174" t="s">
        <v>111</v>
      </c>
      <c r="B40" s="175"/>
      <c r="C40" s="179"/>
      <c r="D40" s="181"/>
      <c r="E40" s="188"/>
      <c r="F40" s="193"/>
      <c r="G40" s="194"/>
      <c r="H40" s="195"/>
    </row>
    <row r="41" spans="1:9" ht="31.5" outlineLevel="1" x14ac:dyDescent="0.25">
      <c r="A41" s="186" t="s">
        <v>112</v>
      </c>
      <c r="B41" s="172"/>
      <c r="C41" s="179">
        <v>-4973547</v>
      </c>
      <c r="D41" s="179"/>
      <c r="E41" s="179" t="s">
        <v>57</v>
      </c>
      <c r="H41" s="180"/>
      <c r="I41" s="169"/>
    </row>
    <row r="42" spans="1:9" ht="31.5" outlineLevel="1" x14ac:dyDescent="0.25">
      <c r="A42" s="186" t="s">
        <v>113</v>
      </c>
      <c r="B42" s="172"/>
      <c r="C42" s="179">
        <v>2317543</v>
      </c>
      <c r="D42" s="179"/>
      <c r="E42" s="179" t="s">
        <v>57</v>
      </c>
      <c r="H42" s="180"/>
      <c r="I42" s="169"/>
    </row>
    <row r="43" spans="1:9" ht="31.5" x14ac:dyDescent="0.25">
      <c r="A43" s="186" t="s">
        <v>114</v>
      </c>
      <c r="B43" s="172"/>
      <c r="C43" s="179">
        <v>728000</v>
      </c>
      <c r="D43" s="179"/>
      <c r="E43" s="179" t="s">
        <v>57</v>
      </c>
      <c r="H43" s="180"/>
      <c r="I43" s="169"/>
    </row>
    <row r="44" spans="1:9" ht="31.5" x14ac:dyDescent="0.25">
      <c r="A44" s="186" t="s">
        <v>115</v>
      </c>
      <c r="B44" s="172"/>
      <c r="C44" s="179">
        <v>-268650</v>
      </c>
      <c r="D44" s="179"/>
      <c r="E44" s="179">
        <v>-91502</v>
      </c>
      <c r="F44" s="197"/>
      <c r="H44" s="180"/>
      <c r="I44" s="169"/>
    </row>
    <row r="45" spans="1:9" ht="32.25" thickBot="1" x14ac:dyDescent="0.3">
      <c r="A45" s="174" t="s">
        <v>116</v>
      </c>
      <c r="B45" s="175"/>
      <c r="C45" s="183">
        <f>SUM(C41:C44)</f>
        <v>-2196654</v>
      </c>
      <c r="D45" s="181"/>
      <c r="E45" s="183">
        <f>SUM(E40:E44)</f>
        <v>-91502</v>
      </c>
      <c r="H45" s="180"/>
      <c r="I45" s="169"/>
    </row>
    <row r="46" spans="1:9" ht="15.75" x14ac:dyDescent="0.25">
      <c r="A46" s="190"/>
      <c r="B46" s="175"/>
      <c r="C46" s="181"/>
      <c r="D46" s="181"/>
      <c r="E46" s="181"/>
      <c r="H46" s="180"/>
      <c r="I46" s="169"/>
    </row>
    <row r="47" spans="1:9" ht="15.75" hidden="1" outlineLevel="1" x14ac:dyDescent="0.25">
      <c r="A47" s="174"/>
      <c r="B47" s="172"/>
      <c r="C47" s="179"/>
      <c r="D47" s="179"/>
      <c r="E47" s="177"/>
      <c r="H47" s="180"/>
      <c r="I47" s="169"/>
    </row>
    <row r="48" spans="1:9" ht="31.5" hidden="1" outlineLevel="1" x14ac:dyDescent="0.25">
      <c r="A48" s="174" t="s">
        <v>117</v>
      </c>
      <c r="B48" s="172"/>
      <c r="C48" s="179"/>
      <c r="D48" s="179"/>
      <c r="E48" s="177"/>
      <c r="F48" s="187"/>
      <c r="H48" s="180"/>
      <c r="I48" s="169"/>
    </row>
    <row r="49" spans="1:9" ht="15.75" hidden="1" outlineLevel="1" x14ac:dyDescent="0.25">
      <c r="A49" s="186" t="s">
        <v>118</v>
      </c>
      <c r="B49" s="172"/>
      <c r="C49" s="179">
        <v>0</v>
      </c>
      <c r="D49" s="179"/>
      <c r="E49" s="179" t="s">
        <v>57</v>
      </c>
      <c r="H49" s="180"/>
      <c r="I49" s="169"/>
    </row>
    <row r="50" spans="1:9" ht="15.75" hidden="1" outlineLevel="1" x14ac:dyDescent="0.25">
      <c r="A50" s="186"/>
      <c r="B50" s="172"/>
      <c r="C50" s="179"/>
      <c r="D50" s="179"/>
      <c r="E50" s="179"/>
      <c r="H50" s="180"/>
      <c r="I50" s="169"/>
    </row>
    <row r="51" spans="1:9" ht="15.75" hidden="1" outlineLevel="1" x14ac:dyDescent="0.25">
      <c r="A51" s="174"/>
      <c r="B51" s="175"/>
      <c r="C51" s="179"/>
      <c r="D51" s="181"/>
      <c r="E51" s="181"/>
      <c r="F51" s="197"/>
      <c r="H51" s="180"/>
      <c r="I51" s="169"/>
    </row>
    <row r="52" spans="1:9" ht="32.25" hidden="1" outlineLevel="1" thickBot="1" x14ac:dyDescent="0.3">
      <c r="A52" s="174" t="s">
        <v>119</v>
      </c>
      <c r="B52" s="175"/>
      <c r="C52" s="183">
        <f>SUM(C49:C51)</f>
        <v>0</v>
      </c>
      <c r="D52" s="181"/>
      <c r="E52" s="183">
        <f>SUM(E49:E51)</f>
        <v>0</v>
      </c>
      <c r="F52" s="197"/>
      <c r="H52" s="180"/>
      <c r="I52" s="169"/>
    </row>
    <row r="53" spans="1:9" ht="15.75" collapsed="1" x14ac:dyDescent="0.25">
      <c r="A53" s="174"/>
      <c r="B53" s="172"/>
      <c r="C53" s="181"/>
      <c r="D53" s="179"/>
      <c r="E53" s="179"/>
      <c r="H53" s="180"/>
      <c r="I53" s="169"/>
    </row>
    <row r="54" spans="1:9" ht="31.5" x14ac:dyDescent="0.25">
      <c r="A54" s="186" t="s">
        <v>120</v>
      </c>
      <c r="B54" s="172"/>
      <c r="C54" s="179">
        <f>SUM(C38,C45,C52)</f>
        <v>-5241711</v>
      </c>
      <c r="D54" s="179"/>
      <c r="E54" s="179">
        <f>SUM(E38,E45,E52)</f>
        <v>-451240</v>
      </c>
      <c r="H54" s="180"/>
      <c r="I54" s="169"/>
    </row>
    <row r="55" spans="1:9" ht="15.75" x14ac:dyDescent="0.25">
      <c r="A55" s="186"/>
      <c r="B55" s="172"/>
      <c r="C55" s="179"/>
      <c r="D55" s="179"/>
      <c r="E55" s="179"/>
      <c r="H55" s="180"/>
      <c r="I55" s="169"/>
    </row>
    <row r="56" spans="1:9" ht="32.25" thickBot="1" x14ac:dyDescent="0.3">
      <c r="A56" s="186" t="s">
        <v>121</v>
      </c>
      <c r="B56" s="172"/>
      <c r="C56" s="198">
        <v>-83813</v>
      </c>
      <c r="D56" s="179"/>
      <c r="E56" s="198">
        <v>2857</v>
      </c>
      <c r="H56" s="180"/>
      <c r="I56" s="169"/>
    </row>
    <row r="57" spans="1:9" ht="15.75" x14ac:dyDescent="0.25">
      <c r="A57" s="186"/>
      <c r="B57" s="172"/>
      <c r="C57" s="179"/>
      <c r="D57" s="179"/>
      <c r="E57" s="179"/>
      <c r="H57" s="180"/>
      <c r="I57" s="169"/>
    </row>
    <row r="58" spans="1:9" ht="22.5" customHeight="1" thickBot="1" x14ac:dyDescent="0.3">
      <c r="A58" s="174" t="s">
        <v>122</v>
      </c>
      <c r="B58" s="175"/>
      <c r="C58" s="199">
        <v>18688517</v>
      </c>
      <c r="D58" s="181"/>
      <c r="E58" s="183">
        <v>899895</v>
      </c>
      <c r="H58" s="180"/>
      <c r="I58" s="169"/>
    </row>
    <row r="59" spans="1:9" ht="22.5" customHeight="1" x14ac:dyDescent="0.25">
      <c r="A59" s="186"/>
      <c r="B59" s="175"/>
      <c r="C59" s="181"/>
      <c r="D59" s="181"/>
      <c r="E59" s="181"/>
      <c r="F59" s="197"/>
      <c r="H59" s="180"/>
      <c r="I59" s="169"/>
    </row>
    <row r="60" spans="1:9" ht="22.5" customHeight="1" thickBot="1" x14ac:dyDescent="0.3">
      <c r="A60" s="174" t="s">
        <v>123</v>
      </c>
      <c r="B60" s="175"/>
      <c r="C60" s="183">
        <f>SUM(C54:C58)</f>
        <v>13362993</v>
      </c>
      <c r="D60" s="181"/>
      <c r="E60" s="183">
        <f>SUM(E54:E58)</f>
        <v>451512</v>
      </c>
      <c r="H60" s="180"/>
      <c r="I60" s="169"/>
    </row>
    <row r="61" spans="1:9" ht="22.5" customHeight="1" x14ac:dyDescent="0.25">
      <c r="A61" s="174"/>
      <c r="B61" s="172"/>
      <c r="C61" s="181"/>
      <c r="D61" s="179"/>
      <c r="E61" s="179"/>
      <c r="H61" s="180"/>
      <c r="I61" s="169"/>
    </row>
    <row r="62" spans="1:9" ht="15.75" x14ac:dyDescent="0.25">
      <c r="A62" s="200"/>
      <c r="B62" s="201"/>
      <c r="C62" s="202"/>
      <c r="D62" s="203"/>
      <c r="E62" s="202"/>
      <c r="F62" s="169"/>
      <c r="G62" s="169"/>
      <c r="H62" s="169"/>
      <c r="I62" s="169"/>
    </row>
    <row r="63" spans="1:9" ht="15.75" x14ac:dyDescent="0.25">
      <c r="A63" s="204"/>
      <c r="B63" s="201"/>
      <c r="C63" s="202"/>
      <c r="D63" s="203"/>
      <c r="E63" s="202"/>
      <c r="F63" s="169"/>
      <c r="G63" s="169"/>
      <c r="H63" s="169"/>
      <c r="I63" s="169"/>
    </row>
    <row r="64" spans="1:9" ht="15.75" x14ac:dyDescent="0.25">
      <c r="A64" s="205"/>
      <c r="B64" s="201"/>
      <c r="C64" s="202"/>
      <c r="D64" s="203"/>
      <c r="E64" s="206"/>
      <c r="F64" s="169"/>
      <c r="G64" s="169"/>
      <c r="H64" s="169"/>
      <c r="I64" s="169"/>
    </row>
    <row r="65" spans="1:9" ht="15.75" x14ac:dyDescent="0.25">
      <c r="A65" s="200"/>
      <c r="B65" s="201"/>
      <c r="C65" s="203"/>
      <c r="D65" s="203"/>
      <c r="E65" s="206"/>
      <c r="F65" s="169"/>
      <c r="G65" s="169"/>
      <c r="H65" s="169"/>
      <c r="I65" s="169"/>
    </row>
    <row r="66" spans="1:9" ht="15.75" x14ac:dyDescent="0.25">
      <c r="A66" s="200"/>
      <c r="B66" s="201"/>
      <c r="C66" s="203"/>
      <c r="D66" s="203"/>
      <c r="E66" s="177"/>
      <c r="F66" s="169"/>
      <c r="G66" s="169"/>
      <c r="H66" s="169"/>
      <c r="I66" s="169"/>
    </row>
    <row r="67" spans="1:9" ht="15.75" x14ac:dyDescent="0.25">
      <c r="A67" s="87" t="s">
        <v>39</v>
      </c>
      <c r="B67" s="87"/>
      <c r="C67" s="156" t="s">
        <v>39</v>
      </c>
      <c r="D67" s="157"/>
      <c r="E67" s="156"/>
      <c r="F67" s="169"/>
      <c r="G67" s="169"/>
      <c r="H67" s="169"/>
      <c r="I67" s="169"/>
    </row>
    <row r="68" spans="1:9" ht="15.75" x14ac:dyDescent="0.25">
      <c r="A68" s="86" t="s">
        <v>40</v>
      </c>
      <c r="B68" s="87"/>
      <c r="C68" s="156" t="s">
        <v>41</v>
      </c>
      <c r="D68" s="157"/>
      <c r="E68" s="156"/>
      <c r="F68" s="169"/>
      <c r="G68" s="169"/>
      <c r="H68" s="169"/>
      <c r="I68" s="169"/>
    </row>
    <row r="69" spans="1:9" ht="15.75" x14ac:dyDescent="0.25">
      <c r="A69" s="88" t="s">
        <v>42</v>
      </c>
      <c r="B69" s="160"/>
      <c r="C69" s="15" t="s">
        <v>81</v>
      </c>
      <c r="D69" s="161"/>
      <c r="E69" s="156"/>
      <c r="F69" s="169"/>
      <c r="G69" s="169"/>
      <c r="H69" s="169"/>
      <c r="I69" s="169"/>
    </row>
    <row r="70" spans="1:9" ht="15.75" x14ac:dyDescent="0.25">
      <c r="A70" s="88"/>
      <c r="B70" s="207"/>
      <c r="D70" s="208"/>
      <c r="E70" s="177"/>
      <c r="F70" s="169"/>
      <c r="G70" s="169"/>
      <c r="H70" s="169"/>
      <c r="I70" s="169"/>
    </row>
    <row r="71" spans="1:9" ht="15.75" x14ac:dyDescent="0.25">
      <c r="A71" s="200"/>
      <c r="B71" s="209"/>
      <c r="E71" s="177"/>
      <c r="F71" s="169"/>
      <c r="G71" s="169"/>
      <c r="H71" s="169"/>
      <c r="I71" s="169"/>
    </row>
    <row r="72" spans="1:9" ht="15.75" x14ac:dyDescent="0.25">
      <c r="A72" s="200"/>
      <c r="B72" s="209"/>
      <c r="C72" s="164"/>
      <c r="E72" s="177"/>
      <c r="F72" s="169"/>
      <c r="G72" s="169"/>
      <c r="H72" s="169"/>
      <c r="I72" s="169"/>
    </row>
    <row r="73" spans="1:9" ht="15.75" x14ac:dyDescent="0.25">
      <c r="A73" s="200"/>
      <c r="B73" s="209"/>
      <c r="C73" s="164"/>
      <c r="E73" s="177"/>
      <c r="F73" s="169"/>
      <c r="G73" s="169"/>
      <c r="H73" s="169"/>
      <c r="I73" s="169"/>
    </row>
    <row r="74" spans="1:9" ht="15.75" x14ac:dyDescent="0.25">
      <c r="A74" s="200"/>
      <c r="B74" s="209"/>
      <c r="C74" s="164"/>
      <c r="E74" s="177"/>
      <c r="F74" s="169"/>
      <c r="G74" s="169"/>
      <c r="H74" s="169"/>
      <c r="I74" s="169"/>
    </row>
    <row r="75" spans="1:9" ht="15.75" x14ac:dyDescent="0.25">
      <c r="A75" s="200"/>
      <c r="B75" s="209"/>
      <c r="C75" s="164"/>
      <c r="E75" s="177"/>
      <c r="F75" s="169"/>
      <c r="G75" s="169"/>
      <c r="H75" s="169"/>
      <c r="I75" s="169"/>
    </row>
    <row r="76" spans="1:9" ht="15.75" x14ac:dyDescent="0.25">
      <c r="A76" s="200"/>
      <c r="B76" s="209"/>
      <c r="C76" s="164"/>
      <c r="E76" s="177"/>
      <c r="F76" s="169"/>
      <c r="G76" s="169"/>
      <c r="H76" s="169"/>
      <c r="I76" s="169"/>
    </row>
    <row r="77" spans="1:9" ht="15.75" x14ac:dyDescent="0.25">
      <c r="A77" s="200"/>
      <c r="B77" s="209"/>
      <c r="C77" s="164"/>
      <c r="E77" s="177"/>
      <c r="F77" s="169"/>
      <c r="G77" s="169"/>
      <c r="H77" s="169"/>
      <c r="I77" s="169"/>
    </row>
    <row r="78" spans="1:9" ht="15.75" x14ac:dyDescent="0.25">
      <c r="A78" s="200"/>
      <c r="B78" s="209"/>
      <c r="C78" s="164"/>
      <c r="E78" s="177"/>
      <c r="F78" s="169"/>
      <c r="G78" s="169"/>
      <c r="H78" s="169"/>
      <c r="I78" s="169"/>
    </row>
    <row r="79" spans="1:9" ht="15.75" x14ac:dyDescent="0.25">
      <c r="A79" s="200"/>
      <c r="B79" s="209"/>
      <c r="C79" s="164"/>
      <c r="E79" s="177"/>
      <c r="F79" s="169"/>
      <c r="G79" s="169"/>
      <c r="H79" s="169"/>
      <c r="I79" s="169"/>
    </row>
    <row r="80" spans="1:9" ht="15.75" x14ac:dyDescent="0.25">
      <c r="A80" s="200"/>
      <c r="B80" s="209"/>
      <c r="C80" s="164"/>
      <c r="E80" s="177"/>
      <c r="F80" s="169"/>
      <c r="G80" s="169"/>
      <c r="H80" s="169"/>
      <c r="I80" s="169"/>
    </row>
    <row r="81" spans="1:9" ht="15.75" x14ac:dyDescent="0.25">
      <c r="A81" s="200"/>
      <c r="B81" s="209"/>
      <c r="C81" s="164"/>
      <c r="E81" s="177"/>
      <c r="F81" s="169"/>
      <c r="G81" s="169"/>
      <c r="H81" s="169"/>
      <c r="I81" s="169"/>
    </row>
    <row r="82" spans="1:9" ht="15.75" x14ac:dyDescent="0.25">
      <c r="A82" s="200"/>
      <c r="B82" s="209"/>
      <c r="C82" s="164"/>
      <c r="E82" s="177"/>
      <c r="F82" s="169"/>
      <c r="G82" s="169"/>
      <c r="H82" s="169"/>
      <c r="I82" s="169"/>
    </row>
    <row r="83" spans="1:9" ht="15.75" x14ac:dyDescent="0.25">
      <c r="A83" s="200"/>
      <c r="B83" s="209"/>
      <c r="C83" s="164"/>
      <c r="E83" s="177"/>
      <c r="F83" s="169"/>
      <c r="G83" s="169"/>
      <c r="H83" s="169"/>
      <c r="I83" s="169"/>
    </row>
    <row r="84" spans="1:9" ht="15.75" x14ac:dyDescent="0.25">
      <c r="A84" s="200"/>
      <c r="B84" s="209"/>
      <c r="C84" s="164"/>
      <c r="E84" s="177"/>
      <c r="F84" s="169"/>
      <c r="G84" s="169"/>
      <c r="H84" s="169"/>
      <c r="I84" s="169"/>
    </row>
    <row r="85" spans="1:9" ht="15.75" x14ac:dyDescent="0.25">
      <c r="A85" s="200"/>
      <c r="B85" s="209"/>
      <c r="C85" s="164"/>
      <c r="E85" s="177"/>
      <c r="F85" s="169"/>
      <c r="G85" s="169"/>
      <c r="H85" s="169"/>
      <c r="I85" s="169"/>
    </row>
    <row r="86" spans="1:9" ht="15.75" x14ac:dyDescent="0.25">
      <c r="A86" s="200"/>
      <c r="B86" s="209"/>
      <c r="C86" s="164"/>
      <c r="E86" s="177"/>
      <c r="F86" s="169"/>
      <c r="G86" s="169"/>
      <c r="H86" s="169"/>
      <c r="I86" s="169"/>
    </row>
    <row r="87" spans="1:9" ht="15.75" x14ac:dyDescent="0.25">
      <c r="A87" s="200"/>
      <c r="B87" s="209"/>
      <c r="C87" s="164"/>
      <c r="E87" s="177"/>
      <c r="F87" s="169"/>
      <c r="G87" s="169"/>
      <c r="H87" s="169"/>
      <c r="I87" s="169"/>
    </row>
    <row r="88" spans="1:9" ht="15.75" x14ac:dyDescent="0.25">
      <c r="A88" s="200"/>
      <c r="B88" s="209"/>
      <c r="C88" s="164"/>
      <c r="E88" s="177"/>
      <c r="F88" s="169"/>
      <c r="G88" s="169"/>
      <c r="H88" s="169"/>
      <c r="I88" s="169"/>
    </row>
    <row r="89" spans="1:9" ht="15.75" x14ac:dyDescent="0.25">
      <c r="A89" s="200"/>
      <c r="B89" s="209"/>
      <c r="C89" s="164"/>
      <c r="E89" s="177"/>
      <c r="F89" s="169"/>
      <c r="G89" s="169"/>
      <c r="H89" s="169"/>
      <c r="I89" s="169"/>
    </row>
    <row r="90" spans="1:9" ht="15.75" x14ac:dyDescent="0.25">
      <c r="A90" s="200"/>
      <c r="B90" s="209"/>
      <c r="C90" s="164"/>
      <c r="E90" s="177"/>
      <c r="F90" s="169"/>
      <c r="G90" s="169"/>
      <c r="H90" s="169"/>
      <c r="I90" s="169"/>
    </row>
    <row r="91" spans="1:9" ht="15.75" x14ac:dyDescent="0.25">
      <c r="A91" s="200"/>
      <c r="B91" s="209"/>
      <c r="C91" s="164"/>
      <c r="E91" s="177"/>
      <c r="F91" s="169"/>
      <c r="G91" s="169"/>
      <c r="H91" s="169"/>
      <c r="I91" s="169"/>
    </row>
    <row r="92" spans="1:9" ht="15.75" x14ac:dyDescent="0.25">
      <c r="A92" s="200"/>
      <c r="B92" s="209"/>
      <c r="C92" s="164"/>
      <c r="E92" s="177"/>
      <c r="F92" s="169"/>
      <c r="G92" s="169"/>
      <c r="H92" s="169"/>
      <c r="I92" s="169"/>
    </row>
    <row r="93" spans="1:9" ht="15.75" x14ac:dyDescent="0.25">
      <c r="A93" s="200"/>
      <c r="B93" s="209"/>
      <c r="C93" s="164"/>
      <c r="E93" s="177"/>
      <c r="F93" s="169"/>
      <c r="G93" s="169"/>
      <c r="H93" s="169"/>
      <c r="I93" s="169"/>
    </row>
    <row r="94" spans="1:9" ht="15.75" x14ac:dyDescent="0.25">
      <c r="A94" s="200"/>
      <c r="B94" s="209"/>
      <c r="C94" s="164"/>
      <c r="E94" s="177"/>
      <c r="F94" s="169"/>
      <c r="G94" s="169"/>
      <c r="H94" s="169"/>
      <c r="I94" s="169"/>
    </row>
    <row r="95" spans="1:9" ht="15.75" x14ac:dyDescent="0.25">
      <c r="A95" s="200"/>
      <c r="B95" s="209"/>
      <c r="C95" s="164"/>
      <c r="E95" s="177"/>
      <c r="F95" s="169"/>
      <c r="G95" s="169"/>
      <c r="H95" s="169"/>
      <c r="I95" s="169"/>
    </row>
    <row r="96" spans="1:9" ht="15.75" x14ac:dyDescent="0.25">
      <c r="A96" s="200"/>
      <c r="B96" s="209"/>
      <c r="C96" s="164"/>
      <c r="E96" s="177"/>
      <c r="F96" s="169"/>
      <c r="G96" s="169"/>
      <c r="H96" s="169"/>
      <c r="I96" s="169"/>
    </row>
    <row r="97" spans="1:9" ht="15.75" x14ac:dyDescent="0.25">
      <c r="A97" s="200"/>
      <c r="B97" s="209"/>
      <c r="C97" s="164"/>
      <c r="E97" s="177"/>
      <c r="F97" s="169"/>
      <c r="G97" s="169"/>
      <c r="H97" s="169"/>
      <c r="I97" s="169"/>
    </row>
    <row r="98" spans="1:9" ht="15.75" x14ac:dyDescent="0.25">
      <c r="A98" s="200"/>
      <c r="B98" s="209"/>
      <c r="C98" s="164"/>
      <c r="E98" s="177"/>
      <c r="F98" s="169"/>
      <c r="G98" s="169"/>
      <c r="H98" s="169"/>
      <c r="I98" s="169"/>
    </row>
    <row r="99" spans="1:9" ht="15.75" x14ac:dyDescent="0.25">
      <c r="A99" s="200"/>
      <c r="B99" s="209"/>
      <c r="C99" s="164"/>
      <c r="E99" s="177"/>
      <c r="F99" s="169"/>
      <c r="G99" s="169"/>
      <c r="H99" s="169"/>
      <c r="I99" s="169"/>
    </row>
    <row r="100" spans="1:9" ht="15.75" x14ac:dyDescent="0.25">
      <c r="A100" s="200"/>
      <c r="B100" s="209"/>
      <c r="C100" s="164"/>
      <c r="E100" s="177"/>
      <c r="F100" s="169"/>
      <c r="G100" s="169"/>
      <c r="H100" s="169"/>
      <c r="I100" s="169"/>
    </row>
    <row r="101" spans="1:9" ht="15.75" x14ac:dyDescent="0.25">
      <c r="A101" s="200"/>
      <c r="B101" s="209"/>
      <c r="C101" s="164"/>
      <c r="E101" s="177"/>
      <c r="F101" s="169"/>
      <c r="G101" s="169"/>
      <c r="H101" s="169"/>
      <c r="I101" s="169"/>
    </row>
    <row r="102" spans="1:9" ht="15.75" x14ac:dyDescent="0.25">
      <c r="A102" s="200"/>
      <c r="B102" s="209"/>
      <c r="C102" s="164"/>
      <c r="E102" s="177"/>
      <c r="F102" s="169"/>
      <c r="G102" s="169"/>
      <c r="H102" s="169"/>
      <c r="I102" s="169"/>
    </row>
    <row r="103" spans="1:9" ht="15.75" x14ac:dyDescent="0.25">
      <c r="A103" s="200"/>
      <c r="B103" s="209"/>
      <c r="C103" s="164"/>
      <c r="E103" s="177"/>
      <c r="F103" s="169"/>
      <c r="G103" s="169"/>
      <c r="H103" s="169"/>
      <c r="I103" s="169"/>
    </row>
    <row r="104" spans="1:9" ht="15.75" x14ac:dyDescent="0.25">
      <c r="A104" s="200"/>
      <c r="B104" s="209"/>
      <c r="C104" s="164"/>
      <c r="E104" s="177"/>
      <c r="F104" s="169"/>
      <c r="G104" s="169"/>
      <c r="H104" s="169"/>
      <c r="I104" s="169"/>
    </row>
    <row r="105" spans="1:9" ht="15.75" x14ac:dyDescent="0.25">
      <c r="A105" s="200"/>
      <c r="B105" s="209"/>
      <c r="C105" s="164"/>
      <c r="E105" s="177"/>
      <c r="F105" s="169"/>
      <c r="G105" s="169"/>
      <c r="H105" s="169"/>
      <c r="I105" s="169"/>
    </row>
    <row r="106" spans="1:9" ht="15.75" x14ac:dyDescent="0.25">
      <c r="A106" s="200"/>
      <c r="B106" s="209"/>
      <c r="C106" s="164"/>
      <c r="E106" s="177"/>
      <c r="F106" s="169"/>
      <c r="G106" s="169"/>
      <c r="H106" s="169"/>
      <c r="I106" s="169"/>
    </row>
    <row r="107" spans="1:9" ht="15.75" x14ac:dyDescent="0.25">
      <c r="A107" s="200"/>
      <c r="B107" s="209"/>
      <c r="C107" s="164"/>
      <c r="E107" s="177"/>
      <c r="F107" s="169"/>
      <c r="G107" s="169"/>
      <c r="H107" s="169"/>
      <c r="I107" s="169"/>
    </row>
    <row r="108" spans="1:9" ht="15.75" x14ac:dyDescent="0.25">
      <c r="A108" s="200"/>
      <c r="B108" s="209"/>
      <c r="C108" s="164"/>
      <c r="E108" s="177"/>
      <c r="F108" s="169"/>
      <c r="G108" s="169"/>
      <c r="H108" s="169"/>
      <c r="I108" s="169"/>
    </row>
    <row r="109" spans="1:9" ht="15.75" x14ac:dyDescent="0.25">
      <c r="A109" s="200"/>
      <c r="B109" s="209"/>
      <c r="C109" s="164"/>
      <c r="E109" s="177"/>
      <c r="F109" s="169"/>
      <c r="G109" s="169"/>
      <c r="H109" s="169"/>
      <c r="I109" s="169"/>
    </row>
    <row r="110" spans="1:9" ht="15.75" x14ac:dyDescent="0.25">
      <c r="A110" s="200"/>
      <c r="B110" s="209"/>
      <c r="C110" s="164"/>
      <c r="E110" s="177"/>
      <c r="F110" s="169"/>
      <c r="G110" s="169"/>
      <c r="H110" s="169"/>
      <c r="I110" s="169"/>
    </row>
    <row r="111" spans="1:9" ht="15.75" x14ac:dyDescent="0.25">
      <c r="A111" s="209"/>
      <c r="B111" s="209"/>
      <c r="C111" s="164"/>
      <c r="E111" s="177"/>
      <c r="F111" s="169"/>
      <c r="G111" s="169"/>
      <c r="H111" s="169"/>
      <c r="I111" s="169"/>
    </row>
    <row r="112" spans="1:9" ht="15.75" x14ac:dyDescent="0.25">
      <c r="A112" s="209"/>
      <c r="B112" s="209"/>
      <c r="C112" s="164"/>
      <c r="E112" s="177"/>
      <c r="F112" s="169"/>
      <c r="G112" s="169"/>
      <c r="H112" s="169"/>
      <c r="I112" s="169"/>
    </row>
    <row r="113" spans="1:9" ht="15.75" x14ac:dyDescent="0.25">
      <c r="A113" s="209"/>
      <c r="B113" s="209"/>
      <c r="C113" s="164"/>
      <c r="E113" s="177"/>
      <c r="F113" s="169"/>
      <c r="G113" s="169"/>
      <c r="H113" s="169"/>
      <c r="I113" s="169"/>
    </row>
    <row r="114" spans="1:9" ht="15.75" x14ac:dyDescent="0.25">
      <c r="A114" s="209"/>
      <c r="B114" s="209"/>
      <c r="C114" s="164"/>
      <c r="E114" s="177"/>
      <c r="F114" s="169"/>
      <c r="G114" s="169"/>
      <c r="H114" s="169"/>
      <c r="I114" s="169"/>
    </row>
    <row r="115" spans="1:9" ht="15.75" x14ac:dyDescent="0.25">
      <c r="A115" s="209"/>
      <c r="B115" s="209"/>
      <c r="C115" s="164"/>
      <c r="E115" s="177"/>
      <c r="F115" s="169"/>
      <c r="G115" s="169"/>
      <c r="H115" s="169"/>
      <c r="I115" s="169"/>
    </row>
    <row r="116" spans="1:9" ht="15.75" x14ac:dyDescent="0.25">
      <c r="A116" s="209"/>
      <c r="B116" s="209"/>
      <c r="C116" s="164"/>
      <c r="E116" s="177"/>
      <c r="F116" s="169"/>
      <c r="G116" s="169"/>
      <c r="H116" s="169"/>
      <c r="I116" s="169"/>
    </row>
    <row r="117" spans="1:9" ht="15.75" x14ac:dyDescent="0.25">
      <c r="A117" s="209"/>
      <c r="B117" s="209"/>
      <c r="C117" s="164"/>
      <c r="E117" s="177"/>
      <c r="F117" s="169"/>
      <c r="G117" s="169"/>
      <c r="H117" s="169"/>
      <c r="I117" s="169"/>
    </row>
    <row r="118" spans="1:9" ht="15.75" x14ac:dyDescent="0.25">
      <c r="A118" s="209"/>
      <c r="B118" s="209"/>
      <c r="C118" s="164"/>
      <c r="E118" s="177"/>
      <c r="F118" s="169"/>
      <c r="G118" s="169"/>
      <c r="H118" s="169"/>
      <c r="I118" s="169"/>
    </row>
    <row r="119" spans="1:9" ht="15.75" x14ac:dyDescent="0.25">
      <c r="A119" s="209"/>
      <c r="B119" s="209"/>
      <c r="C119" s="164"/>
      <c r="E119" s="177"/>
      <c r="F119" s="169"/>
      <c r="G119" s="169"/>
      <c r="H119" s="169"/>
      <c r="I119" s="169"/>
    </row>
    <row r="120" spans="1:9" ht="15.75" x14ac:dyDescent="0.25">
      <c r="A120" s="209"/>
      <c r="B120" s="209"/>
      <c r="C120" s="164"/>
      <c r="E120" s="177"/>
      <c r="F120" s="169"/>
      <c r="G120" s="169"/>
      <c r="H120" s="169"/>
      <c r="I120" s="169"/>
    </row>
    <row r="121" spans="1:9" ht="15.75" x14ac:dyDescent="0.25">
      <c r="A121" s="209"/>
      <c r="B121" s="209"/>
      <c r="C121" s="164"/>
      <c r="E121" s="177"/>
      <c r="F121" s="169"/>
      <c r="G121" s="169"/>
      <c r="H121" s="169"/>
      <c r="I121" s="169"/>
    </row>
    <row r="122" spans="1:9" ht="15.75" x14ac:dyDescent="0.25">
      <c r="A122" s="209"/>
      <c r="B122" s="209"/>
      <c r="C122" s="164"/>
      <c r="E122" s="177"/>
      <c r="F122" s="169"/>
      <c r="G122" s="169"/>
      <c r="H122" s="169"/>
      <c r="I122" s="169"/>
    </row>
    <row r="123" spans="1:9" ht="15.75" x14ac:dyDescent="0.25">
      <c r="A123" s="209"/>
      <c r="B123" s="209"/>
      <c r="C123" s="164"/>
      <c r="E123" s="177"/>
      <c r="F123" s="169"/>
      <c r="G123" s="169"/>
      <c r="H123" s="169"/>
      <c r="I123" s="169"/>
    </row>
    <row r="124" spans="1:9" ht="15.75" x14ac:dyDescent="0.25">
      <c r="A124" s="209"/>
      <c r="B124" s="209"/>
      <c r="C124" s="164"/>
      <c r="E124" s="177"/>
      <c r="F124" s="169"/>
      <c r="G124" s="169"/>
      <c r="H124" s="169"/>
      <c r="I124" s="169"/>
    </row>
    <row r="125" spans="1:9" ht="15.75" x14ac:dyDescent="0.25">
      <c r="A125" s="209"/>
      <c r="B125" s="209"/>
      <c r="C125" s="164"/>
      <c r="E125" s="177"/>
      <c r="F125" s="169"/>
      <c r="G125" s="169"/>
      <c r="H125" s="169"/>
      <c r="I125" s="169"/>
    </row>
    <row r="126" spans="1:9" ht="15.75" x14ac:dyDescent="0.25">
      <c r="A126" s="209"/>
      <c r="B126" s="209"/>
      <c r="C126" s="164"/>
      <c r="E126" s="177"/>
      <c r="F126" s="169"/>
      <c r="G126" s="169"/>
      <c r="H126" s="169"/>
      <c r="I126" s="169"/>
    </row>
    <row r="127" spans="1:9" ht="15.75" x14ac:dyDescent="0.25">
      <c r="A127" s="209"/>
      <c r="B127" s="209"/>
      <c r="C127" s="164"/>
      <c r="E127" s="177"/>
      <c r="F127" s="169"/>
      <c r="G127" s="169"/>
      <c r="H127" s="169"/>
      <c r="I127" s="169"/>
    </row>
    <row r="128" spans="1:9" ht="15.75" x14ac:dyDescent="0.25">
      <c r="A128" s="209"/>
      <c r="B128" s="209"/>
      <c r="C128" s="164"/>
      <c r="E128" s="177"/>
      <c r="F128" s="169"/>
      <c r="G128" s="169"/>
      <c r="H128" s="169"/>
      <c r="I128" s="169"/>
    </row>
    <row r="129" spans="1:9" ht="15.75" x14ac:dyDescent="0.25">
      <c r="A129" s="209"/>
      <c r="B129" s="209"/>
      <c r="C129" s="164"/>
      <c r="E129" s="177"/>
      <c r="F129" s="169"/>
      <c r="G129" s="169"/>
      <c r="H129" s="169"/>
      <c r="I129" s="169"/>
    </row>
    <row r="130" spans="1:9" ht="15.75" x14ac:dyDescent="0.25">
      <c r="A130" s="209"/>
      <c r="B130" s="209"/>
      <c r="C130" s="164"/>
      <c r="E130" s="177"/>
      <c r="F130" s="169"/>
      <c r="G130" s="169"/>
      <c r="H130" s="169"/>
      <c r="I130" s="169"/>
    </row>
    <row r="131" spans="1:9" ht="15.75" x14ac:dyDescent="0.25">
      <c r="A131" s="209"/>
      <c r="B131" s="209"/>
      <c r="C131" s="164"/>
      <c r="E131" s="177"/>
      <c r="F131" s="169"/>
      <c r="G131" s="169"/>
      <c r="H131" s="169"/>
      <c r="I131" s="169"/>
    </row>
    <row r="132" spans="1:9" ht="15.75" x14ac:dyDescent="0.25">
      <c r="A132" s="209"/>
      <c r="B132" s="209"/>
      <c r="C132" s="164"/>
      <c r="E132" s="177"/>
      <c r="F132" s="169"/>
      <c r="G132" s="169"/>
      <c r="H132" s="169"/>
      <c r="I132" s="169"/>
    </row>
    <row r="133" spans="1:9" ht="15.75" x14ac:dyDescent="0.25">
      <c r="A133" s="209"/>
      <c r="B133" s="209"/>
      <c r="C133" s="164"/>
      <c r="E133" s="177"/>
      <c r="F133" s="169"/>
      <c r="G133" s="169"/>
      <c r="H133" s="169"/>
      <c r="I133" s="169"/>
    </row>
    <row r="134" spans="1:9" ht="15.75" x14ac:dyDescent="0.25">
      <c r="A134" s="209"/>
      <c r="B134" s="209"/>
      <c r="C134" s="164"/>
      <c r="E134" s="177"/>
      <c r="F134" s="169"/>
      <c r="G134" s="169"/>
      <c r="H134" s="169"/>
      <c r="I134" s="169"/>
    </row>
    <row r="135" spans="1:9" ht="15.75" x14ac:dyDescent="0.25">
      <c r="A135" s="209"/>
      <c r="B135" s="209"/>
      <c r="C135" s="164"/>
      <c r="E135" s="177"/>
      <c r="F135" s="169"/>
      <c r="G135" s="169"/>
      <c r="H135" s="169"/>
      <c r="I135" s="169"/>
    </row>
    <row r="136" spans="1:9" ht="15.75" x14ac:dyDescent="0.25">
      <c r="A136" s="209"/>
      <c r="B136" s="209"/>
      <c r="C136" s="164"/>
      <c r="E136" s="177"/>
      <c r="F136" s="169"/>
      <c r="G136" s="169"/>
      <c r="H136" s="169"/>
      <c r="I136" s="169"/>
    </row>
    <row r="137" spans="1:9" ht="15.75" x14ac:dyDescent="0.25">
      <c r="A137" s="209"/>
      <c r="B137" s="209"/>
      <c r="C137" s="164"/>
      <c r="E137" s="177"/>
      <c r="F137" s="169"/>
      <c r="G137" s="169"/>
      <c r="H137" s="169"/>
      <c r="I137" s="169"/>
    </row>
    <row r="138" spans="1:9" ht="15.75" x14ac:dyDescent="0.25">
      <c r="A138" s="209"/>
      <c r="B138" s="209"/>
      <c r="C138" s="164"/>
      <c r="E138" s="177"/>
      <c r="F138" s="169"/>
      <c r="G138" s="169"/>
      <c r="H138" s="169"/>
      <c r="I138" s="169"/>
    </row>
    <row r="139" spans="1:9" ht="15.75" x14ac:dyDescent="0.25">
      <c r="A139" s="209"/>
      <c r="B139" s="209"/>
      <c r="C139" s="164"/>
      <c r="E139" s="177"/>
      <c r="F139" s="169"/>
      <c r="G139" s="169"/>
      <c r="H139" s="169"/>
      <c r="I139" s="169"/>
    </row>
    <row r="140" spans="1:9" ht="15.75" x14ac:dyDescent="0.25">
      <c r="A140" s="209"/>
      <c r="B140" s="209"/>
      <c r="C140" s="164"/>
      <c r="E140" s="177"/>
      <c r="F140" s="169"/>
      <c r="G140" s="169"/>
      <c r="H140" s="169"/>
      <c r="I140" s="169"/>
    </row>
    <row r="141" spans="1:9" ht="15.75" x14ac:dyDescent="0.25">
      <c r="A141" s="209"/>
      <c r="B141" s="209"/>
      <c r="C141" s="164"/>
      <c r="E141" s="177"/>
      <c r="F141" s="169"/>
      <c r="G141" s="169"/>
      <c r="H141" s="169"/>
      <c r="I141" s="169"/>
    </row>
    <row r="142" spans="1:9" ht="15.75" x14ac:dyDescent="0.25">
      <c r="A142" s="209"/>
      <c r="B142" s="209"/>
      <c r="C142" s="164"/>
      <c r="E142" s="177"/>
      <c r="F142" s="169"/>
      <c r="G142" s="169"/>
      <c r="H142" s="169"/>
      <c r="I142" s="169"/>
    </row>
    <row r="143" spans="1:9" ht="15.75" x14ac:dyDescent="0.25">
      <c r="A143" s="209"/>
      <c r="B143" s="209"/>
      <c r="C143" s="164"/>
      <c r="E143" s="177"/>
      <c r="F143" s="169"/>
      <c r="G143" s="169"/>
      <c r="H143" s="169"/>
      <c r="I143" s="169"/>
    </row>
    <row r="144" spans="1:9" ht="15.75" x14ac:dyDescent="0.25">
      <c r="A144" s="209"/>
      <c r="B144" s="209"/>
      <c r="C144" s="164"/>
      <c r="E144" s="177"/>
      <c r="F144" s="169"/>
      <c r="G144" s="169"/>
      <c r="H144" s="169"/>
      <c r="I144" s="169"/>
    </row>
    <row r="145" spans="1:9" ht="15.75" x14ac:dyDescent="0.25">
      <c r="A145" s="209"/>
      <c r="B145" s="209"/>
      <c r="C145" s="164"/>
      <c r="E145" s="177"/>
      <c r="F145" s="169"/>
      <c r="G145" s="169"/>
      <c r="H145" s="169"/>
      <c r="I145" s="169"/>
    </row>
    <row r="146" spans="1:9" ht="15.75" x14ac:dyDescent="0.25">
      <c r="A146" s="209"/>
      <c r="B146" s="209"/>
      <c r="C146" s="164"/>
      <c r="E146" s="177"/>
      <c r="F146" s="169"/>
      <c r="G146" s="169"/>
      <c r="H146" s="169"/>
      <c r="I146" s="169"/>
    </row>
    <row r="147" spans="1:9" ht="15.75" x14ac:dyDescent="0.25">
      <c r="A147" s="209"/>
      <c r="B147" s="209"/>
      <c r="C147" s="164"/>
      <c r="E147" s="177"/>
      <c r="F147" s="169"/>
      <c r="G147" s="169"/>
      <c r="H147" s="169"/>
      <c r="I147" s="169"/>
    </row>
    <row r="148" spans="1:9" ht="15.75" x14ac:dyDescent="0.25">
      <c r="A148" s="209"/>
      <c r="B148" s="209"/>
      <c r="C148" s="164"/>
      <c r="E148" s="177"/>
      <c r="F148" s="169"/>
      <c r="G148" s="169"/>
      <c r="H148" s="169"/>
      <c r="I148" s="169"/>
    </row>
    <row r="149" spans="1:9" ht="15.75" x14ac:dyDescent="0.25">
      <c r="A149" s="209"/>
      <c r="B149" s="209"/>
      <c r="C149" s="164"/>
      <c r="E149" s="177"/>
      <c r="F149" s="169"/>
      <c r="G149" s="169"/>
      <c r="H149" s="169"/>
      <c r="I149" s="169"/>
    </row>
    <row r="150" spans="1:9" ht="15.75" x14ac:dyDescent="0.25">
      <c r="A150" s="209"/>
      <c r="B150" s="209"/>
      <c r="C150" s="164"/>
      <c r="E150" s="177"/>
      <c r="F150" s="169"/>
      <c r="G150" s="169"/>
      <c r="H150" s="169"/>
      <c r="I150" s="169"/>
    </row>
    <row r="151" spans="1:9" ht="15.75" x14ac:dyDescent="0.25">
      <c r="A151" s="209"/>
      <c r="B151" s="209"/>
      <c r="C151" s="164"/>
      <c r="E151" s="177"/>
      <c r="F151" s="169"/>
      <c r="G151" s="169"/>
      <c r="H151" s="169"/>
      <c r="I151" s="169"/>
    </row>
    <row r="152" spans="1:9" ht="15.75" x14ac:dyDescent="0.25">
      <c r="A152" s="209"/>
      <c r="B152" s="209"/>
      <c r="C152" s="164"/>
      <c r="E152" s="177"/>
      <c r="F152" s="169"/>
      <c r="G152" s="169"/>
      <c r="H152" s="169"/>
      <c r="I152" s="169"/>
    </row>
    <row r="153" spans="1:9" ht="15.75" x14ac:dyDescent="0.25">
      <c r="A153" s="209"/>
      <c r="B153" s="209"/>
      <c r="C153" s="164"/>
      <c r="E153" s="177"/>
      <c r="F153" s="169"/>
      <c r="G153" s="169"/>
      <c r="H153" s="169"/>
      <c r="I153" s="169"/>
    </row>
    <row r="154" spans="1:9" ht="15.75" x14ac:dyDescent="0.25">
      <c r="A154" s="209"/>
      <c r="B154" s="209"/>
      <c r="C154" s="164"/>
      <c r="E154" s="177"/>
      <c r="F154" s="169"/>
      <c r="G154" s="169"/>
      <c r="H154" s="169"/>
      <c r="I154" s="169"/>
    </row>
    <row r="155" spans="1:9" ht="15.75" x14ac:dyDescent="0.25">
      <c r="A155" s="209"/>
      <c r="B155" s="209"/>
      <c r="C155" s="164"/>
      <c r="E155" s="177"/>
      <c r="F155" s="169"/>
      <c r="G155" s="169"/>
      <c r="H155" s="169"/>
      <c r="I155" s="169"/>
    </row>
    <row r="156" spans="1:9" ht="15.75" x14ac:dyDescent="0.25">
      <c r="A156" s="209"/>
      <c r="B156" s="209"/>
      <c r="C156" s="164"/>
      <c r="E156" s="177"/>
      <c r="F156" s="169"/>
      <c r="G156" s="169"/>
      <c r="H156" s="169"/>
      <c r="I156" s="169"/>
    </row>
    <row r="157" spans="1:9" ht="15.75" x14ac:dyDescent="0.25">
      <c r="A157" s="209"/>
      <c r="B157" s="209"/>
      <c r="C157" s="164"/>
      <c r="E157" s="177"/>
      <c r="F157" s="169"/>
      <c r="G157" s="169"/>
      <c r="H157" s="169"/>
      <c r="I157" s="169"/>
    </row>
    <row r="158" spans="1:9" ht="15.75" x14ac:dyDescent="0.25">
      <c r="A158" s="209"/>
      <c r="B158" s="209"/>
      <c r="C158" s="164"/>
      <c r="E158" s="177"/>
      <c r="F158" s="169"/>
      <c r="G158" s="169"/>
      <c r="H158" s="169"/>
      <c r="I158" s="169"/>
    </row>
    <row r="159" spans="1:9" ht="15.75" x14ac:dyDescent="0.25">
      <c r="A159" s="209"/>
      <c r="B159" s="209"/>
      <c r="C159" s="164"/>
      <c r="E159" s="177"/>
      <c r="F159" s="169"/>
      <c r="G159" s="169"/>
      <c r="H159" s="169"/>
      <c r="I159" s="169"/>
    </row>
    <row r="160" spans="1:9" ht="15.75" x14ac:dyDescent="0.25">
      <c r="A160" s="209"/>
      <c r="B160" s="209"/>
      <c r="C160" s="164"/>
      <c r="E160" s="177"/>
      <c r="F160" s="169"/>
      <c r="G160" s="169"/>
      <c r="H160" s="169"/>
      <c r="I160" s="169"/>
    </row>
    <row r="161" spans="1:9" ht="15.75" x14ac:dyDescent="0.25">
      <c r="A161" s="209"/>
      <c r="B161" s="209"/>
      <c r="C161" s="164"/>
      <c r="E161" s="177"/>
      <c r="F161" s="169"/>
      <c r="G161" s="169"/>
      <c r="H161" s="169"/>
      <c r="I161" s="169"/>
    </row>
    <row r="162" spans="1:9" ht="15.75" x14ac:dyDescent="0.25">
      <c r="A162" s="209"/>
      <c r="B162" s="209"/>
      <c r="C162" s="164"/>
      <c r="E162" s="177"/>
      <c r="F162" s="169"/>
      <c r="G162" s="169"/>
      <c r="H162" s="169"/>
      <c r="I162" s="169"/>
    </row>
    <row r="163" spans="1:9" ht="15.75" x14ac:dyDescent="0.25">
      <c r="A163" s="209"/>
      <c r="B163" s="209"/>
      <c r="C163" s="164"/>
      <c r="E163" s="177"/>
      <c r="F163" s="169"/>
      <c r="G163" s="169"/>
      <c r="H163" s="169"/>
      <c r="I163" s="169"/>
    </row>
    <row r="164" spans="1:9" ht="15.75" x14ac:dyDescent="0.25">
      <c r="A164" s="209"/>
      <c r="B164" s="209"/>
      <c r="C164" s="164"/>
      <c r="E164" s="177"/>
      <c r="F164" s="169"/>
      <c r="G164" s="169"/>
      <c r="H164" s="169"/>
      <c r="I164" s="169"/>
    </row>
    <row r="165" spans="1:9" ht="15.75" x14ac:dyDescent="0.25">
      <c r="A165" s="209"/>
      <c r="B165" s="209"/>
      <c r="C165" s="164"/>
      <c r="E165" s="177"/>
      <c r="F165" s="169"/>
      <c r="G165" s="169"/>
      <c r="H165" s="169"/>
      <c r="I165" s="169"/>
    </row>
    <row r="166" spans="1:9" ht="15.75" x14ac:dyDescent="0.25">
      <c r="A166" s="209"/>
      <c r="B166" s="209"/>
      <c r="C166" s="164"/>
      <c r="E166" s="177"/>
      <c r="F166" s="169"/>
      <c r="G166" s="169"/>
      <c r="H166" s="169"/>
      <c r="I166" s="169"/>
    </row>
    <row r="167" spans="1:9" ht="15.75" x14ac:dyDescent="0.25">
      <c r="A167" s="209"/>
      <c r="B167" s="209"/>
      <c r="C167" s="164"/>
      <c r="E167" s="177"/>
      <c r="F167" s="169"/>
      <c r="G167" s="169"/>
      <c r="H167" s="169"/>
      <c r="I167" s="169"/>
    </row>
    <row r="168" spans="1:9" ht="15.75" x14ac:dyDescent="0.25">
      <c r="A168" s="209"/>
      <c r="B168" s="209"/>
      <c r="C168" s="164"/>
      <c r="E168" s="177"/>
      <c r="F168" s="169"/>
      <c r="G168" s="169"/>
      <c r="H168" s="169"/>
      <c r="I168" s="169"/>
    </row>
    <row r="169" spans="1:9" ht="15.75" x14ac:dyDescent="0.25">
      <c r="A169" s="209"/>
      <c r="B169" s="209"/>
      <c r="C169" s="164"/>
      <c r="E169" s="177"/>
      <c r="F169" s="169"/>
      <c r="G169" s="169"/>
      <c r="H169" s="169"/>
      <c r="I169" s="169"/>
    </row>
    <row r="170" spans="1:9" ht="15.75" x14ac:dyDescent="0.25">
      <c r="A170" s="209"/>
      <c r="B170" s="209"/>
      <c r="C170" s="164"/>
      <c r="E170" s="177"/>
      <c r="F170" s="169"/>
      <c r="G170" s="169"/>
      <c r="H170" s="169"/>
      <c r="I170" s="169"/>
    </row>
    <row r="171" spans="1:9" ht="15.75" x14ac:dyDescent="0.25">
      <c r="A171" s="209"/>
      <c r="B171" s="209"/>
      <c r="C171" s="164"/>
      <c r="E171" s="177"/>
      <c r="F171" s="169"/>
      <c r="G171" s="169"/>
      <c r="H171" s="169"/>
      <c r="I171" s="169"/>
    </row>
    <row r="172" spans="1:9" ht="15.75" x14ac:dyDescent="0.25">
      <c r="A172" s="209"/>
      <c r="B172" s="209"/>
      <c r="C172" s="164"/>
      <c r="E172" s="177"/>
      <c r="F172" s="169"/>
      <c r="G172" s="169"/>
      <c r="H172" s="169"/>
      <c r="I172" s="169"/>
    </row>
    <row r="173" spans="1:9" ht="15.75" x14ac:dyDescent="0.25">
      <c r="A173" s="209"/>
      <c r="B173" s="209"/>
      <c r="C173" s="164"/>
      <c r="E173" s="177"/>
      <c r="F173" s="169"/>
      <c r="G173" s="169"/>
      <c r="H173" s="169"/>
      <c r="I173" s="169"/>
    </row>
    <row r="174" spans="1:9" ht="15.75" x14ac:dyDescent="0.25">
      <c r="A174" s="209"/>
      <c r="B174" s="209"/>
      <c r="C174" s="164"/>
      <c r="E174" s="177"/>
      <c r="F174" s="169"/>
      <c r="G174" s="169"/>
      <c r="H174" s="169"/>
      <c r="I174" s="169"/>
    </row>
    <row r="175" spans="1:9" ht="15.75" x14ac:dyDescent="0.25">
      <c r="A175" s="209"/>
      <c r="B175" s="209"/>
      <c r="C175" s="164"/>
      <c r="E175" s="177"/>
      <c r="F175" s="169"/>
      <c r="G175" s="169"/>
      <c r="H175" s="169"/>
      <c r="I175" s="169"/>
    </row>
    <row r="176" spans="1:9" ht="15.75" x14ac:dyDescent="0.25">
      <c r="A176" s="209"/>
      <c r="B176" s="209"/>
      <c r="C176" s="164"/>
      <c r="E176" s="177"/>
      <c r="F176" s="169"/>
      <c r="G176" s="169"/>
      <c r="H176" s="169"/>
      <c r="I176" s="169"/>
    </row>
    <row r="177" spans="1:9" ht="15.75" x14ac:dyDescent="0.25">
      <c r="A177" s="209"/>
      <c r="B177" s="209"/>
      <c r="C177" s="164"/>
      <c r="E177" s="177"/>
      <c r="F177" s="169"/>
      <c r="G177" s="169"/>
      <c r="H177" s="169"/>
      <c r="I177" s="169"/>
    </row>
    <row r="178" spans="1:9" ht="15.75" x14ac:dyDescent="0.25">
      <c r="A178" s="209"/>
      <c r="B178" s="209"/>
      <c r="C178" s="164"/>
      <c r="E178" s="177"/>
      <c r="F178" s="169"/>
      <c r="G178" s="169"/>
      <c r="H178" s="169"/>
      <c r="I178" s="169"/>
    </row>
    <row r="179" spans="1:9" ht="15.75" x14ac:dyDescent="0.25">
      <c r="A179" s="209"/>
      <c r="B179" s="209"/>
      <c r="C179" s="164"/>
      <c r="E179" s="177"/>
      <c r="F179" s="169"/>
      <c r="G179" s="169"/>
      <c r="H179" s="169"/>
      <c r="I179" s="169"/>
    </row>
    <row r="180" spans="1:9" ht="15.75" x14ac:dyDescent="0.25">
      <c r="A180" s="209"/>
      <c r="B180" s="209"/>
      <c r="C180" s="164"/>
      <c r="E180" s="177"/>
      <c r="F180" s="169"/>
      <c r="G180" s="169"/>
      <c r="H180" s="169"/>
      <c r="I180" s="169"/>
    </row>
    <row r="181" spans="1:9" ht="15.75" x14ac:dyDescent="0.25">
      <c r="A181" s="209"/>
      <c r="B181" s="209"/>
      <c r="C181" s="164"/>
      <c r="E181" s="177"/>
      <c r="F181" s="169"/>
      <c r="G181" s="169"/>
      <c r="H181" s="169"/>
      <c r="I181" s="169"/>
    </row>
    <row r="182" spans="1:9" ht="15.75" x14ac:dyDescent="0.25">
      <c r="A182" s="209"/>
      <c r="B182" s="209"/>
      <c r="C182" s="164"/>
      <c r="E182" s="177"/>
      <c r="F182" s="169"/>
      <c r="G182" s="169"/>
      <c r="H182" s="169"/>
      <c r="I182" s="169"/>
    </row>
    <row r="183" spans="1:9" ht="15.75" x14ac:dyDescent="0.25">
      <c r="A183" s="209"/>
      <c r="B183" s="209"/>
      <c r="C183" s="164"/>
      <c r="E183" s="177"/>
      <c r="F183" s="169"/>
      <c r="G183" s="169"/>
      <c r="H183" s="169"/>
      <c r="I183" s="169"/>
    </row>
    <row r="184" spans="1:9" ht="15.75" x14ac:dyDescent="0.25">
      <c r="A184" s="209"/>
      <c r="B184" s="209"/>
      <c r="C184" s="164"/>
      <c r="E184" s="177"/>
      <c r="F184" s="169"/>
      <c r="G184" s="169"/>
      <c r="H184" s="169"/>
      <c r="I184" s="169"/>
    </row>
    <row r="185" spans="1:9" ht="15.75" x14ac:dyDescent="0.25">
      <c r="A185" s="209"/>
      <c r="B185" s="209"/>
      <c r="C185" s="164"/>
      <c r="E185" s="177"/>
      <c r="F185" s="169"/>
      <c r="G185" s="169"/>
      <c r="H185" s="169"/>
      <c r="I185" s="169"/>
    </row>
    <row r="186" spans="1:9" ht="15.75" x14ac:dyDescent="0.25">
      <c r="A186" s="209"/>
      <c r="B186" s="209"/>
      <c r="C186" s="164"/>
      <c r="E186" s="177"/>
      <c r="F186" s="169"/>
      <c r="G186" s="169"/>
      <c r="H186" s="169"/>
      <c r="I186" s="169"/>
    </row>
    <row r="187" spans="1:9" ht="15.75" x14ac:dyDescent="0.25">
      <c r="A187" s="209"/>
      <c r="B187" s="209"/>
      <c r="C187" s="164"/>
      <c r="E187" s="177"/>
      <c r="F187" s="169"/>
      <c r="G187" s="169"/>
      <c r="H187" s="169"/>
      <c r="I187" s="169"/>
    </row>
    <row r="188" spans="1:9" ht="15.75" x14ac:dyDescent="0.25">
      <c r="A188" s="209"/>
      <c r="B188" s="209"/>
      <c r="C188" s="164"/>
      <c r="E188" s="177"/>
      <c r="F188" s="169"/>
      <c r="G188" s="169"/>
      <c r="H188" s="169"/>
      <c r="I188" s="169"/>
    </row>
    <row r="189" spans="1:9" ht="15.75" x14ac:dyDescent="0.25">
      <c r="A189" s="209"/>
      <c r="B189" s="209"/>
      <c r="C189" s="164"/>
      <c r="E189" s="177"/>
      <c r="F189" s="169"/>
      <c r="G189" s="169"/>
      <c r="H189" s="169"/>
      <c r="I189" s="169"/>
    </row>
    <row r="190" spans="1:9" ht="15.75" x14ac:dyDescent="0.25">
      <c r="A190" s="209"/>
      <c r="B190" s="209"/>
      <c r="C190" s="164"/>
      <c r="E190" s="177"/>
      <c r="F190" s="169"/>
      <c r="G190" s="169"/>
      <c r="H190" s="169"/>
      <c r="I190" s="169"/>
    </row>
    <row r="191" spans="1:9" ht="15.75" x14ac:dyDescent="0.25">
      <c r="A191" s="209"/>
      <c r="B191" s="209"/>
      <c r="C191" s="164"/>
      <c r="E191" s="177"/>
      <c r="F191" s="169"/>
      <c r="G191" s="169"/>
      <c r="H191" s="169"/>
      <c r="I191" s="169"/>
    </row>
    <row r="192" spans="1:9" ht="15.75" x14ac:dyDescent="0.25">
      <c r="A192" s="209"/>
      <c r="B192" s="209"/>
      <c r="C192" s="164"/>
      <c r="E192" s="177"/>
      <c r="F192" s="169"/>
      <c r="G192" s="169"/>
      <c r="H192" s="169"/>
      <c r="I192" s="169"/>
    </row>
    <row r="193" spans="1:9" ht="15.75" x14ac:dyDescent="0.25">
      <c r="A193" s="209"/>
      <c r="B193" s="209"/>
      <c r="C193" s="164"/>
      <c r="E193" s="177"/>
      <c r="F193" s="169"/>
      <c r="G193" s="169"/>
      <c r="H193" s="169"/>
      <c r="I193" s="169"/>
    </row>
    <row r="194" spans="1:9" ht="15.75" x14ac:dyDescent="0.25">
      <c r="A194" s="209"/>
      <c r="B194" s="209"/>
      <c r="C194" s="164"/>
      <c r="E194" s="177"/>
      <c r="F194" s="169"/>
      <c r="G194" s="169"/>
      <c r="H194" s="169"/>
      <c r="I194" s="169"/>
    </row>
    <row r="195" spans="1:9" ht="15.75" x14ac:dyDescent="0.25">
      <c r="A195" s="209"/>
      <c r="B195" s="209"/>
      <c r="C195" s="164"/>
      <c r="E195" s="177"/>
      <c r="F195" s="169"/>
      <c r="G195" s="169"/>
      <c r="H195" s="169"/>
      <c r="I195" s="169"/>
    </row>
    <row r="196" spans="1:9" ht="15.75" x14ac:dyDescent="0.25">
      <c r="A196" s="209"/>
      <c r="B196" s="209"/>
      <c r="C196" s="164"/>
      <c r="E196" s="177"/>
      <c r="F196" s="169"/>
      <c r="G196" s="169"/>
      <c r="H196" s="169"/>
      <c r="I196" s="169"/>
    </row>
    <row r="197" spans="1:9" ht="15.75" x14ac:dyDescent="0.25">
      <c r="A197" s="209"/>
      <c r="B197" s="209"/>
      <c r="C197" s="164"/>
      <c r="E197" s="177"/>
      <c r="F197" s="169"/>
      <c r="G197" s="169"/>
      <c r="H197" s="169"/>
      <c r="I197" s="169"/>
    </row>
    <row r="198" spans="1:9" ht="15.75" x14ac:dyDescent="0.25">
      <c r="A198" s="209"/>
      <c r="B198" s="209"/>
      <c r="C198" s="164"/>
      <c r="E198" s="177"/>
      <c r="F198" s="169"/>
      <c r="G198" s="169"/>
      <c r="H198" s="169"/>
      <c r="I198" s="169"/>
    </row>
    <row r="199" spans="1:9" ht="15.75" x14ac:dyDescent="0.25">
      <c r="A199" s="209"/>
      <c r="B199" s="209"/>
      <c r="C199" s="164"/>
      <c r="E199" s="177"/>
      <c r="F199" s="169"/>
      <c r="G199" s="169"/>
      <c r="H199" s="169"/>
      <c r="I199" s="169"/>
    </row>
    <row r="200" spans="1:9" ht="15.75" x14ac:dyDescent="0.25">
      <c r="A200" s="209"/>
      <c r="B200" s="209"/>
      <c r="C200" s="164"/>
      <c r="E200" s="177"/>
      <c r="F200" s="169"/>
      <c r="G200" s="169"/>
      <c r="H200" s="169"/>
      <c r="I200" s="169"/>
    </row>
    <row r="201" spans="1:9" ht="15.75" x14ac:dyDescent="0.25">
      <c r="A201" s="209"/>
      <c r="B201" s="209"/>
      <c r="C201" s="164"/>
      <c r="E201" s="177"/>
      <c r="F201" s="169"/>
      <c r="G201" s="169"/>
      <c r="H201" s="169"/>
      <c r="I201" s="169"/>
    </row>
    <row r="202" spans="1:9" ht="15.75" x14ac:dyDescent="0.25">
      <c r="A202" s="209"/>
      <c r="B202" s="209"/>
      <c r="C202" s="164"/>
      <c r="E202" s="177"/>
      <c r="F202" s="169"/>
      <c r="G202" s="169"/>
      <c r="H202" s="169"/>
      <c r="I202" s="169"/>
    </row>
    <row r="203" spans="1:9" ht="15.75" x14ac:dyDescent="0.25">
      <c r="A203" s="209"/>
      <c r="B203" s="209"/>
      <c r="C203" s="164"/>
      <c r="E203" s="177"/>
      <c r="F203" s="169"/>
      <c r="G203" s="169"/>
      <c r="H203" s="169"/>
      <c r="I203" s="169"/>
    </row>
    <row r="204" spans="1:9" ht="15.75" x14ac:dyDescent="0.25">
      <c r="A204" s="209"/>
      <c r="B204" s="209"/>
      <c r="C204" s="164"/>
      <c r="E204" s="177"/>
      <c r="F204" s="169"/>
      <c r="G204" s="169"/>
      <c r="H204" s="169"/>
      <c r="I204" s="169"/>
    </row>
    <row r="205" spans="1:9" ht="15.75" x14ac:dyDescent="0.25">
      <c r="A205" s="209"/>
      <c r="B205" s="209"/>
      <c r="C205" s="164"/>
      <c r="E205" s="177"/>
      <c r="F205" s="169"/>
      <c r="G205" s="169"/>
      <c r="H205" s="169"/>
      <c r="I205" s="169"/>
    </row>
    <row r="206" spans="1:9" ht="15.75" x14ac:dyDescent="0.25">
      <c r="A206" s="209"/>
      <c r="B206" s="209"/>
      <c r="C206" s="164"/>
      <c r="E206" s="177"/>
      <c r="F206" s="169"/>
      <c r="G206" s="169"/>
      <c r="H206" s="169"/>
      <c r="I206" s="169"/>
    </row>
    <row r="207" spans="1:9" ht="15.75" x14ac:dyDescent="0.25">
      <c r="A207" s="209"/>
      <c r="B207" s="209"/>
      <c r="C207" s="164"/>
      <c r="E207" s="177"/>
      <c r="F207" s="169"/>
      <c r="G207" s="169"/>
      <c r="H207" s="169"/>
      <c r="I207" s="169"/>
    </row>
    <row r="208" spans="1:9" ht="15.75" x14ac:dyDescent="0.25">
      <c r="A208" s="209"/>
      <c r="B208" s="209"/>
      <c r="C208" s="164"/>
      <c r="E208" s="177"/>
      <c r="F208" s="169"/>
      <c r="G208" s="169"/>
      <c r="H208" s="169"/>
      <c r="I208" s="169"/>
    </row>
    <row r="209" spans="1:9" ht="15.75" x14ac:dyDescent="0.25">
      <c r="A209" s="209"/>
      <c r="B209" s="209"/>
      <c r="C209" s="164"/>
      <c r="E209" s="177"/>
      <c r="F209" s="169"/>
      <c r="G209" s="169"/>
      <c r="H209" s="169"/>
      <c r="I209" s="169"/>
    </row>
    <row r="210" spans="1:9" ht="15.75" x14ac:dyDescent="0.25">
      <c r="A210" s="209"/>
      <c r="B210" s="209"/>
      <c r="C210" s="164"/>
      <c r="E210" s="177"/>
      <c r="F210" s="169"/>
      <c r="G210" s="169"/>
      <c r="H210" s="169"/>
      <c r="I210" s="169"/>
    </row>
    <row r="211" spans="1:9" ht="15.75" x14ac:dyDescent="0.25">
      <c r="A211" s="209"/>
      <c r="B211" s="209"/>
      <c r="C211" s="164"/>
      <c r="E211" s="177"/>
      <c r="F211" s="169"/>
      <c r="G211" s="169"/>
      <c r="H211" s="169"/>
      <c r="I211" s="169"/>
    </row>
    <row r="212" spans="1:9" ht="15.75" x14ac:dyDescent="0.25">
      <c r="A212" s="209"/>
      <c r="B212" s="209"/>
      <c r="C212" s="164"/>
      <c r="E212" s="177"/>
      <c r="F212" s="169"/>
      <c r="G212" s="169"/>
      <c r="H212" s="169"/>
      <c r="I212" s="169"/>
    </row>
    <row r="213" spans="1:9" ht="15.75" x14ac:dyDescent="0.25">
      <c r="A213" s="209"/>
      <c r="B213" s="209"/>
      <c r="C213" s="164"/>
      <c r="E213" s="177"/>
      <c r="F213" s="169"/>
      <c r="G213" s="169"/>
      <c r="H213" s="169"/>
      <c r="I213" s="169"/>
    </row>
    <row r="214" spans="1:9" ht="15.75" x14ac:dyDescent="0.25">
      <c r="A214" s="209"/>
      <c r="B214" s="209"/>
      <c r="C214" s="164"/>
      <c r="E214" s="177"/>
      <c r="F214" s="169"/>
      <c r="G214" s="169"/>
      <c r="H214" s="169"/>
      <c r="I214" s="169"/>
    </row>
    <row r="215" spans="1:9" ht="15.75" x14ac:dyDescent="0.25">
      <c r="A215" s="209"/>
      <c r="B215" s="209"/>
      <c r="C215" s="164"/>
      <c r="E215" s="177"/>
      <c r="F215" s="169"/>
      <c r="G215" s="169"/>
      <c r="H215" s="169"/>
      <c r="I215" s="169"/>
    </row>
    <row r="216" spans="1:9" ht="15.75" x14ac:dyDescent="0.25">
      <c r="A216" s="209"/>
      <c r="B216" s="209"/>
      <c r="C216" s="164"/>
      <c r="E216" s="177"/>
      <c r="F216" s="169"/>
      <c r="G216" s="169"/>
      <c r="H216" s="169"/>
      <c r="I216" s="169"/>
    </row>
    <row r="217" spans="1:9" ht="15.75" x14ac:dyDescent="0.25">
      <c r="A217" s="209"/>
      <c r="B217" s="209"/>
      <c r="C217" s="164"/>
      <c r="E217" s="177"/>
      <c r="F217" s="169"/>
      <c r="G217" s="169"/>
      <c r="H217" s="169"/>
      <c r="I217" s="169"/>
    </row>
    <row r="218" spans="1:9" ht="15.75" x14ac:dyDescent="0.25">
      <c r="A218" s="209"/>
      <c r="B218" s="209"/>
      <c r="C218" s="164"/>
      <c r="E218" s="177"/>
      <c r="F218" s="169"/>
      <c r="G218" s="169"/>
      <c r="H218" s="169"/>
      <c r="I218" s="169"/>
    </row>
    <row r="219" spans="1:9" ht="15.75" x14ac:dyDescent="0.25">
      <c r="A219" s="209"/>
      <c r="B219" s="209"/>
      <c r="C219" s="164"/>
      <c r="E219" s="177"/>
      <c r="F219" s="169"/>
      <c r="G219" s="169"/>
      <c r="H219" s="169"/>
      <c r="I219" s="169"/>
    </row>
    <row r="220" spans="1:9" ht="15.75" x14ac:dyDescent="0.25">
      <c r="A220" s="209"/>
      <c r="B220" s="209"/>
      <c r="C220" s="164"/>
      <c r="E220" s="177"/>
      <c r="F220" s="169"/>
      <c r="G220" s="169"/>
      <c r="H220" s="169"/>
      <c r="I220" s="169"/>
    </row>
    <row r="221" spans="1:9" ht="15.75" x14ac:dyDescent="0.25">
      <c r="A221" s="209"/>
      <c r="B221" s="209"/>
      <c r="C221" s="164"/>
      <c r="E221" s="177"/>
      <c r="F221" s="169"/>
      <c r="G221" s="169"/>
      <c r="H221" s="169"/>
      <c r="I221" s="169"/>
    </row>
    <row r="222" spans="1:9" ht="15.75" x14ac:dyDescent="0.25">
      <c r="A222" s="209"/>
      <c r="B222" s="209"/>
      <c r="C222" s="164"/>
      <c r="E222" s="177"/>
      <c r="F222" s="169"/>
      <c r="G222" s="169"/>
      <c r="H222" s="169"/>
      <c r="I222" s="169"/>
    </row>
    <row r="223" spans="1:9" ht="15.75" x14ac:dyDescent="0.25">
      <c r="A223" s="209"/>
      <c r="B223" s="209"/>
      <c r="C223" s="164"/>
      <c r="E223" s="177"/>
      <c r="F223" s="169"/>
      <c r="G223" s="169"/>
      <c r="H223" s="169"/>
      <c r="I223" s="169"/>
    </row>
    <row r="224" spans="1:9" ht="15.75" x14ac:dyDescent="0.25">
      <c r="A224" s="209"/>
      <c r="B224" s="209"/>
      <c r="C224" s="164"/>
      <c r="E224" s="177"/>
      <c r="F224" s="169"/>
      <c r="G224" s="169"/>
      <c r="H224" s="169"/>
      <c r="I224" s="169"/>
    </row>
    <row r="225" spans="1:9" ht="15.75" x14ac:dyDescent="0.25">
      <c r="A225" s="209"/>
      <c r="B225" s="209"/>
      <c r="C225" s="164"/>
      <c r="E225" s="177"/>
      <c r="F225" s="169"/>
      <c r="G225" s="169"/>
      <c r="H225" s="169"/>
      <c r="I225" s="169"/>
    </row>
    <row r="226" spans="1:9" ht="15.75" x14ac:dyDescent="0.25">
      <c r="A226" s="209"/>
      <c r="B226" s="209"/>
      <c r="C226" s="164"/>
      <c r="E226" s="177"/>
      <c r="F226" s="169"/>
      <c r="G226" s="169"/>
      <c r="H226" s="169"/>
      <c r="I226" s="169"/>
    </row>
    <row r="227" spans="1:9" ht="15.75" x14ac:dyDescent="0.25">
      <c r="A227" s="209"/>
      <c r="B227" s="209"/>
      <c r="C227" s="164"/>
      <c r="E227" s="177"/>
      <c r="F227" s="169"/>
      <c r="G227" s="169"/>
      <c r="H227" s="169"/>
      <c r="I227" s="169"/>
    </row>
    <row r="228" spans="1:9" ht="15.75" x14ac:dyDescent="0.25">
      <c r="A228" s="209"/>
      <c r="B228" s="209"/>
      <c r="C228" s="164"/>
      <c r="E228" s="177"/>
      <c r="F228" s="169"/>
      <c r="G228" s="169"/>
      <c r="H228" s="169"/>
      <c r="I228" s="169"/>
    </row>
    <row r="229" spans="1:9" ht="15.75" x14ac:dyDescent="0.25">
      <c r="A229" s="209"/>
      <c r="B229" s="209"/>
      <c r="C229" s="164"/>
      <c r="E229" s="177"/>
      <c r="F229" s="169"/>
      <c r="G229" s="169"/>
      <c r="H229" s="169"/>
      <c r="I229" s="169"/>
    </row>
    <row r="230" spans="1:9" ht="15.75" x14ac:dyDescent="0.25">
      <c r="A230" s="209"/>
      <c r="B230" s="209"/>
      <c r="C230" s="164"/>
      <c r="E230" s="177"/>
      <c r="F230" s="169"/>
      <c r="G230" s="169"/>
      <c r="H230" s="169"/>
      <c r="I230" s="169"/>
    </row>
    <row r="231" spans="1:9" ht="15.75" x14ac:dyDescent="0.25">
      <c r="A231" s="209"/>
      <c r="B231" s="209"/>
      <c r="C231" s="164"/>
      <c r="E231" s="177"/>
      <c r="F231" s="169"/>
      <c r="G231" s="169"/>
      <c r="H231" s="169"/>
      <c r="I231" s="169"/>
    </row>
    <row r="232" spans="1:9" ht="15.75" x14ac:dyDescent="0.25">
      <c r="A232" s="209"/>
      <c r="B232" s="209"/>
      <c r="C232" s="164"/>
      <c r="E232" s="177"/>
      <c r="F232" s="169"/>
      <c r="G232" s="169"/>
      <c r="H232" s="169"/>
      <c r="I232" s="169"/>
    </row>
    <row r="233" spans="1:9" ht="15.75" x14ac:dyDescent="0.25">
      <c r="A233" s="209"/>
      <c r="B233" s="209"/>
      <c r="C233" s="164"/>
      <c r="E233" s="177"/>
      <c r="F233" s="169"/>
      <c r="G233" s="169"/>
      <c r="H233" s="169"/>
      <c r="I233" s="169"/>
    </row>
    <row r="234" spans="1:9" ht="15.75" x14ac:dyDescent="0.25">
      <c r="A234" s="209"/>
      <c r="B234" s="209"/>
      <c r="C234" s="164"/>
      <c r="E234" s="177"/>
      <c r="F234" s="169"/>
      <c r="G234" s="169"/>
      <c r="H234" s="169"/>
      <c r="I234" s="169"/>
    </row>
    <row r="235" spans="1:9" ht="15.75" x14ac:dyDescent="0.25">
      <c r="A235" s="209"/>
      <c r="B235" s="209"/>
      <c r="C235" s="164"/>
      <c r="E235" s="177"/>
      <c r="F235" s="169"/>
      <c r="G235" s="169"/>
      <c r="H235" s="169"/>
      <c r="I235" s="169"/>
    </row>
    <row r="236" spans="1:9" ht="15.75" x14ac:dyDescent="0.25">
      <c r="A236" s="209"/>
      <c r="B236" s="209"/>
      <c r="C236" s="164"/>
      <c r="E236" s="177"/>
      <c r="F236" s="169"/>
      <c r="G236" s="169"/>
      <c r="H236" s="169"/>
      <c r="I236" s="169"/>
    </row>
    <row r="237" spans="1:9" ht="15.75" x14ac:dyDescent="0.25">
      <c r="A237" s="209"/>
      <c r="B237" s="209"/>
      <c r="C237" s="164"/>
      <c r="E237" s="177"/>
      <c r="F237" s="169"/>
      <c r="G237" s="169"/>
      <c r="H237" s="169"/>
      <c r="I237" s="169"/>
    </row>
    <row r="238" spans="1:9" ht="15.75" x14ac:dyDescent="0.25">
      <c r="A238" s="209"/>
      <c r="B238" s="209"/>
      <c r="C238" s="164"/>
      <c r="E238" s="177"/>
      <c r="F238" s="169"/>
      <c r="G238" s="169"/>
      <c r="H238" s="169"/>
      <c r="I238" s="169"/>
    </row>
    <row r="239" spans="1:9" ht="15.75" x14ac:dyDescent="0.25">
      <c r="A239" s="209"/>
      <c r="B239" s="209"/>
      <c r="C239" s="164"/>
      <c r="E239" s="177"/>
      <c r="F239" s="169"/>
      <c r="G239" s="169"/>
      <c r="H239" s="169"/>
      <c r="I239" s="169"/>
    </row>
    <row r="240" spans="1:9" ht="15.75" x14ac:dyDescent="0.25">
      <c r="A240" s="209"/>
      <c r="B240" s="209"/>
      <c r="C240" s="164"/>
      <c r="E240" s="177"/>
      <c r="F240" s="169"/>
      <c r="G240" s="169"/>
      <c r="H240" s="169"/>
      <c r="I240" s="169"/>
    </row>
    <row r="241" spans="1:9" ht="15.75" x14ac:dyDescent="0.25">
      <c r="A241" s="209"/>
      <c r="B241" s="209"/>
      <c r="C241" s="164"/>
      <c r="E241" s="177"/>
      <c r="F241" s="169"/>
      <c r="G241" s="169"/>
      <c r="H241" s="169"/>
      <c r="I241" s="169"/>
    </row>
    <row r="242" spans="1:9" ht="15.75" x14ac:dyDescent="0.25">
      <c r="A242" s="209"/>
      <c r="B242" s="209"/>
      <c r="C242" s="164"/>
      <c r="E242" s="177"/>
      <c r="F242" s="169"/>
      <c r="G242" s="169"/>
      <c r="H242" s="169"/>
      <c r="I242" s="169"/>
    </row>
    <row r="243" spans="1:9" ht="15.75" x14ac:dyDescent="0.25">
      <c r="A243" s="209"/>
      <c r="B243" s="209"/>
      <c r="C243" s="164"/>
      <c r="E243" s="177"/>
      <c r="F243" s="169"/>
      <c r="G243" s="169"/>
      <c r="H243" s="169"/>
      <c r="I243" s="169"/>
    </row>
    <row r="244" spans="1:9" ht="15.75" x14ac:dyDescent="0.25">
      <c r="A244" s="209"/>
      <c r="B244" s="209"/>
      <c r="C244" s="164"/>
      <c r="E244" s="177"/>
      <c r="F244" s="169"/>
      <c r="G244" s="169"/>
      <c r="H244" s="169"/>
      <c r="I244" s="169"/>
    </row>
    <row r="245" spans="1:9" ht="15.75" x14ac:dyDescent="0.25">
      <c r="A245" s="209"/>
      <c r="B245" s="209"/>
      <c r="C245" s="164"/>
      <c r="E245" s="177"/>
      <c r="F245" s="169"/>
      <c r="G245" s="169"/>
      <c r="H245" s="169"/>
      <c r="I245" s="169"/>
    </row>
    <row r="246" spans="1:9" ht="15.75" x14ac:dyDescent="0.25">
      <c r="A246" s="209"/>
      <c r="B246" s="209"/>
      <c r="C246" s="164"/>
      <c r="E246" s="177"/>
      <c r="F246" s="169"/>
      <c r="G246" s="169"/>
      <c r="H246" s="169"/>
      <c r="I246" s="169"/>
    </row>
    <row r="247" spans="1:9" ht="15.75" x14ac:dyDescent="0.25">
      <c r="A247" s="209"/>
      <c r="B247" s="209"/>
      <c r="C247" s="164"/>
      <c r="E247" s="177"/>
      <c r="F247" s="169"/>
      <c r="G247" s="169"/>
      <c r="H247" s="169"/>
      <c r="I247" s="169"/>
    </row>
    <row r="248" spans="1:9" ht="15.75" x14ac:dyDescent="0.25">
      <c r="A248" s="209"/>
      <c r="B248" s="209"/>
      <c r="C248" s="164"/>
      <c r="E248" s="177"/>
      <c r="F248" s="169"/>
      <c r="G248" s="169"/>
      <c r="H248" s="169"/>
      <c r="I248" s="169"/>
    </row>
    <row r="249" spans="1:9" ht="15.75" x14ac:dyDescent="0.25">
      <c r="A249" s="209"/>
      <c r="B249" s="209"/>
      <c r="C249" s="164"/>
      <c r="E249" s="177"/>
      <c r="F249" s="169"/>
      <c r="G249" s="169"/>
      <c r="H249" s="169"/>
      <c r="I249" s="169"/>
    </row>
    <row r="250" spans="1:9" ht="15.75" x14ac:dyDescent="0.25">
      <c r="A250" s="209"/>
      <c r="B250" s="209"/>
      <c r="C250" s="164"/>
      <c r="E250" s="177"/>
      <c r="F250" s="169"/>
      <c r="G250" s="169"/>
      <c r="H250" s="169"/>
      <c r="I250" s="169"/>
    </row>
    <row r="251" spans="1:9" ht="15.75" x14ac:dyDescent="0.25">
      <c r="A251" s="209"/>
      <c r="B251" s="209"/>
      <c r="C251" s="164"/>
      <c r="E251" s="177"/>
      <c r="F251" s="169"/>
      <c r="G251" s="169"/>
      <c r="H251" s="169"/>
      <c r="I251" s="169"/>
    </row>
    <row r="252" spans="1:9" ht="15.75" x14ac:dyDescent="0.25">
      <c r="A252" s="209"/>
      <c r="B252" s="209"/>
      <c r="C252" s="164"/>
      <c r="E252" s="177"/>
      <c r="F252" s="169"/>
      <c r="G252" s="169"/>
      <c r="H252" s="169"/>
      <c r="I252" s="169"/>
    </row>
    <row r="253" spans="1:9" ht="15.75" x14ac:dyDescent="0.25">
      <c r="A253" s="209"/>
      <c r="B253" s="209"/>
      <c r="C253" s="164"/>
      <c r="E253" s="177"/>
      <c r="F253" s="169"/>
      <c r="G253" s="169"/>
      <c r="H253" s="169"/>
      <c r="I253" s="169"/>
    </row>
    <row r="254" spans="1:9" ht="15.75" x14ac:dyDescent="0.25">
      <c r="A254" s="209"/>
      <c r="B254" s="209"/>
      <c r="C254" s="164"/>
      <c r="E254" s="177"/>
      <c r="F254" s="169"/>
      <c r="G254" s="169"/>
      <c r="H254" s="169"/>
      <c r="I254" s="169"/>
    </row>
    <row r="255" spans="1:9" ht="15.75" x14ac:dyDescent="0.25">
      <c r="A255" s="209"/>
      <c r="B255" s="209"/>
      <c r="C255" s="164"/>
      <c r="E255" s="177"/>
      <c r="F255" s="169"/>
      <c r="G255" s="169"/>
      <c r="H255" s="169"/>
      <c r="I255" s="169"/>
    </row>
    <row r="256" spans="1:9" ht="15.75" x14ac:dyDescent="0.25">
      <c r="A256" s="209"/>
      <c r="B256" s="209"/>
      <c r="C256" s="164"/>
      <c r="E256" s="177"/>
      <c r="F256" s="169"/>
      <c r="G256" s="169"/>
      <c r="H256" s="169"/>
      <c r="I256" s="169"/>
    </row>
    <row r="257" spans="1:9" ht="15.75" x14ac:dyDescent="0.25">
      <c r="A257" s="209"/>
      <c r="B257" s="209"/>
      <c r="C257" s="164"/>
      <c r="E257" s="177"/>
      <c r="F257" s="169"/>
      <c r="G257" s="169"/>
      <c r="H257" s="169"/>
      <c r="I257" s="169"/>
    </row>
    <row r="258" spans="1:9" ht="15.75" x14ac:dyDescent="0.25">
      <c r="A258" s="209"/>
      <c r="B258" s="209"/>
      <c r="C258" s="164"/>
      <c r="E258" s="177"/>
      <c r="F258" s="169"/>
      <c r="G258" s="169"/>
      <c r="H258" s="169"/>
      <c r="I258" s="169"/>
    </row>
    <row r="259" spans="1:9" ht="15.75" x14ac:dyDescent="0.25">
      <c r="A259" s="209"/>
      <c r="B259" s="209"/>
      <c r="C259" s="164"/>
      <c r="E259" s="177"/>
      <c r="F259" s="169"/>
      <c r="G259" s="169"/>
      <c r="H259" s="169"/>
      <c r="I259" s="169"/>
    </row>
    <row r="260" spans="1:9" ht="15.75" x14ac:dyDescent="0.25">
      <c r="A260" s="209"/>
      <c r="B260" s="209"/>
      <c r="C260" s="164"/>
      <c r="E260" s="177"/>
      <c r="F260" s="169"/>
      <c r="G260" s="169"/>
      <c r="H260" s="169"/>
      <c r="I260" s="169"/>
    </row>
    <row r="261" spans="1:9" ht="15.75" x14ac:dyDescent="0.25">
      <c r="A261" s="209"/>
      <c r="B261" s="209"/>
      <c r="C261" s="164"/>
      <c r="E261" s="177"/>
      <c r="F261" s="169"/>
      <c r="G261" s="169"/>
      <c r="H261" s="169"/>
      <c r="I261" s="169"/>
    </row>
    <row r="262" spans="1:9" ht="15.75" x14ac:dyDescent="0.25">
      <c r="A262" s="209"/>
      <c r="B262" s="209"/>
      <c r="C262" s="164"/>
      <c r="E262" s="177"/>
      <c r="F262" s="169"/>
      <c r="G262" s="169"/>
      <c r="H262" s="169"/>
      <c r="I262" s="169"/>
    </row>
    <row r="263" spans="1:9" ht="15.75" x14ac:dyDescent="0.25">
      <c r="A263" s="209"/>
      <c r="B263" s="209"/>
      <c r="C263" s="164"/>
      <c r="E263" s="177"/>
      <c r="F263" s="169"/>
      <c r="G263" s="169"/>
      <c r="H263" s="169"/>
      <c r="I263" s="169"/>
    </row>
    <row r="264" spans="1:9" ht="15.75" x14ac:dyDescent="0.25">
      <c r="A264" s="209"/>
      <c r="B264" s="209"/>
      <c r="C264" s="164"/>
      <c r="E264" s="177"/>
      <c r="F264" s="169"/>
      <c r="G264" s="169"/>
      <c r="H264" s="169"/>
      <c r="I264" s="169"/>
    </row>
    <row r="265" spans="1:9" ht="15.75" x14ac:dyDescent="0.25">
      <c r="A265" s="209"/>
      <c r="B265" s="209"/>
      <c r="C265" s="164"/>
      <c r="E265" s="177"/>
      <c r="F265" s="169"/>
      <c r="G265" s="169"/>
      <c r="H265" s="169"/>
      <c r="I265" s="169"/>
    </row>
    <row r="266" spans="1:9" ht="15.75" x14ac:dyDescent="0.25">
      <c r="A266" s="209"/>
      <c r="B266" s="209"/>
      <c r="C266" s="164"/>
      <c r="E266" s="177"/>
      <c r="F266" s="169"/>
      <c r="G266" s="169"/>
      <c r="H266" s="169"/>
      <c r="I266" s="169"/>
    </row>
    <row r="267" spans="1:9" ht="15.75" x14ac:dyDescent="0.25">
      <c r="A267" s="209"/>
      <c r="B267" s="209"/>
      <c r="C267" s="164"/>
      <c r="E267" s="177"/>
      <c r="F267" s="169"/>
      <c r="G267" s="169"/>
      <c r="H267" s="169"/>
      <c r="I267" s="169"/>
    </row>
    <row r="268" spans="1:9" ht="15.75" x14ac:dyDescent="0.25">
      <c r="A268" s="209"/>
      <c r="B268" s="209"/>
      <c r="C268" s="164"/>
      <c r="E268" s="177"/>
      <c r="F268" s="169"/>
      <c r="G268" s="169"/>
      <c r="H268" s="169"/>
      <c r="I268" s="169"/>
    </row>
    <row r="269" spans="1:9" ht="15.75" x14ac:dyDescent="0.25">
      <c r="A269" s="209"/>
      <c r="B269" s="209"/>
      <c r="C269" s="164"/>
      <c r="E269" s="177"/>
      <c r="F269" s="169"/>
      <c r="G269" s="169"/>
      <c r="H269" s="169"/>
      <c r="I269" s="169"/>
    </row>
    <row r="270" spans="1:9" ht="15.75" x14ac:dyDescent="0.25">
      <c r="A270" s="209"/>
      <c r="B270" s="209"/>
      <c r="C270" s="164"/>
      <c r="E270" s="177"/>
      <c r="F270" s="169"/>
      <c r="G270" s="169"/>
      <c r="H270" s="169"/>
      <c r="I270" s="169"/>
    </row>
    <row r="271" spans="1:9" ht="15.75" x14ac:dyDescent="0.25">
      <c r="A271" s="209"/>
      <c r="B271" s="209"/>
      <c r="C271" s="164"/>
      <c r="E271" s="177"/>
      <c r="F271" s="169"/>
      <c r="G271" s="169"/>
      <c r="H271" s="169"/>
      <c r="I271" s="169"/>
    </row>
    <row r="272" spans="1:9" ht="15.75" x14ac:dyDescent="0.25">
      <c r="A272" s="209"/>
      <c r="B272" s="209"/>
      <c r="C272" s="164"/>
      <c r="E272" s="177"/>
      <c r="F272" s="169"/>
      <c r="G272" s="169"/>
      <c r="H272" s="169"/>
      <c r="I272" s="169"/>
    </row>
    <row r="273" spans="1:9" ht="15.75" x14ac:dyDescent="0.25">
      <c r="A273" s="209"/>
      <c r="B273" s="209"/>
      <c r="C273" s="164"/>
      <c r="E273" s="177"/>
      <c r="F273" s="169"/>
      <c r="G273" s="169"/>
      <c r="H273" s="169"/>
      <c r="I273" s="169"/>
    </row>
    <row r="274" spans="1:9" ht="15.75" x14ac:dyDescent="0.25">
      <c r="A274" s="209"/>
      <c r="B274" s="209"/>
      <c r="C274" s="164"/>
      <c r="E274" s="177"/>
      <c r="F274" s="169"/>
      <c r="G274" s="169"/>
      <c r="H274" s="169"/>
      <c r="I274" s="169"/>
    </row>
    <row r="275" spans="1:9" ht="15.75" x14ac:dyDescent="0.25">
      <c r="A275" s="209"/>
      <c r="B275" s="209"/>
      <c r="C275" s="164"/>
      <c r="E275" s="177"/>
      <c r="F275" s="169"/>
      <c r="G275" s="169"/>
      <c r="H275" s="169"/>
      <c r="I275" s="169"/>
    </row>
    <row r="276" spans="1:9" ht="15.75" x14ac:dyDescent="0.25">
      <c r="A276" s="209"/>
      <c r="B276" s="209"/>
      <c r="C276" s="164"/>
      <c r="E276" s="177"/>
      <c r="F276" s="169"/>
      <c r="G276" s="169"/>
      <c r="H276" s="169"/>
      <c r="I276" s="169"/>
    </row>
    <row r="277" spans="1:9" ht="15.75" x14ac:dyDescent="0.25">
      <c r="A277" s="209"/>
      <c r="B277" s="209"/>
      <c r="C277" s="164"/>
      <c r="E277" s="177"/>
      <c r="F277" s="169"/>
      <c r="G277" s="169"/>
      <c r="H277" s="169"/>
      <c r="I277" s="169"/>
    </row>
    <row r="278" spans="1:9" ht="15.75" x14ac:dyDescent="0.25">
      <c r="A278" s="209"/>
      <c r="B278" s="209"/>
      <c r="C278" s="164"/>
      <c r="E278" s="177"/>
      <c r="F278" s="169"/>
      <c r="G278" s="169"/>
      <c r="H278" s="169"/>
      <c r="I278" s="169"/>
    </row>
    <row r="279" spans="1:9" ht="15.75" x14ac:dyDescent="0.25">
      <c r="A279" s="209"/>
      <c r="B279" s="209"/>
      <c r="C279" s="164"/>
      <c r="E279" s="177"/>
      <c r="F279" s="169"/>
      <c r="G279" s="169"/>
      <c r="H279" s="169"/>
      <c r="I279" s="169"/>
    </row>
    <row r="280" spans="1:9" ht="15.75" x14ac:dyDescent="0.25">
      <c r="A280" s="209"/>
      <c r="B280" s="209"/>
      <c r="C280" s="164"/>
      <c r="E280" s="177"/>
      <c r="F280" s="169"/>
      <c r="G280" s="169"/>
      <c r="H280" s="169"/>
      <c r="I280" s="169"/>
    </row>
    <row r="281" spans="1:9" ht="15.75" x14ac:dyDescent="0.25">
      <c r="A281" s="209"/>
      <c r="B281" s="209"/>
      <c r="C281" s="164"/>
      <c r="E281" s="177"/>
      <c r="F281" s="169"/>
      <c r="G281" s="169"/>
      <c r="H281" s="169"/>
      <c r="I281" s="169"/>
    </row>
    <row r="282" spans="1:9" ht="15.75" x14ac:dyDescent="0.25">
      <c r="A282" s="209"/>
      <c r="B282" s="209"/>
      <c r="C282" s="164"/>
      <c r="E282" s="177"/>
      <c r="F282" s="169"/>
      <c r="G282" s="169"/>
      <c r="H282" s="169"/>
      <c r="I282" s="169"/>
    </row>
    <row r="283" spans="1:9" ht="15.75" x14ac:dyDescent="0.25">
      <c r="A283" s="209"/>
      <c r="B283" s="209"/>
      <c r="C283" s="164"/>
      <c r="E283" s="177"/>
      <c r="F283" s="169"/>
      <c r="G283" s="169"/>
      <c r="H283" s="169"/>
      <c r="I283" s="169"/>
    </row>
    <row r="284" spans="1:9" ht="15.75" x14ac:dyDescent="0.25">
      <c r="A284" s="209"/>
      <c r="B284" s="209"/>
      <c r="C284" s="164"/>
      <c r="E284" s="177"/>
      <c r="F284" s="169"/>
      <c r="G284" s="169"/>
      <c r="H284" s="169"/>
      <c r="I284" s="169"/>
    </row>
    <row r="285" spans="1:9" ht="15.75" x14ac:dyDescent="0.25">
      <c r="A285" s="209"/>
      <c r="B285" s="209"/>
      <c r="C285" s="164"/>
      <c r="E285" s="177"/>
      <c r="F285" s="169"/>
      <c r="G285" s="169"/>
      <c r="H285" s="169"/>
      <c r="I285" s="169"/>
    </row>
    <row r="286" spans="1:9" ht="15.75" x14ac:dyDescent="0.25">
      <c r="A286" s="209"/>
      <c r="B286" s="209"/>
      <c r="C286" s="164"/>
      <c r="E286" s="177"/>
      <c r="F286" s="169"/>
      <c r="G286" s="169"/>
      <c r="H286" s="169"/>
      <c r="I286" s="169"/>
    </row>
    <row r="287" spans="1:9" ht="15.75" x14ac:dyDescent="0.25">
      <c r="A287" s="209"/>
      <c r="B287" s="209"/>
      <c r="C287" s="164"/>
      <c r="E287" s="177"/>
      <c r="F287" s="169"/>
      <c r="G287" s="169"/>
      <c r="H287" s="169"/>
      <c r="I287" s="169"/>
    </row>
    <row r="288" spans="1:9" ht="15.75" x14ac:dyDescent="0.25">
      <c r="A288" s="209"/>
      <c r="B288" s="209"/>
      <c r="C288" s="164"/>
      <c r="E288" s="177"/>
      <c r="F288" s="169"/>
      <c r="G288" s="169"/>
      <c r="H288" s="169"/>
      <c r="I288" s="169"/>
    </row>
    <row r="289" spans="1:9" ht="15.75" x14ac:dyDescent="0.25">
      <c r="A289" s="209"/>
      <c r="B289" s="209"/>
      <c r="C289" s="164"/>
      <c r="E289" s="177"/>
      <c r="F289" s="169"/>
      <c r="G289" s="169"/>
      <c r="H289" s="169"/>
      <c r="I289" s="169"/>
    </row>
    <row r="290" spans="1:9" ht="15.75" x14ac:dyDescent="0.25">
      <c r="A290" s="209"/>
      <c r="B290" s="209"/>
      <c r="C290" s="164"/>
      <c r="E290" s="177"/>
      <c r="F290" s="169"/>
      <c r="G290" s="169"/>
      <c r="H290" s="169"/>
      <c r="I290" s="169"/>
    </row>
    <row r="291" spans="1:9" ht="15.75" x14ac:dyDescent="0.25">
      <c r="A291" s="209"/>
      <c r="B291" s="209"/>
      <c r="C291" s="164"/>
      <c r="E291" s="177"/>
      <c r="F291" s="169"/>
      <c r="G291" s="169"/>
      <c r="H291" s="169"/>
      <c r="I291" s="169"/>
    </row>
    <row r="292" spans="1:9" ht="15.75" x14ac:dyDescent="0.25">
      <c r="A292" s="209"/>
      <c r="B292" s="209"/>
      <c r="C292" s="164"/>
      <c r="E292" s="177"/>
      <c r="F292" s="169"/>
      <c r="G292" s="169"/>
      <c r="H292" s="169"/>
      <c r="I292" s="169"/>
    </row>
    <row r="293" spans="1:9" ht="15.75" x14ac:dyDescent="0.25">
      <c r="A293" s="209"/>
      <c r="B293" s="209"/>
      <c r="C293" s="164"/>
      <c r="E293" s="177"/>
      <c r="F293" s="169"/>
      <c r="G293" s="169"/>
      <c r="H293" s="169"/>
      <c r="I293" s="169"/>
    </row>
    <row r="294" spans="1:9" ht="15.75" x14ac:dyDescent="0.25">
      <c r="A294" s="209"/>
      <c r="B294" s="209"/>
      <c r="C294" s="164"/>
      <c r="E294" s="177"/>
      <c r="F294" s="169"/>
      <c r="G294" s="169"/>
      <c r="H294" s="169"/>
      <c r="I294" s="169"/>
    </row>
    <row r="295" spans="1:9" ht="15.75" x14ac:dyDescent="0.25">
      <c r="A295" s="209"/>
      <c r="B295" s="209"/>
      <c r="C295" s="164"/>
      <c r="E295" s="177"/>
      <c r="F295" s="169"/>
      <c r="G295" s="169"/>
      <c r="H295" s="169"/>
      <c r="I295" s="169"/>
    </row>
    <row r="296" spans="1:9" ht="15.75" x14ac:dyDescent="0.25">
      <c r="A296" s="209"/>
      <c r="B296" s="209"/>
      <c r="C296" s="164"/>
      <c r="E296" s="177"/>
      <c r="F296" s="169"/>
      <c r="G296" s="169"/>
      <c r="H296" s="169"/>
      <c r="I296" s="169"/>
    </row>
    <row r="297" spans="1:9" ht="15.75" x14ac:dyDescent="0.25">
      <c r="A297" s="209"/>
      <c r="B297" s="209"/>
      <c r="C297" s="164"/>
      <c r="E297" s="177"/>
      <c r="F297" s="169"/>
      <c r="G297" s="169"/>
      <c r="H297" s="169"/>
      <c r="I297" s="169"/>
    </row>
    <row r="298" spans="1:9" ht="15.75" x14ac:dyDescent="0.25">
      <c r="A298" s="209"/>
      <c r="B298" s="209"/>
      <c r="C298" s="164"/>
      <c r="E298" s="177"/>
      <c r="F298" s="169"/>
      <c r="G298" s="169"/>
      <c r="H298" s="169"/>
      <c r="I298" s="169"/>
    </row>
    <row r="299" spans="1:9" ht="15.75" x14ac:dyDescent="0.25">
      <c r="A299" s="209"/>
      <c r="B299" s="209"/>
      <c r="C299" s="164"/>
      <c r="E299" s="177"/>
      <c r="F299" s="169"/>
      <c r="G299" s="169"/>
      <c r="H299" s="169"/>
      <c r="I299" s="169"/>
    </row>
    <row r="300" spans="1:9" ht="15.75" x14ac:dyDescent="0.25">
      <c r="A300" s="209"/>
      <c r="B300" s="209"/>
      <c r="C300" s="164"/>
      <c r="E300" s="177"/>
      <c r="F300" s="169"/>
      <c r="G300" s="169"/>
      <c r="H300" s="169"/>
      <c r="I300" s="169"/>
    </row>
    <row r="301" spans="1:9" ht="15.75" x14ac:dyDescent="0.25">
      <c r="A301" s="209"/>
      <c r="B301" s="209"/>
      <c r="C301" s="164"/>
      <c r="E301" s="177"/>
      <c r="F301" s="169"/>
      <c r="G301" s="169"/>
      <c r="H301" s="169"/>
      <c r="I301" s="169"/>
    </row>
    <row r="302" spans="1:9" ht="15.75" x14ac:dyDescent="0.25">
      <c r="A302" s="209"/>
      <c r="B302" s="209"/>
      <c r="C302" s="164"/>
      <c r="E302" s="177"/>
      <c r="F302" s="169"/>
      <c r="G302" s="169"/>
      <c r="H302" s="169"/>
      <c r="I302" s="169"/>
    </row>
    <row r="303" spans="1:9" ht="15.75" x14ac:dyDescent="0.25">
      <c r="A303" s="209"/>
      <c r="B303" s="209"/>
      <c r="C303" s="164"/>
      <c r="E303" s="177"/>
      <c r="F303" s="169"/>
      <c r="G303" s="169"/>
      <c r="H303" s="169"/>
      <c r="I303" s="169"/>
    </row>
    <row r="304" spans="1:9" ht="15.75" x14ac:dyDescent="0.25">
      <c r="A304" s="209"/>
      <c r="B304" s="209"/>
      <c r="C304" s="164"/>
      <c r="E304" s="177"/>
      <c r="F304" s="169"/>
      <c r="G304" s="169"/>
      <c r="H304" s="169"/>
      <c r="I304" s="169"/>
    </row>
    <row r="305" spans="1:9" ht="15.75" x14ac:dyDescent="0.25">
      <c r="A305" s="209"/>
      <c r="B305" s="209"/>
      <c r="C305" s="164"/>
      <c r="E305" s="177"/>
      <c r="F305" s="169"/>
      <c r="G305" s="169"/>
      <c r="H305" s="169"/>
      <c r="I305" s="169"/>
    </row>
    <row r="306" spans="1:9" ht="15.75" x14ac:dyDescent="0.25">
      <c r="A306" s="209"/>
      <c r="B306" s="209"/>
      <c r="C306" s="164"/>
      <c r="E306" s="177"/>
      <c r="F306" s="169"/>
      <c r="G306" s="169"/>
      <c r="H306" s="169"/>
      <c r="I306" s="169"/>
    </row>
    <row r="307" spans="1:9" ht="15.75" x14ac:dyDescent="0.25">
      <c r="A307" s="209"/>
      <c r="B307" s="209"/>
      <c r="C307" s="164"/>
      <c r="E307" s="177"/>
      <c r="F307" s="169"/>
      <c r="G307" s="169"/>
      <c r="H307" s="169"/>
      <c r="I307" s="169"/>
    </row>
    <row r="308" spans="1:9" ht="15.75" x14ac:dyDescent="0.25">
      <c r="A308" s="209"/>
      <c r="B308" s="209"/>
      <c r="C308" s="164"/>
      <c r="E308" s="177"/>
      <c r="F308" s="169"/>
      <c r="G308" s="169"/>
      <c r="H308" s="169"/>
      <c r="I308" s="169"/>
    </row>
    <row r="309" spans="1:9" ht="15.75" x14ac:dyDescent="0.25">
      <c r="A309" s="209"/>
      <c r="B309" s="209"/>
      <c r="C309" s="164"/>
      <c r="E309" s="177"/>
      <c r="F309" s="169"/>
      <c r="G309" s="169"/>
      <c r="H309" s="169"/>
      <c r="I309" s="169"/>
    </row>
    <row r="310" spans="1:9" ht="15.75" x14ac:dyDescent="0.25">
      <c r="A310" s="209"/>
      <c r="B310" s="209"/>
      <c r="C310" s="164"/>
      <c r="E310" s="177"/>
      <c r="F310" s="169"/>
      <c r="G310" s="169"/>
      <c r="H310" s="169"/>
      <c r="I310" s="169"/>
    </row>
    <row r="311" spans="1:9" ht="15.75" x14ac:dyDescent="0.25">
      <c r="A311" s="209"/>
      <c r="B311" s="209"/>
      <c r="C311" s="164"/>
      <c r="E311" s="177"/>
      <c r="F311" s="169"/>
      <c r="G311" s="169"/>
      <c r="H311" s="169"/>
      <c r="I311" s="169"/>
    </row>
    <row r="312" spans="1:9" ht="15.75" x14ac:dyDescent="0.25">
      <c r="A312" s="209"/>
      <c r="B312" s="209"/>
      <c r="C312" s="164"/>
      <c r="E312" s="177"/>
      <c r="F312" s="169"/>
      <c r="G312" s="169"/>
      <c r="H312" s="169"/>
      <c r="I312" s="169"/>
    </row>
    <row r="313" spans="1:9" ht="15.75" x14ac:dyDescent="0.25">
      <c r="A313" s="209"/>
      <c r="B313" s="209"/>
      <c r="C313" s="164"/>
      <c r="E313" s="177"/>
      <c r="F313" s="169"/>
      <c r="G313" s="169"/>
      <c r="H313" s="169"/>
      <c r="I313" s="169"/>
    </row>
    <row r="314" spans="1:9" ht="15.75" x14ac:dyDescent="0.25">
      <c r="A314" s="209"/>
      <c r="B314" s="209"/>
      <c r="C314" s="164"/>
      <c r="E314" s="177"/>
      <c r="F314" s="169"/>
      <c r="G314" s="169"/>
      <c r="H314" s="169"/>
      <c r="I314" s="169"/>
    </row>
    <row r="315" spans="1:9" ht="15.75" x14ac:dyDescent="0.25">
      <c r="A315" s="209"/>
      <c r="B315" s="209"/>
      <c r="C315" s="164"/>
      <c r="E315" s="177"/>
      <c r="F315" s="169"/>
      <c r="G315" s="169"/>
      <c r="H315" s="169"/>
      <c r="I315" s="169"/>
    </row>
    <row r="316" spans="1:9" ht="15.75" x14ac:dyDescent="0.25">
      <c r="A316" s="209"/>
      <c r="B316" s="209"/>
      <c r="C316" s="164"/>
      <c r="E316" s="177"/>
      <c r="F316" s="169"/>
      <c r="G316" s="169"/>
      <c r="H316" s="169"/>
      <c r="I316" s="169"/>
    </row>
    <row r="317" spans="1:9" ht="15.75" x14ac:dyDescent="0.25">
      <c r="A317" s="209"/>
      <c r="B317" s="209"/>
      <c r="C317" s="164"/>
      <c r="E317" s="177"/>
      <c r="F317" s="169"/>
      <c r="G317" s="169"/>
      <c r="H317" s="169"/>
      <c r="I317" s="169"/>
    </row>
    <row r="318" spans="1:9" ht="15.75" x14ac:dyDescent="0.25">
      <c r="A318" s="209"/>
      <c r="B318" s="209"/>
      <c r="C318" s="164"/>
      <c r="E318" s="177"/>
      <c r="F318" s="169"/>
      <c r="G318" s="169"/>
      <c r="H318" s="169"/>
      <c r="I318" s="169"/>
    </row>
    <row r="319" spans="1:9" ht="15.75" x14ac:dyDescent="0.25">
      <c r="A319" s="209"/>
      <c r="B319" s="209"/>
      <c r="C319" s="164"/>
      <c r="E319" s="177"/>
      <c r="F319" s="169"/>
      <c r="G319" s="169"/>
      <c r="H319" s="169"/>
      <c r="I319" s="169"/>
    </row>
    <row r="320" spans="1:9" ht="15.75" x14ac:dyDescent="0.25">
      <c r="A320" s="209"/>
      <c r="B320" s="209"/>
      <c r="C320" s="164"/>
      <c r="E320" s="177"/>
      <c r="F320" s="169"/>
      <c r="G320" s="169"/>
      <c r="H320" s="169"/>
      <c r="I320" s="169"/>
    </row>
    <row r="321" spans="1:9" ht="15.75" x14ac:dyDescent="0.25">
      <c r="A321" s="209"/>
      <c r="B321" s="209"/>
      <c r="C321" s="164"/>
      <c r="E321" s="177"/>
      <c r="F321" s="169"/>
      <c r="G321" s="169"/>
      <c r="H321" s="169"/>
      <c r="I321" s="169"/>
    </row>
    <row r="322" spans="1:9" ht="15.75" x14ac:dyDescent="0.25">
      <c r="A322" s="209"/>
      <c r="B322" s="209"/>
      <c r="C322" s="164"/>
      <c r="E322" s="177"/>
      <c r="F322" s="169"/>
      <c r="G322" s="169"/>
      <c r="H322" s="169"/>
      <c r="I322" s="169"/>
    </row>
    <row r="323" spans="1:9" ht="15.75" x14ac:dyDescent="0.25">
      <c r="A323" s="209"/>
      <c r="B323" s="209"/>
      <c r="C323" s="164"/>
      <c r="E323" s="177"/>
      <c r="F323" s="169"/>
      <c r="G323" s="169"/>
      <c r="H323" s="169"/>
      <c r="I323" s="169"/>
    </row>
    <row r="324" spans="1:9" ht="15.75" x14ac:dyDescent="0.25">
      <c r="A324" s="209"/>
      <c r="B324" s="209"/>
      <c r="C324" s="164"/>
      <c r="E324" s="177"/>
      <c r="F324" s="169"/>
      <c r="G324" s="169"/>
      <c r="H324" s="169"/>
      <c r="I324" s="169"/>
    </row>
    <row r="325" spans="1:9" ht="15.75" x14ac:dyDescent="0.25">
      <c r="A325" s="209"/>
      <c r="B325" s="209"/>
      <c r="C325" s="164"/>
      <c r="E325" s="177"/>
      <c r="F325" s="169"/>
      <c r="G325" s="169"/>
      <c r="H325" s="169"/>
      <c r="I325" s="169"/>
    </row>
    <row r="326" spans="1:9" ht="15.75" x14ac:dyDescent="0.25">
      <c r="A326" s="209"/>
      <c r="B326" s="209"/>
      <c r="C326" s="164"/>
      <c r="E326" s="177"/>
      <c r="F326" s="169"/>
      <c r="G326" s="169"/>
      <c r="H326" s="169"/>
      <c r="I326" s="169"/>
    </row>
    <row r="327" spans="1:9" ht="15.75" x14ac:dyDescent="0.25">
      <c r="A327" s="209"/>
      <c r="B327" s="209"/>
      <c r="C327" s="164"/>
      <c r="E327" s="177"/>
      <c r="F327" s="169"/>
      <c r="G327" s="169"/>
      <c r="H327" s="169"/>
      <c r="I327" s="169"/>
    </row>
    <row r="328" spans="1:9" ht="15.75" x14ac:dyDescent="0.25">
      <c r="A328" s="209"/>
      <c r="B328" s="209"/>
      <c r="C328" s="164"/>
      <c r="E328" s="177"/>
      <c r="F328" s="169"/>
      <c r="G328" s="169"/>
      <c r="H328" s="169"/>
      <c r="I328" s="169"/>
    </row>
    <row r="329" spans="1:9" ht="15.75" x14ac:dyDescent="0.25">
      <c r="A329" s="209"/>
      <c r="B329" s="209"/>
      <c r="C329" s="164"/>
      <c r="E329" s="177"/>
      <c r="F329" s="169"/>
      <c r="G329" s="169"/>
      <c r="H329" s="169"/>
      <c r="I329" s="169"/>
    </row>
    <row r="330" spans="1:9" ht="15.75" x14ac:dyDescent="0.25">
      <c r="A330" s="209"/>
      <c r="B330" s="209"/>
      <c r="C330" s="164"/>
      <c r="E330" s="177"/>
      <c r="F330" s="169"/>
      <c r="G330" s="169"/>
      <c r="H330" s="169"/>
      <c r="I330" s="169"/>
    </row>
    <row r="331" spans="1:9" ht="15.75" x14ac:dyDescent="0.25">
      <c r="A331" s="209"/>
      <c r="B331" s="209"/>
      <c r="C331" s="164"/>
      <c r="E331" s="177"/>
      <c r="F331" s="169"/>
      <c r="G331" s="169"/>
      <c r="H331" s="169"/>
      <c r="I331" s="169"/>
    </row>
    <row r="332" spans="1:9" ht="15.75" x14ac:dyDescent="0.25">
      <c r="A332" s="209"/>
      <c r="B332" s="209"/>
      <c r="C332" s="164"/>
      <c r="E332" s="177"/>
      <c r="F332" s="169"/>
      <c r="G332" s="169"/>
      <c r="H332" s="169"/>
      <c r="I332" s="169"/>
    </row>
    <row r="333" spans="1:9" ht="15.75" x14ac:dyDescent="0.25">
      <c r="A333" s="209"/>
      <c r="B333" s="209"/>
      <c r="C333" s="164"/>
      <c r="E333" s="177"/>
      <c r="F333" s="169"/>
      <c r="G333" s="169"/>
      <c r="H333" s="169"/>
      <c r="I333" s="169"/>
    </row>
    <row r="334" spans="1:9" ht="15.75" x14ac:dyDescent="0.25">
      <c r="A334" s="209"/>
      <c r="B334" s="209"/>
      <c r="C334" s="164"/>
      <c r="E334" s="177"/>
      <c r="F334" s="169"/>
      <c r="G334" s="169"/>
      <c r="H334" s="169"/>
      <c r="I334" s="169"/>
    </row>
    <row r="335" spans="1:9" ht="15.75" x14ac:dyDescent="0.25">
      <c r="A335" s="209"/>
      <c r="B335" s="209"/>
      <c r="C335" s="164"/>
      <c r="E335" s="177"/>
      <c r="F335" s="169"/>
      <c r="G335" s="169"/>
      <c r="H335" s="169"/>
      <c r="I335" s="169"/>
    </row>
    <row r="336" spans="1:9" ht="15.75" x14ac:dyDescent="0.25">
      <c r="A336" s="209"/>
      <c r="B336" s="209"/>
      <c r="C336" s="164"/>
      <c r="E336" s="177"/>
      <c r="F336" s="169"/>
      <c r="G336" s="169"/>
      <c r="H336" s="169"/>
      <c r="I336" s="169"/>
    </row>
    <row r="337" spans="1:9" ht="15.75" x14ac:dyDescent="0.25">
      <c r="A337" s="209"/>
      <c r="B337" s="209"/>
      <c r="C337" s="164"/>
      <c r="E337" s="177"/>
      <c r="F337" s="169"/>
      <c r="G337" s="169"/>
      <c r="H337" s="169"/>
      <c r="I337" s="169"/>
    </row>
    <row r="338" spans="1:9" ht="15.75" x14ac:dyDescent="0.25">
      <c r="A338" s="209"/>
      <c r="B338" s="209"/>
      <c r="C338" s="164"/>
      <c r="E338" s="177"/>
      <c r="F338" s="169"/>
      <c r="G338" s="169"/>
      <c r="H338" s="169"/>
      <c r="I338" s="169"/>
    </row>
    <row r="339" spans="1:9" ht="15.75" x14ac:dyDescent="0.25">
      <c r="A339" s="209"/>
      <c r="B339" s="209"/>
      <c r="C339" s="164"/>
      <c r="E339" s="177"/>
      <c r="F339" s="169"/>
      <c r="G339" s="169"/>
      <c r="H339" s="169"/>
      <c r="I339" s="169"/>
    </row>
    <row r="340" spans="1:9" ht="15.75" x14ac:dyDescent="0.25">
      <c r="A340" s="209"/>
      <c r="B340" s="209"/>
      <c r="C340" s="164"/>
      <c r="E340" s="177"/>
      <c r="F340" s="169"/>
      <c r="G340" s="169"/>
      <c r="H340" s="169"/>
      <c r="I340" s="169"/>
    </row>
    <row r="341" spans="1:9" ht="15.75" x14ac:dyDescent="0.25">
      <c r="A341" s="209"/>
      <c r="B341" s="209"/>
      <c r="C341" s="164"/>
      <c r="E341" s="177"/>
      <c r="F341" s="169"/>
      <c r="G341" s="169"/>
      <c r="H341" s="169"/>
      <c r="I341" s="169"/>
    </row>
    <row r="342" spans="1:9" ht="15.75" x14ac:dyDescent="0.25">
      <c r="A342" s="209"/>
      <c r="B342" s="209"/>
      <c r="C342" s="164"/>
      <c r="E342" s="177"/>
      <c r="F342" s="169"/>
      <c r="G342" s="169"/>
      <c r="H342" s="169"/>
      <c r="I342" s="169"/>
    </row>
    <row r="343" spans="1:9" ht="15.75" x14ac:dyDescent="0.25">
      <c r="A343" s="209"/>
      <c r="B343" s="209"/>
      <c r="C343" s="164"/>
      <c r="E343" s="177"/>
      <c r="F343" s="169"/>
      <c r="G343" s="169"/>
      <c r="H343" s="169"/>
      <c r="I343" s="169"/>
    </row>
    <row r="344" spans="1:9" ht="15.75" x14ac:dyDescent="0.25">
      <c r="A344" s="209"/>
      <c r="B344" s="209"/>
      <c r="C344" s="164"/>
      <c r="E344" s="177"/>
      <c r="F344" s="169"/>
      <c r="G344" s="169"/>
      <c r="H344" s="169"/>
      <c r="I344" s="169"/>
    </row>
    <row r="345" spans="1:9" ht="15.75" x14ac:dyDescent="0.25">
      <c r="A345" s="209"/>
      <c r="B345" s="209"/>
      <c r="C345" s="164"/>
      <c r="E345" s="177"/>
      <c r="F345" s="169"/>
      <c r="G345" s="169"/>
      <c r="H345" s="169"/>
      <c r="I345" s="169"/>
    </row>
    <row r="346" spans="1:9" ht="15.75" x14ac:dyDescent="0.25">
      <c r="A346" s="209"/>
      <c r="B346" s="209"/>
      <c r="C346" s="164"/>
      <c r="E346" s="177"/>
      <c r="F346" s="169"/>
      <c r="G346" s="169"/>
      <c r="H346" s="169"/>
      <c r="I346" s="169"/>
    </row>
    <row r="347" spans="1:9" ht="15.75" x14ac:dyDescent="0.25">
      <c r="A347" s="209"/>
      <c r="B347" s="209"/>
      <c r="C347" s="164"/>
      <c r="E347" s="177"/>
      <c r="F347" s="169"/>
      <c r="G347" s="169"/>
      <c r="H347" s="169"/>
      <c r="I347" s="169"/>
    </row>
    <row r="348" spans="1:9" ht="15.75" x14ac:dyDescent="0.25">
      <c r="A348" s="209"/>
      <c r="B348" s="209"/>
      <c r="C348" s="164"/>
      <c r="E348" s="177"/>
      <c r="F348" s="169"/>
      <c r="G348" s="169"/>
      <c r="H348" s="169"/>
      <c r="I348" s="169"/>
    </row>
    <row r="349" spans="1:9" ht="15.75" x14ac:dyDescent="0.25">
      <c r="A349" s="209"/>
      <c r="B349" s="209"/>
      <c r="C349" s="164"/>
      <c r="E349" s="177"/>
      <c r="F349" s="169"/>
      <c r="G349" s="169"/>
      <c r="H349" s="169"/>
      <c r="I349" s="169"/>
    </row>
    <row r="350" spans="1:9" ht="15.75" x14ac:dyDescent="0.25">
      <c r="A350" s="209"/>
      <c r="B350" s="209"/>
      <c r="C350" s="164"/>
      <c r="E350" s="177"/>
      <c r="F350" s="169"/>
      <c r="G350" s="169"/>
      <c r="H350" s="169"/>
      <c r="I350" s="169"/>
    </row>
    <row r="351" spans="1:9" ht="15.75" x14ac:dyDescent="0.25">
      <c r="A351" s="209"/>
      <c r="B351" s="209"/>
      <c r="C351" s="164"/>
      <c r="E351" s="177"/>
      <c r="F351" s="169"/>
      <c r="G351" s="169"/>
      <c r="H351" s="169"/>
      <c r="I351" s="169"/>
    </row>
    <row r="352" spans="1:9" ht="15.75" x14ac:dyDescent="0.25">
      <c r="A352" s="209"/>
      <c r="B352" s="209"/>
      <c r="C352" s="164"/>
      <c r="E352" s="177"/>
      <c r="F352" s="169"/>
      <c r="G352" s="169"/>
      <c r="H352" s="169"/>
      <c r="I352" s="169"/>
    </row>
    <row r="353" spans="1:9" ht="15.75" x14ac:dyDescent="0.25">
      <c r="A353" s="209"/>
      <c r="B353" s="209"/>
      <c r="C353" s="164"/>
      <c r="E353" s="177"/>
      <c r="F353" s="169"/>
      <c r="G353" s="169"/>
      <c r="H353" s="169"/>
      <c r="I353" s="169"/>
    </row>
    <row r="354" spans="1:9" ht="15.75" x14ac:dyDescent="0.25">
      <c r="A354" s="209"/>
      <c r="B354" s="209"/>
      <c r="C354" s="164"/>
      <c r="E354" s="177"/>
      <c r="F354" s="169"/>
      <c r="G354" s="169"/>
      <c r="H354" s="169"/>
      <c r="I354" s="169"/>
    </row>
    <row r="355" spans="1:9" ht="15.75" x14ac:dyDescent="0.25">
      <c r="A355" s="209"/>
      <c r="B355" s="209"/>
      <c r="C355" s="164"/>
      <c r="E355" s="177"/>
      <c r="F355" s="169"/>
      <c r="G355" s="169"/>
      <c r="H355" s="169"/>
      <c r="I355" s="169"/>
    </row>
    <row r="356" spans="1:9" ht="15.75" x14ac:dyDescent="0.25">
      <c r="A356" s="209"/>
      <c r="B356" s="209"/>
      <c r="C356" s="164"/>
      <c r="E356" s="177"/>
      <c r="F356" s="169"/>
      <c r="G356" s="169"/>
      <c r="H356" s="169"/>
      <c r="I356" s="169"/>
    </row>
    <row r="357" spans="1:9" ht="15.75" x14ac:dyDescent="0.25">
      <c r="A357" s="209"/>
      <c r="B357" s="209"/>
      <c r="C357" s="164"/>
      <c r="E357" s="177"/>
      <c r="F357" s="169"/>
      <c r="G357" s="169"/>
      <c r="H357" s="169"/>
      <c r="I357" s="169"/>
    </row>
    <row r="358" spans="1:9" ht="15.75" x14ac:dyDescent="0.25">
      <c r="A358" s="209"/>
      <c r="B358" s="209"/>
      <c r="C358" s="164"/>
      <c r="E358" s="177"/>
      <c r="F358" s="169"/>
      <c r="G358" s="169"/>
      <c r="H358" s="169"/>
      <c r="I358" s="169"/>
    </row>
    <row r="359" spans="1:9" ht="15.75" x14ac:dyDescent="0.25">
      <c r="A359" s="209"/>
      <c r="B359" s="209"/>
      <c r="C359" s="164"/>
      <c r="E359" s="177"/>
      <c r="F359" s="169"/>
      <c r="G359" s="169"/>
      <c r="H359" s="169"/>
      <c r="I359" s="169"/>
    </row>
    <row r="360" spans="1:9" ht="15.75" x14ac:dyDescent="0.25">
      <c r="A360" s="209"/>
      <c r="B360" s="209"/>
      <c r="C360" s="164"/>
      <c r="E360" s="177"/>
      <c r="F360" s="169"/>
      <c r="G360" s="169"/>
      <c r="H360" s="169"/>
      <c r="I360" s="169"/>
    </row>
    <row r="361" spans="1:9" ht="15.75" x14ac:dyDescent="0.25">
      <c r="A361" s="209"/>
      <c r="B361" s="209"/>
      <c r="C361" s="164"/>
      <c r="E361" s="177"/>
      <c r="F361" s="169"/>
      <c r="G361" s="169"/>
      <c r="H361" s="169"/>
      <c r="I361" s="169"/>
    </row>
    <row r="362" spans="1:9" ht="15.75" x14ac:dyDescent="0.25">
      <c r="A362" s="209"/>
      <c r="B362" s="209"/>
      <c r="C362" s="164"/>
      <c r="E362" s="177"/>
      <c r="F362" s="169"/>
      <c r="G362" s="169"/>
      <c r="H362" s="169"/>
      <c r="I362" s="169"/>
    </row>
    <row r="363" spans="1:9" ht="15.75" x14ac:dyDescent="0.25">
      <c r="A363" s="209"/>
      <c r="B363" s="209"/>
      <c r="C363" s="164"/>
      <c r="E363" s="177"/>
      <c r="F363" s="169"/>
      <c r="G363" s="169"/>
      <c r="H363" s="169"/>
      <c r="I363" s="169"/>
    </row>
    <row r="364" spans="1:9" ht="15.75" x14ac:dyDescent="0.25">
      <c r="A364" s="209"/>
      <c r="B364" s="209"/>
      <c r="C364" s="164"/>
      <c r="E364" s="177"/>
      <c r="F364" s="169"/>
      <c r="G364" s="169"/>
      <c r="H364" s="169"/>
      <c r="I364" s="169"/>
    </row>
    <row r="365" spans="1:9" ht="15.75" x14ac:dyDescent="0.25">
      <c r="A365" s="209"/>
      <c r="B365" s="209"/>
      <c r="C365" s="164"/>
      <c r="E365" s="177"/>
      <c r="F365" s="169"/>
      <c r="G365" s="169"/>
      <c r="H365" s="169"/>
      <c r="I365" s="169"/>
    </row>
    <row r="366" spans="1:9" ht="15.75" x14ac:dyDescent="0.25">
      <c r="A366" s="209"/>
      <c r="B366" s="209"/>
      <c r="C366" s="164"/>
      <c r="E366" s="177"/>
      <c r="F366" s="169"/>
      <c r="G366" s="169"/>
      <c r="H366" s="169"/>
      <c r="I366" s="169"/>
    </row>
    <row r="367" spans="1:9" ht="15.75" x14ac:dyDescent="0.25">
      <c r="A367" s="209"/>
      <c r="B367" s="209"/>
      <c r="C367" s="164"/>
      <c r="E367" s="177"/>
      <c r="F367" s="169"/>
      <c r="G367" s="169"/>
      <c r="H367" s="169"/>
      <c r="I367" s="169"/>
    </row>
    <row r="368" spans="1:9" ht="15.75" x14ac:dyDescent="0.25">
      <c r="A368" s="209"/>
      <c r="B368" s="209"/>
      <c r="C368" s="164"/>
      <c r="E368" s="177"/>
      <c r="F368" s="169"/>
      <c r="G368" s="169"/>
      <c r="H368" s="169"/>
      <c r="I368" s="169"/>
    </row>
    <row r="369" spans="1:9" ht="15.75" x14ac:dyDescent="0.25">
      <c r="A369" s="209"/>
      <c r="B369" s="209"/>
      <c r="C369" s="164"/>
      <c r="E369" s="177"/>
      <c r="F369" s="169"/>
      <c r="G369" s="169"/>
      <c r="H369" s="169"/>
      <c r="I369" s="169"/>
    </row>
    <row r="370" spans="1:9" ht="15.75" x14ac:dyDescent="0.25">
      <c r="A370" s="209"/>
      <c r="B370" s="209"/>
      <c r="C370" s="164"/>
      <c r="E370" s="177"/>
      <c r="F370" s="169"/>
      <c r="G370" s="169"/>
      <c r="H370" s="169"/>
      <c r="I370" s="169"/>
    </row>
    <row r="371" spans="1:9" ht="15.75" x14ac:dyDescent="0.25">
      <c r="A371" s="209"/>
      <c r="B371" s="209"/>
      <c r="C371" s="164"/>
      <c r="E371" s="177"/>
      <c r="F371" s="169"/>
      <c r="G371" s="169"/>
      <c r="H371" s="169"/>
      <c r="I371" s="169"/>
    </row>
    <row r="372" spans="1:9" ht="15.75" x14ac:dyDescent="0.25">
      <c r="A372" s="209"/>
      <c r="B372" s="209"/>
      <c r="C372" s="164"/>
      <c r="E372" s="177"/>
      <c r="F372" s="169"/>
      <c r="G372" s="169"/>
      <c r="H372" s="169"/>
      <c r="I372" s="169"/>
    </row>
    <row r="373" spans="1:9" ht="15.75" x14ac:dyDescent="0.25">
      <c r="A373" s="209"/>
      <c r="B373" s="209"/>
      <c r="C373" s="164"/>
      <c r="E373" s="177"/>
      <c r="F373" s="169"/>
      <c r="G373" s="169"/>
      <c r="H373" s="169"/>
      <c r="I373" s="169"/>
    </row>
    <row r="374" spans="1:9" ht="15.75" x14ac:dyDescent="0.25">
      <c r="A374" s="209"/>
      <c r="B374" s="209"/>
      <c r="C374" s="164"/>
      <c r="E374" s="177"/>
      <c r="F374" s="169"/>
      <c r="G374" s="169"/>
      <c r="H374" s="169"/>
      <c r="I374" s="169"/>
    </row>
    <row r="375" spans="1:9" ht="15.75" x14ac:dyDescent="0.25">
      <c r="A375" s="209"/>
      <c r="B375" s="209"/>
      <c r="C375" s="164"/>
      <c r="E375" s="177"/>
      <c r="F375" s="169"/>
      <c r="G375" s="169"/>
      <c r="H375" s="169"/>
      <c r="I375" s="169"/>
    </row>
    <row r="376" spans="1:9" ht="15.75" x14ac:dyDescent="0.25">
      <c r="A376" s="209"/>
      <c r="B376" s="209"/>
      <c r="C376" s="164"/>
      <c r="E376" s="177"/>
      <c r="F376" s="169"/>
      <c r="G376" s="169"/>
      <c r="H376" s="169"/>
      <c r="I376" s="169"/>
    </row>
    <row r="377" spans="1:9" ht="15.75" x14ac:dyDescent="0.25">
      <c r="A377" s="209"/>
      <c r="B377" s="209"/>
      <c r="C377" s="164"/>
      <c r="E377" s="177"/>
      <c r="F377" s="169"/>
      <c r="G377" s="169"/>
      <c r="H377" s="169"/>
      <c r="I377" s="169"/>
    </row>
    <row r="378" spans="1:9" ht="15.75" x14ac:dyDescent="0.25">
      <c r="A378" s="209"/>
      <c r="B378" s="209"/>
      <c r="C378" s="164"/>
      <c r="E378" s="177"/>
      <c r="F378" s="169"/>
      <c r="G378" s="169"/>
      <c r="H378" s="169"/>
      <c r="I378" s="169"/>
    </row>
    <row r="379" spans="1:9" ht="15.75" x14ac:dyDescent="0.25">
      <c r="A379" s="209"/>
      <c r="B379" s="209"/>
      <c r="C379" s="164"/>
      <c r="E379" s="177"/>
      <c r="F379" s="169"/>
      <c r="G379" s="169"/>
      <c r="H379" s="169"/>
      <c r="I379" s="169"/>
    </row>
    <row r="380" spans="1:9" ht="15.75" x14ac:dyDescent="0.25">
      <c r="A380" s="209"/>
      <c r="B380" s="209"/>
      <c r="C380" s="164"/>
      <c r="E380" s="177"/>
      <c r="F380" s="169"/>
      <c r="G380" s="169"/>
      <c r="H380" s="169"/>
      <c r="I380" s="169"/>
    </row>
    <row r="381" spans="1:9" ht="15.75" x14ac:dyDescent="0.25">
      <c r="A381" s="209"/>
      <c r="B381" s="209"/>
      <c r="C381" s="164"/>
      <c r="E381" s="177"/>
      <c r="F381" s="169"/>
      <c r="G381" s="169"/>
      <c r="H381" s="169"/>
      <c r="I381" s="169"/>
    </row>
    <row r="382" spans="1:9" ht="15.75" x14ac:dyDescent="0.25">
      <c r="A382" s="209"/>
      <c r="B382" s="209"/>
      <c r="C382" s="164"/>
      <c r="E382" s="177"/>
      <c r="F382" s="169"/>
      <c r="G382" s="169"/>
      <c r="H382" s="169"/>
      <c r="I382" s="169"/>
    </row>
    <row r="383" spans="1:9" ht="15.75" x14ac:dyDescent="0.25">
      <c r="A383" s="209"/>
      <c r="B383" s="209"/>
      <c r="C383" s="164"/>
      <c r="E383" s="177"/>
      <c r="F383" s="169"/>
      <c r="G383" s="169"/>
      <c r="H383" s="169"/>
      <c r="I383" s="169"/>
    </row>
    <row r="384" spans="1:9" ht="15.75" x14ac:dyDescent="0.25">
      <c r="A384" s="209"/>
      <c r="B384" s="209"/>
      <c r="C384" s="164"/>
      <c r="E384" s="177"/>
      <c r="F384" s="169"/>
      <c r="G384" s="169"/>
      <c r="H384" s="169"/>
      <c r="I384" s="169"/>
    </row>
    <row r="385" spans="1:9" ht="15.75" x14ac:dyDescent="0.25">
      <c r="A385" s="209"/>
      <c r="B385" s="209"/>
      <c r="C385" s="164"/>
      <c r="E385" s="177"/>
      <c r="F385" s="169"/>
      <c r="G385" s="169"/>
      <c r="H385" s="169"/>
      <c r="I385" s="169"/>
    </row>
    <row r="386" spans="1:9" ht="15.75" x14ac:dyDescent="0.25">
      <c r="A386" s="209"/>
      <c r="B386" s="209"/>
      <c r="C386" s="164"/>
      <c r="E386" s="177"/>
      <c r="F386" s="169"/>
      <c r="G386" s="169"/>
      <c r="H386" s="169"/>
      <c r="I386" s="169"/>
    </row>
    <row r="387" spans="1:9" ht="15.75" x14ac:dyDescent="0.25">
      <c r="A387" s="209"/>
      <c r="B387" s="209"/>
      <c r="C387" s="164"/>
      <c r="E387" s="177"/>
      <c r="F387" s="169"/>
      <c r="G387" s="169"/>
      <c r="H387" s="169"/>
      <c r="I387" s="169"/>
    </row>
    <row r="388" spans="1:9" ht="15.75" x14ac:dyDescent="0.25">
      <c r="A388" s="209"/>
      <c r="B388" s="209"/>
      <c r="C388" s="164"/>
      <c r="E388" s="177"/>
      <c r="F388" s="169"/>
      <c r="G388" s="169"/>
      <c r="H388" s="169"/>
      <c r="I388" s="169"/>
    </row>
    <row r="389" spans="1:9" ht="15.75" x14ac:dyDescent="0.25">
      <c r="A389" s="209"/>
      <c r="B389" s="209"/>
      <c r="C389" s="164"/>
      <c r="E389" s="177"/>
      <c r="F389" s="169"/>
      <c r="G389" s="169"/>
      <c r="H389" s="169"/>
      <c r="I389" s="169"/>
    </row>
    <row r="390" spans="1:9" ht="15.75" x14ac:dyDescent="0.25">
      <c r="A390" s="209"/>
      <c r="B390" s="209"/>
      <c r="C390" s="164"/>
      <c r="E390" s="177"/>
      <c r="F390" s="169"/>
      <c r="G390" s="169"/>
      <c r="H390" s="169"/>
      <c r="I390" s="169"/>
    </row>
    <row r="391" spans="1:9" ht="15.75" x14ac:dyDescent="0.25">
      <c r="A391" s="209"/>
      <c r="B391" s="209"/>
      <c r="C391" s="164"/>
      <c r="E391" s="177"/>
      <c r="F391" s="169"/>
      <c r="G391" s="169"/>
      <c r="H391" s="169"/>
      <c r="I391" s="169"/>
    </row>
    <row r="392" spans="1:9" ht="15.75" x14ac:dyDescent="0.25">
      <c r="A392" s="209"/>
      <c r="B392" s="209"/>
      <c r="C392" s="164"/>
      <c r="E392" s="177"/>
      <c r="F392" s="169"/>
      <c r="G392" s="169"/>
      <c r="H392" s="169"/>
      <c r="I392" s="169"/>
    </row>
    <row r="393" spans="1:9" ht="15.75" x14ac:dyDescent="0.25">
      <c r="A393" s="209"/>
      <c r="B393" s="209"/>
      <c r="C393" s="164"/>
      <c r="E393" s="177"/>
      <c r="F393" s="169"/>
      <c r="G393" s="169"/>
      <c r="H393" s="169"/>
      <c r="I393" s="169"/>
    </row>
    <row r="394" spans="1:9" ht="15.75" x14ac:dyDescent="0.25">
      <c r="A394" s="209"/>
      <c r="B394" s="209"/>
      <c r="C394" s="164"/>
      <c r="E394" s="177"/>
      <c r="F394" s="169"/>
      <c r="G394" s="169"/>
      <c r="H394" s="169"/>
      <c r="I394" s="169"/>
    </row>
    <row r="395" spans="1:9" ht="15.75" x14ac:dyDescent="0.25">
      <c r="A395" s="209"/>
      <c r="B395" s="209"/>
      <c r="C395" s="164"/>
      <c r="E395" s="177"/>
      <c r="F395" s="169"/>
      <c r="G395" s="169"/>
      <c r="H395" s="169"/>
      <c r="I395" s="169"/>
    </row>
    <row r="396" spans="1:9" ht="15.75" x14ac:dyDescent="0.25">
      <c r="A396" s="209"/>
      <c r="B396" s="209"/>
      <c r="C396" s="164"/>
      <c r="E396" s="177"/>
      <c r="F396" s="169"/>
      <c r="G396" s="169"/>
      <c r="H396" s="169"/>
      <c r="I396" s="169"/>
    </row>
    <row r="397" spans="1:9" ht="15.75" x14ac:dyDescent="0.25">
      <c r="A397" s="209"/>
      <c r="B397" s="209"/>
      <c r="C397" s="164"/>
      <c r="E397" s="177"/>
      <c r="F397" s="169"/>
      <c r="G397" s="169"/>
      <c r="H397" s="169"/>
      <c r="I397" s="169"/>
    </row>
    <row r="398" spans="1:9" ht="15.75" x14ac:dyDescent="0.25">
      <c r="A398" s="209"/>
      <c r="B398" s="209"/>
      <c r="C398" s="164"/>
      <c r="E398" s="177"/>
      <c r="F398" s="169"/>
      <c r="G398" s="169"/>
      <c r="H398" s="169"/>
      <c r="I398" s="169"/>
    </row>
    <row r="399" spans="1:9" ht="15.75" x14ac:dyDescent="0.25">
      <c r="A399" s="209"/>
      <c r="B399" s="209"/>
      <c r="C399" s="164"/>
      <c r="E399" s="177"/>
      <c r="F399" s="169"/>
      <c r="G399" s="169"/>
      <c r="H399" s="169"/>
      <c r="I399" s="169"/>
    </row>
    <row r="400" spans="1:9" ht="15.75" x14ac:dyDescent="0.25">
      <c r="A400" s="209"/>
      <c r="B400" s="209"/>
      <c r="C400" s="164"/>
      <c r="E400" s="177"/>
      <c r="F400" s="169"/>
      <c r="G400" s="169"/>
      <c r="H400" s="169"/>
      <c r="I400" s="169"/>
    </row>
    <row r="401" spans="1:9" ht="15.75" x14ac:dyDescent="0.25">
      <c r="A401" s="209"/>
      <c r="B401" s="209"/>
      <c r="C401" s="164"/>
      <c r="E401" s="177"/>
      <c r="F401" s="169"/>
      <c r="G401" s="169"/>
      <c r="H401" s="169"/>
      <c r="I401" s="169"/>
    </row>
    <row r="402" spans="1:9" ht="15.75" x14ac:dyDescent="0.25">
      <c r="A402" s="209"/>
      <c r="B402" s="209"/>
      <c r="C402" s="164"/>
      <c r="E402" s="177"/>
      <c r="F402" s="169"/>
      <c r="G402" s="169"/>
      <c r="H402" s="169"/>
      <c r="I402" s="169"/>
    </row>
    <row r="403" spans="1:9" ht="15.75" x14ac:dyDescent="0.25">
      <c r="A403" s="209"/>
      <c r="B403" s="209"/>
      <c r="C403" s="164"/>
      <c r="E403" s="177"/>
      <c r="F403" s="169"/>
      <c r="G403" s="169"/>
      <c r="H403" s="169"/>
      <c r="I403" s="169"/>
    </row>
    <row r="404" spans="1:9" ht="15.75" x14ac:dyDescent="0.25">
      <c r="A404" s="209"/>
      <c r="B404" s="209"/>
      <c r="C404" s="164"/>
      <c r="E404" s="177"/>
      <c r="F404" s="169"/>
      <c r="G404" s="169"/>
      <c r="H404" s="169"/>
      <c r="I404" s="169"/>
    </row>
    <row r="405" spans="1:9" ht="15.75" x14ac:dyDescent="0.25">
      <c r="A405" s="209"/>
      <c r="B405" s="209"/>
      <c r="C405" s="164"/>
      <c r="E405" s="177"/>
      <c r="F405" s="169"/>
      <c r="G405" s="169"/>
      <c r="H405" s="169"/>
      <c r="I405" s="169"/>
    </row>
    <row r="406" spans="1:9" ht="15.75" x14ac:dyDescent="0.25">
      <c r="A406" s="209"/>
      <c r="B406" s="209"/>
      <c r="C406" s="164"/>
      <c r="E406" s="177"/>
      <c r="F406" s="169"/>
      <c r="G406" s="169"/>
      <c r="H406" s="169"/>
      <c r="I406" s="169"/>
    </row>
    <row r="407" spans="1:9" ht="15.75" x14ac:dyDescent="0.25">
      <c r="A407" s="209"/>
      <c r="B407" s="209"/>
      <c r="C407" s="164"/>
      <c r="E407" s="177"/>
      <c r="F407" s="169"/>
      <c r="G407" s="169"/>
      <c r="H407" s="169"/>
      <c r="I407" s="169"/>
    </row>
    <row r="408" spans="1:9" ht="15.75" x14ac:dyDescent="0.25">
      <c r="A408" s="209"/>
      <c r="B408" s="209"/>
      <c r="C408" s="164"/>
      <c r="E408" s="177"/>
      <c r="F408" s="169"/>
      <c r="G408" s="169"/>
      <c r="H408" s="169"/>
      <c r="I408" s="169"/>
    </row>
    <row r="409" spans="1:9" ht="15.75" x14ac:dyDescent="0.25">
      <c r="A409" s="209"/>
      <c r="B409" s="209"/>
      <c r="C409" s="164"/>
      <c r="E409" s="177"/>
      <c r="F409" s="169"/>
      <c r="G409" s="169"/>
      <c r="H409" s="169"/>
      <c r="I409" s="169"/>
    </row>
    <row r="410" spans="1:9" ht="15.75" x14ac:dyDescent="0.25">
      <c r="A410" s="209"/>
      <c r="B410" s="209"/>
      <c r="C410" s="164"/>
      <c r="E410" s="177"/>
      <c r="F410" s="169"/>
      <c r="G410" s="169"/>
      <c r="H410" s="169"/>
      <c r="I410" s="169"/>
    </row>
    <row r="411" spans="1:9" ht="15.75" x14ac:dyDescent="0.25">
      <c r="A411" s="209"/>
      <c r="B411" s="209"/>
      <c r="C411" s="164"/>
      <c r="E411" s="177"/>
      <c r="F411" s="169"/>
      <c r="G411" s="169"/>
      <c r="H411" s="169"/>
      <c r="I411" s="169"/>
    </row>
    <row r="412" spans="1:9" ht="15.75" x14ac:dyDescent="0.25">
      <c r="A412" s="209"/>
      <c r="B412" s="209"/>
      <c r="C412" s="164"/>
      <c r="E412" s="177"/>
      <c r="F412" s="169"/>
      <c r="G412" s="169"/>
      <c r="H412" s="169"/>
      <c r="I412" s="169"/>
    </row>
    <row r="413" spans="1:9" ht="15.75" x14ac:dyDescent="0.25">
      <c r="A413" s="209"/>
      <c r="B413" s="209"/>
      <c r="C413" s="164"/>
      <c r="E413" s="177"/>
      <c r="F413" s="169"/>
      <c r="G413" s="169"/>
      <c r="H413" s="169"/>
      <c r="I413" s="169"/>
    </row>
    <row r="414" spans="1:9" x14ac:dyDescent="0.2">
      <c r="A414" s="209"/>
      <c r="B414" s="209"/>
      <c r="C414" s="164"/>
      <c r="F414" s="169"/>
      <c r="G414" s="169"/>
      <c r="H414" s="169"/>
      <c r="I414" s="169"/>
    </row>
    <row r="415" spans="1:9" x14ac:dyDescent="0.2">
      <c r="A415" s="209"/>
      <c r="B415" s="209"/>
      <c r="C415" s="164"/>
      <c r="F415" s="169"/>
      <c r="G415" s="169"/>
      <c r="H415" s="169"/>
      <c r="I415" s="169"/>
    </row>
    <row r="416" spans="1:9" x14ac:dyDescent="0.2">
      <c r="A416" s="209"/>
      <c r="B416" s="209"/>
      <c r="C416" s="164"/>
      <c r="F416" s="169"/>
      <c r="G416" s="169"/>
      <c r="H416" s="169"/>
      <c r="I416" s="169"/>
    </row>
    <row r="417" spans="1:9" x14ac:dyDescent="0.2">
      <c r="A417" s="209"/>
      <c r="B417" s="209"/>
      <c r="C417" s="164"/>
      <c r="F417" s="169"/>
      <c r="G417" s="169"/>
      <c r="H417" s="169"/>
      <c r="I417" s="169"/>
    </row>
    <row r="418" spans="1:9" x14ac:dyDescent="0.2">
      <c r="A418" s="209"/>
      <c r="B418" s="209"/>
      <c r="C418" s="164"/>
      <c r="F418" s="169"/>
      <c r="G418" s="169"/>
      <c r="H418" s="169"/>
      <c r="I418" s="169"/>
    </row>
    <row r="419" spans="1:9" x14ac:dyDescent="0.2">
      <c r="A419" s="209"/>
      <c r="B419" s="209"/>
      <c r="C419" s="164"/>
      <c r="F419" s="169"/>
      <c r="G419" s="169"/>
      <c r="H419" s="169"/>
      <c r="I419" s="169"/>
    </row>
    <row r="420" spans="1:9" x14ac:dyDescent="0.2">
      <c r="A420" s="209"/>
      <c r="B420" s="209"/>
      <c r="C420" s="164"/>
      <c r="F420" s="169"/>
      <c r="G420" s="169"/>
      <c r="H420" s="169"/>
      <c r="I420" s="169"/>
    </row>
    <row r="421" spans="1:9" x14ac:dyDescent="0.2">
      <c r="A421" s="209"/>
      <c r="B421" s="209"/>
      <c r="C421" s="164"/>
      <c r="F421" s="169"/>
      <c r="G421" s="169"/>
      <c r="H421" s="169"/>
      <c r="I421" s="169"/>
    </row>
    <row r="422" spans="1:9" x14ac:dyDescent="0.2">
      <c r="A422" s="209"/>
      <c r="B422" s="209"/>
      <c r="C422" s="164"/>
      <c r="F422" s="169"/>
      <c r="G422" s="169"/>
      <c r="H422" s="169"/>
      <c r="I422" s="169"/>
    </row>
    <row r="423" spans="1:9" x14ac:dyDescent="0.2">
      <c r="A423" s="209"/>
      <c r="B423" s="209"/>
      <c r="C423" s="164"/>
      <c r="F423" s="169"/>
      <c r="G423" s="169"/>
      <c r="H423" s="169"/>
      <c r="I423" s="169"/>
    </row>
    <row r="424" spans="1:9" x14ac:dyDescent="0.2">
      <c r="A424" s="209"/>
      <c r="B424" s="209"/>
      <c r="C424" s="164"/>
      <c r="F424" s="169"/>
      <c r="G424" s="169"/>
      <c r="H424" s="169"/>
      <c r="I424" s="169"/>
    </row>
    <row r="425" spans="1:9" x14ac:dyDescent="0.2">
      <c r="A425" s="209"/>
      <c r="B425" s="209"/>
      <c r="C425" s="164"/>
      <c r="F425" s="169"/>
      <c r="G425" s="169"/>
      <c r="H425" s="169"/>
      <c r="I425" s="169"/>
    </row>
    <row r="426" spans="1:9" x14ac:dyDescent="0.2">
      <c r="A426" s="209"/>
      <c r="B426" s="209"/>
      <c r="C426" s="164"/>
      <c r="F426" s="169"/>
      <c r="G426" s="169"/>
      <c r="H426" s="169"/>
      <c r="I426" s="169"/>
    </row>
    <row r="427" spans="1:9" x14ac:dyDescent="0.2">
      <c r="A427" s="209"/>
      <c r="B427" s="209"/>
      <c r="C427" s="164"/>
      <c r="F427" s="169"/>
      <c r="G427" s="169"/>
      <c r="H427" s="169"/>
      <c r="I427" s="169"/>
    </row>
    <row r="428" spans="1:9" x14ac:dyDescent="0.2">
      <c r="A428" s="209"/>
      <c r="B428" s="209"/>
      <c r="C428" s="164"/>
      <c r="D428" s="210"/>
      <c r="E428" s="211"/>
      <c r="F428" s="169"/>
      <c r="G428" s="169"/>
      <c r="H428" s="169"/>
      <c r="I428" s="169"/>
    </row>
    <row r="429" spans="1:9" x14ac:dyDescent="0.2">
      <c r="A429" s="209"/>
      <c r="B429" s="209"/>
      <c r="C429" s="164"/>
      <c r="D429" s="210"/>
      <c r="E429" s="211"/>
      <c r="F429" s="169"/>
      <c r="G429" s="169"/>
      <c r="H429" s="169"/>
      <c r="I429" s="169"/>
    </row>
    <row r="430" spans="1:9" x14ac:dyDescent="0.2">
      <c r="A430" s="209"/>
      <c r="B430" s="209"/>
      <c r="C430" s="164"/>
      <c r="D430" s="210"/>
      <c r="E430" s="211"/>
      <c r="F430" s="169"/>
      <c r="G430" s="169"/>
      <c r="H430" s="169"/>
      <c r="I430" s="169"/>
    </row>
    <row r="431" spans="1:9" x14ac:dyDescent="0.2">
      <c r="A431" s="209"/>
      <c r="B431" s="209"/>
      <c r="C431" s="164"/>
      <c r="D431" s="210"/>
      <c r="E431" s="211"/>
      <c r="F431" s="169"/>
      <c r="G431" s="169"/>
      <c r="H431" s="169"/>
      <c r="I431" s="169"/>
    </row>
    <row r="432" spans="1:9" x14ac:dyDescent="0.2">
      <c r="A432" s="209"/>
      <c r="B432" s="209"/>
      <c r="C432" s="164"/>
      <c r="D432" s="210"/>
      <c r="E432" s="211"/>
      <c r="F432" s="169"/>
      <c r="G432" s="169"/>
      <c r="H432" s="169"/>
      <c r="I432" s="169"/>
    </row>
    <row r="433" spans="1:9" x14ac:dyDescent="0.2">
      <c r="A433" s="209"/>
      <c r="B433" s="209"/>
      <c r="C433" s="164"/>
      <c r="D433" s="210"/>
      <c r="E433" s="211"/>
      <c r="F433" s="169"/>
      <c r="G433" s="169"/>
      <c r="H433" s="169"/>
      <c r="I433" s="169"/>
    </row>
    <row r="434" spans="1:9" x14ac:dyDescent="0.2">
      <c r="A434" s="209"/>
      <c r="B434" s="209"/>
      <c r="C434" s="164"/>
      <c r="D434" s="210"/>
      <c r="E434" s="211"/>
      <c r="F434" s="169"/>
      <c r="G434" s="169"/>
      <c r="H434" s="169"/>
      <c r="I434" s="169"/>
    </row>
    <row r="435" spans="1:9" x14ac:dyDescent="0.2">
      <c r="A435" s="209"/>
      <c r="B435" s="209"/>
      <c r="C435" s="164"/>
      <c r="D435" s="210"/>
      <c r="E435" s="211"/>
      <c r="F435" s="169"/>
      <c r="G435" s="169"/>
      <c r="H435" s="169"/>
      <c r="I435" s="169"/>
    </row>
    <row r="436" spans="1:9" x14ac:dyDescent="0.2">
      <c r="A436" s="209"/>
      <c r="B436" s="209"/>
      <c r="C436" s="164"/>
      <c r="D436" s="210"/>
      <c r="E436" s="211"/>
      <c r="F436" s="169"/>
      <c r="G436" s="169"/>
      <c r="H436" s="169"/>
      <c r="I436" s="169"/>
    </row>
    <row r="437" spans="1:9" x14ac:dyDescent="0.2">
      <c r="A437" s="209"/>
      <c r="B437" s="209"/>
      <c r="C437" s="164"/>
      <c r="D437" s="210"/>
      <c r="E437" s="211"/>
      <c r="F437" s="169"/>
      <c r="G437" s="169"/>
      <c r="H437" s="169"/>
      <c r="I437" s="169"/>
    </row>
    <row r="438" spans="1:9" x14ac:dyDescent="0.2">
      <c r="A438" s="209"/>
      <c r="B438" s="209"/>
      <c r="C438" s="164"/>
      <c r="D438" s="210"/>
      <c r="E438" s="211"/>
      <c r="F438" s="169"/>
      <c r="G438" s="169"/>
      <c r="H438" s="169"/>
      <c r="I438" s="169"/>
    </row>
    <row r="439" spans="1:9" x14ac:dyDescent="0.2">
      <c r="A439" s="209"/>
      <c r="B439" s="209"/>
      <c r="C439" s="164"/>
      <c r="D439" s="210"/>
      <c r="E439" s="211"/>
      <c r="F439" s="169"/>
      <c r="G439" s="169"/>
      <c r="H439" s="169"/>
      <c r="I439" s="169"/>
    </row>
    <row r="440" spans="1:9" x14ac:dyDescent="0.2">
      <c r="A440" s="209"/>
      <c r="B440" s="209"/>
      <c r="C440" s="164"/>
      <c r="D440" s="210"/>
      <c r="E440" s="211"/>
      <c r="F440" s="169"/>
      <c r="G440" s="169"/>
      <c r="H440" s="169"/>
      <c r="I440" s="169"/>
    </row>
    <row r="441" spans="1:9" x14ac:dyDescent="0.2">
      <c r="A441" s="209"/>
      <c r="B441" s="209"/>
      <c r="C441" s="164"/>
      <c r="D441" s="210"/>
      <c r="E441" s="211"/>
      <c r="F441" s="169"/>
      <c r="G441" s="169"/>
      <c r="H441" s="169"/>
      <c r="I441" s="169"/>
    </row>
    <row r="442" spans="1:9" x14ac:dyDescent="0.2">
      <c r="A442" s="209"/>
      <c r="B442" s="209"/>
      <c r="C442" s="164"/>
      <c r="D442" s="210"/>
      <c r="E442" s="211"/>
      <c r="F442" s="169"/>
      <c r="G442" s="169"/>
      <c r="H442" s="169"/>
      <c r="I442" s="169"/>
    </row>
    <row r="443" spans="1:9" x14ac:dyDescent="0.2">
      <c r="A443" s="209"/>
      <c r="B443" s="209"/>
      <c r="C443" s="164"/>
      <c r="D443" s="210"/>
      <c r="E443" s="211"/>
      <c r="F443" s="169"/>
      <c r="G443" s="169"/>
      <c r="H443" s="169"/>
      <c r="I443" s="169"/>
    </row>
    <row r="444" spans="1:9" x14ac:dyDescent="0.2">
      <c r="A444" s="209"/>
      <c r="B444" s="209"/>
      <c r="C444" s="164"/>
      <c r="D444" s="210"/>
      <c r="E444" s="211"/>
      <c r="F444" s="169"/>
      <c r="G444" s="169"/>
      <c r="H444" s="169"/>
      <c r="I444" s="169"/>
    </row>
    <row r="445" spans="1:9" x14ac:dyDescent="0.2">
      <c r="A445" s="209"/>
      <c r="B445" s="209"/>
      <c r="C445" s="164"/>
      <c r="D445" s="210"/>
      <c r="E445" s="211"/>
      <c r="F445" s="169"/>
      <c r="G445" s="169"/>
      <c r="H445" s="169"/>
      <c r="I445" s="169"/>
    </row>
    <row r="446" spans="1:9" x14ac:dyDescent="0.2">
      <c r="A446" s="209"/>
      <c r="B446" s="209"/>
      <c r="C446" s="164"/>
      <c r="D446" s="210"/>
      <c r="E446" s="211"/>
      <c r="F446" s="169"/>
      <c r="G446" s="169"/>
      <c r="H446" s="169"/>
      <c r="I446" s="169"/>
    </row>
    <row r="447" spans="1:9" x14ac:dyDescent="0.2">
      <c r="A447" s="209"/>
      <c r="B447" s="209"/>
      <c r="C447" s="164"/>
      <c r="D447" s="210"/>
      <c r="E447" s="211"/>
      <c r="F447" s="169"/>
      <c r="G447" s="169"/>
      <c r="H447" s="169"/>
      <c r="I447" s="169"/>
    </row>
    <row r="448" spans="1:9" x14ac:dyDescent="0.2">
      <c r="A448" s="209"/>
      <c r="B448" s="209"/>
      <c r="C448" s="164"/>
      <c r="D448" s="210"/>
      <c r="E448" s="211"/>
      <c r="F448" s="169"/>
      <c r="G448" s="169"/>
      <c r="H448" s="169"/>
      <c r="I448" s="169"/>
    </row>
    <row r="449" spans="1:9" x14ac:dyDescent="0.2">
      <c r="A449" s="209"/>
      <c r="B449" s="209"/>
      <c r="C449" s="164"/>
      <c r="D449" s="210"/>
      <c r="E449" s="211"/>
      <c r="F449" s="169"/>
      <c r="G449" s="169"/>
      <c r="H449" s="169"/>
      <c r="I449" s="169"/>
    </row>
    <row r="450" spans="1:9" x14ac:dyDescent="0.2">
      <c r="A450" s="209"/>
      <c r="B450" s="209"/>
      <c r="C450" s="164"/>
      <c r="D450" s="210"/>
      <c r="E450" s="211"/>
      <c r="F450" s="169"/>
      <c r="G450" s="169"/>
      <c r="H450" s="169"/>
      <c r="I450" s="169"/>
    </row>
    <row r="451" spans="1:9" x14ac:dyDescent="0.2">
      <c r="A451" s="209"/>
      <c r="B451" s="209"/>
      <c r="C451" s="164"/>
      <c r="D451" s="210"/>
      <c r="E451" s="211"/>
      <c r="F451" s="169"/>
      <c r="G451" s="169"/>
      <c r="H451" s="169"/>
      <c r="I451" s="169"/>
    </row>
    <row r="452" spans="1:9" x14ac:dyDescent="0.2">
      <c r="A452" s="209"/>
      <c r="B452" s="209"/>
      <c r="C452" s="164"/>
      <c r="D452" s="210"/>
      <c r="E452" s="211"/>
      <c r="F452" s="169"/>
      <c r="G452" s="169"/>
      <c r="H452" s="169"/>
      <c r="I452" s="169"/>
    </row>
    <row r="453" spans="1:9" x14ac:dyDescent="0.2">
      <c r="A453" s="209"/>
      <c r="B453" s="209"/>
      <c r="C453" s="164"/>
      <c r="D453" s="210"/>
      <c r="E453" s="211"/>
      <c r="F453" s="169"/>
      <c r="G453" s="169"/>
      <c r="H453" s="169"/>
      <c r="I453" s="169"/>
    </row>
    <row r="454" spans="1:9" x14ac:dyDescent="0.2">
      <c r="A454" s="209"/>
      <c r="B454" s="209"/>
      <c r="C454" s="164"/>
      <c r="D454" s="210"/>
      <c r="E454" s="211"/>
      <c r="F454" s="169"/>
      <c r="G454" s="169"/>
      <c r="H454" s="169"/>
      <c r="I454" s="169"/>
    </row>
    <row r="455" spans="1:9" x14ac:dyDescent="0.2">
      <c r="A455" s="209"/>
      <c r="B455" s="209"/>
      <c r="C455" s="164"/>
      <c r="D455" s="210"/>
      <c r="E455" s="211"/>
      <c r="F455" s="169"/>
      <c r="G455" s="169"/>
      <c r="H455" s="169"/>
      <c r="I455" s="169"/>
    </row>
    <row r="456" spans="1:9" x14ac:dyDescent="0.2">
      <c r="A456" s="209"/>
      <c r="B456" s="209"/>
      <c r="C456" s="164"/>
      <c r="D456" s="210"/>
      <c r="E456" s="211"/>
      <c r="F456" s="169"/>
      <c r="G456" s="169"/>
      <c r="H456" s="169"/>
      <c r="I456" s="169"/>
    </row>
    <row r="457" spans="1:9" x14ac:dyDescent="0.2">
      <c r="A457" s="209"/>
      <c r="B457" s="209"/>
      <c r="C457" s="164"/>
      <c r="D457" s="210"/>
      <c r="E457" s="211"/>
      <c r="F457" s="169"/>
      <c r="G457" s="169"/>
      <c r="H457" s="169"/>
      <c r="I457" s="169"/>
    </row>
    <row r="458" spans="1:9" x14ac:dyDescent="0.2">
      <c r="A458" s="209"/>
      <c r="B458" s="209"/>
      <c r="C458" s="164"/>
      <c r="D458" s="210"/>
      <c r="E458" s="211"/>
      <c r="F458" s="169"/>
      <c r="G458" s="169"/>
      <c r="H458" s="169"/>
      <c r="I458" s="169"/>
    </row>
    <row r="459" spans="1:9" x14ac:dyDescent="0.2">
      <c r="A459" s="209"/>
      <c r="B459" s="209"/>
      <c r="C459" s="164"/>
      <c r="D459" s="210"/>
      <c r="E459" s="211"/>
      <c r="F459" s="169"/>
      <c r="G459" s="169"/>
      <c r="H459" s="169"/>
      <c r="I459" s="169"/>
    </row>
    <row r="460" spans="1:9" x14ac:dyDescent="0.2">
      <c r="A460" s="209"/>
      <c r="B460" s="209"/>
      <c r="C460" s="164"/>
      <c r="D460" s="210"/>
      <c r="E460" s="211"/>
      <c r="F460" s="169"/>
      <c r="G460" s="169"/>
      <c r="H460" s="169"/>
      <c r="I460" s="169"/>
    </row>
    <row r="461" spans="1:9" x14ac:dyDescent="0.2">
      <c r="A461" s="209"/>
      <c r="B461" s="209"/>
      <c r="C461" s="164"/>
      <c r="D461" s="210"/>
      <c r="E461" s="211"/>
      <c r="F461" s="169"/>
      <c r="G461" s="169"/>
      <c r="H461" s="169"/>
      <c r="I461" s="169"/>
    </row>
    <row r="462" spans="1:9" x14ac:dyDescent="0.2">
      <c r="A462" s="209"/>
      <c r="B462" s="209"/>
      <c r="C462" s="164"/>
      <c r="D462" s="210"/>
      <c r="E462" s="211"/>
      <c r="F462" s="169"/>
      <c r="G462" s="169"/>
      <c r="H462" s="169"/>
      <c r="I462" s="169"/>
    </row>
    <row r="463" spans="1:9" x14ac:dyDescent="0.2">
      <c r="A463" s="209"/>
      <c r="B463" s="209"/>
      <c r="C463" s="164"/>
      <c r="D463" s="210"/>
      <c r="E463" s="211"/>
      <c r="F463" s="169"/>
      <c r="G463" s="169"/>
      <c r="H463" s="169"/>
      <c r="I463" s="169"/>
    </row>
    <row r="464" spans="1:9" x14ac:dyDescent="0.2">
      <c r="A464" s="209"/>
      <c r="B464" s="209"/>
      <c r="C464" s="164"/>
      <c r="D464" s="210"/>
      <c r="E464" s="211"/>
      <c r="F464" s="169"/>
      <c r="G464" s="169"/>
      <c r="H464" s="169"/>
      <c r="I464" s="169"/>
    </row>
    <row r="465" spans="1:9" x14ac:dyDescent="0.2">
      <c r="A465" s="209"/>
      <c r="B465" s="209"/>
      <c r="C465" s="164"/>
      <c r="D465" s="210"/>
      <c r="E465" s="211"/>
      <c r="F465" s="169"/>
      <c r="G465" s="169"/>
      <c r="H465" s="169"/>
      <c r="I465" s="169"/>
    </row>
    <row r="466" spans="1:9" x14ac:dyDescent="0.2">
      <c r="A466" s="209"/>
      <c r="B466" s="209"/>
      <c r="C466" s="164"/>
      <c r="D466" s="210"/>
      <c r="E466" s="211"/>
      <c r="F466" s="169"/>
      <c r="G466" s="169"/>
      <c r="H466" s="169"/>
      <c r="I466" s="169"/>
    </row>
    <row r="467" spans="1:9" x14ac:dyDescent="0.2">
      <c r="A467" s="209"/>
      <c r="B467" s="209"/>
      <c r="C467" s="164"/>
      <c r="D467" s="210"/>
      <c r="E467" s="211"/>
      <c r="F467" s="169"/>
      <c r="G467" s="169"/>
      <c r="H467" s="169"/>
      <c r="I467" s="169"/>
    </row>
    <row r="468" spans="1:9" x14ac:dyDescent="0.2">
      <c r="A468" s="209"/>
      <c r="B468" s="209"/>
      <c r="C468" s="164"/>
      <c r="D468" s="210"/>
      <c r="E468" s="211"/>
      <c r="F468" s="169"/>
      <c r="G468" s="169"/>
      <c r="H468" s="169"/>
      <c r="I468" s="169"/>
    </row>
    <row r="469" spans="1:9" x14ac:dyDescent="0.2">
      <c r="A469" s="209"/>
      <c r="B469" s="209"/>
      <c r="C469" s="164"/>
      <c r="D469" s="210"/>
      <c r="E469" s="211"/>
      <c r="F469" s="169"/>
      <c r="G469" s="169"/>
      <c r="H469" s="169"/>
      <c r="I469" s="169"/>
    </row>
    <row r="470" spans="1:9" x14ac:dyDescent="0.2">
      <c r="A470" s="209"/>
      <c r="B470" s="209"/>
      <c r="C470" s="164"/>
      <c r="D470" s="210"/>
      <c r="E470" s="211"/>
      <c r="F470" s="169"/>
      <c r="G470" s="169"/>
      <c r="H470" s="169"/>
      <c r="I470" s="169"/>
    </row>
    <row r="471" spans="1:9" x14ac:dyDescent="0.2">
      <c r="A471" s="209"/>
      <c r="B471" s="209"/>
      <c r="C471" s="164"/>
      <c r="D471" s="210"/>
      <c r="E471" s="211"/>
      <c r="F471" s="169"/>
      <c r="G471" s="169"/>
      <c r="H471" s="169"/>
      <c r="I471" s="169"/>
    </row>
    <row r="472" spans="1:9" x14ac:dyDescent="0.2">
      <c r="A472" s="209"/>
      <c r="B472" s="209"/>
      <c r="C472" s="164"/>
      <c r="D472" s="210"/>
      <c r="E472" s="211"/>
      <c r="F472" s="169"/>
      <c r="G472" s="169"/>
      <c r="H472" s="169"/>
      <c r="I472" s="169"/>
    </row>
    <row r="473" spans="1:9" x14ac:dyDescent="0.2">
      <c r="A473" s="209"/>
      <c r="B473" s="209"/>
      <c r="C473" s="164"/>
      <c r="D473" s="210"/>
      <c r="E473" s="211"/>
      <c r="F473" s="169"/>
      <c r="G473" s="169"/>
      <c r="H473" s="169"/>
      <c r="I473" s="169"/>
    </row>
    <row r="474" spans="1:9" x14ac:dyDescent="0.2">
      <c r="A474" s="209"/>
      <c r="B474" s="209"/>
      <c r="C474" s="164"/>
      <c r="D474" s="210"/>
      <c r="E474" s="211"/>
      <c r="F474" s="169"/>
      <c r="G474" s="169"/>
      <c r="H474" s="169"/>
      <c r="I474" s="169"/>
    </row>
    <row r="475" spans="1:9" x14ac:dyDescent="0.2">
      <c r="A475" s="209"/>
      <c r="B475" s="209"/>
      <c r="C475" s="164"/>
      <c r="D475" s="210"/>
      <c r="E475" s="211"/>
      <c r="F475" s="169"/>
      <c r="G475" s="169"/>
      <c r="H475" s="169"/>
      <c r="I475" s="169"/>
    </row>
    <row r="476" spans="1:9" x14ac:dyDescent="0.2">
      <c r="A476" s="209"/>
      <c r="B476" s="209"/>
      <c r="C476" s="164"/>
      <c r="D476" s="210"/>
      <c r="E476" s="211"/>
      <c r="F476" s="169"/>
      <c r="G476" s="169"/>
      <c r="H476" s="169"/>
      <c r="I476" s="169"/>
    </row>
    <row r="477" spans="1:9" x14ac:dyDescent="0.2">
      <c r="A477" s="209"/>
      <c r="B477" s="209"/>
      <c r="C477" s="164"/>
      <c r="D477" s="210"/>
      <c r="E477" s="211"/>
      <c r="F477" s="169"/>
      <c r="G477" s="169"/>
      <c r="H477" s="169"/>
      <c r="I477" s="169"/>
    </row>
    <row r="478" spans="1:9" x14ac:dyDescent="0.2">
      <c r="A478" s="209"/>
      <c r="B478" s="209"/>
      <c r="C478" s="164"/>
      <c r="D478" s="210"/>
      <c r="E478" s="211"/>
      <c r="F478" s="169"/>
      <c r="G478" s="169"/>
      <c r="H478" s="169"/>
      <c r="I478" s="169"/>
    </row>
    <row r="479" spans="1:9" x14ac:dyDescent="0.2">
      <c r="A479" s="209"/>
      <c r="B479" s="209"/>
      <c r="C479" s="164"/>
      <c r="D479" s="210"/>
      <c r="E479" s="211"/>
      <c r="F479" s="169"/>
      <c r="G479" s="169"/>
      <c r="H479" s="169"/>
      <c r="I479" s="169"/>
    </row>
    <row r="480" spans="1:9" x14ac:dyDescent="0.2">
      <c r="A480" s="209"/>
      <c r="B480" s="209"/>
      <c r="C480" s="164"/>
      <c r="D480" s="210"/>
      <c r="E480" s="211"/>
      <c r="F480" s="169"/>
      <c r="G480" s="169"/>
      <c r="H480" s="169"/>
      <c r="I480" s="169"/>
    </row>
    <row r="481" spans="1:9" x14ac:dyDescent="0.2">
      <c r="A481" s="209"/>
      <c r="B481" s="209"/>
      <c r="C481" s="164"/>
      <c r="D481" s="210"/>
      <c r="E481" s="211"/>
      <c r="F481" s="169"/>
      <c r="G481" s="169"/>
      <c r="H481" s="169"/>
      <c r="I481" s="169"/>
    </row>
    <row r="482" spans="1:9" x14ac:dyDescent="0.2">
      <c r="A482" s="209"/>
      <c r="B482" s="209"/>
      <c r="C482" s="164"/>
      <c r="D482" s="210"/>
      <c r="E482" s="211"/>
      <c r="F482" s="169"/>
      <c r="G482" s="169"/>
      <c r="H482" s="169"/>
      <c r="I482" s="169"/>
    </row>
    <row r="483" spans="1:9" x14ac:dyDescent="0.2">
      <c r="A483" s="209"/>
      <c r="B483" s="209"/>
      <c r="C483" s="164"/>
      <c r="D483" s="210"/>
      <c r="E483" s="211"/>
      <c r="F483" s="169"/>
      <c r="G483" s="169"/>
      <c r="H483" s="169"/>
      <c r="I483" s="169"/>
    </row>
    <row r="484" spans="1:9" x14ac:dyDescent="0.2">
      <c r="A484" s="209"/>
      <c r="B484" s="209"/>
      <c r="C484" s="164"/>
      <c r="D484" s="210"/>
      <c r="E484" s="211"/>
      <c r="F484" s="169"/>
      <c r="G484" s="169"/>
      <c r="H484" s="169"/>
      <c r="I484" s="169"/>
    </row>
    <row r="485" spans="1:9" x14ac:dyDescent="0.2">
      <c r="A485" s="209"/>
      <c r="B485" s="209"/>
      <c r="C485" s="164"/>
      <c r="D485" s="210"/>
      <c r="E485" s="211"/>
      <c r="F485" s="169"/>
      <c r="G485" s="169"/>
      <c r="H485" s="169"/>
      <c r="I485" s="169"/>
    </row>
    <row r="486" spans="1:9" x14ac:dyDescent="0.2">
      <c r="A486" s="209"/>
      <c r="B486" s="209"/>
      <c r="C486" s="164"/>
      <c r="D486" s="210"/>
      <c r="E486" s="211"/>
      <c r="F486" s="169"/>
      <c r="G486" s="169"/>
      <c r="H486" s="169"/>
      <c r="I486" s="169"/>
    </row>
    <row r="487" spans="1:9" x14ac:dyDescent="0.2">
      <c r="A487" s="209"/>
      <c r="B487" s="209"/>
      <c r="C487" s="164"/>
      <c r="D487" s="210"/>
      <c r="E487" s="211"/>
      <c r="F487" s="169"/>
      <c r="G487" s="169"/>
      <c r="H487" s="169"/>
      <c r="I487" s="169"/>
    </row>
    <row r="488" spans="1:9" x14ac:dyDescent="0.2">
      <c r="A488" s="209"/>
      <c r="B488" s="209"/>
      <c r="C488" s="164"/>
      <c r="D488" s="210"/>
      <c r="E488" s="211"/>
      <c r="F488" s="169"/>
      <c r="G488" s="169"/>
      <c r="H488" s="169"/>
      <c r="I488" s="169"/>
    </row>
    <row r="489" spans="1:9" x14ac:dyDescent="0.2">
      <c r="A489" s="209"/>
      <c r="B489" s="209"/>
      <c r="C489" s="164"/>
      <c r="D489" s="210"/>
      <c r="E489" s="211"/>
      <c r="F489" s="169"/>
      <c r="G489" s="169"/>
      <c r="H489" s="169"/>
      <c r="I489" s="169"/>
    </row>
    <row r="490" spans="1:9" x14ac:dyDescent="0.2">
      <c r="A490" s="209"/>
      <c r="B490" s="209"/>
      <c r="C490" s="164"/>
      <c r="D490" s="210"/>
      <c r="E490" s="211"/>
      <c r="F490" s="169"/>
      <c r="G490" s="169"/>
      <c r="H490" s="169"/>
      <c r="I490" s="169"/>
    </row>
    <row r="491" spans="1:9" x14ac:dyDescent="0.2">
      <c r="A491" s="209"/>
      <c r="B491" s="209"/>
      <c r="C491" s="164"/>
      <c r="D491" s="210"/>
      <c r="E491" s="211"/>
      <c r="F491" s="169"/>
      <c r="G491" s="169"/>
      <c r="H491" s="169"/>
      <c r="I491" s="169"/>
    </row>
    <row r="492" spans="1:9" x14ac:dyDescent="0.2">
      <c r="A492" s="209"/>
      <c r="B492" s="209"/>
      <c r="C492" s="164"/>
      <c r="D492" s="210"/>
      <c r="E492" s="211"/>
      <c r="F492" s="169"/>
      <c r="G492" s="169"/>
      <c r="H492" s="169"/>
      <c r="I492" s="169"/>
    </row>
    <row r="493" spans="1:9" x14ac:dyDescent="0.2">
      <c r="A493" s="209"/>
      <c r="B493" s="209"/>
      <c r="C493" s="164"/>
      <c r="D493" s="210"/>
      <c r="E493" s="211"/>
      <c r="F493" s="169"/>
      <c r="G493" s="169"/>
      <c r="H493" s="169"/>
      <c r="I493" s="169"/>
    </row>
    <row r="494" spans="1:9" x14ac:dyDescent="0.2">
      <c r="A494" s="209"/>
      <c r="B494" s="209"/>
      <c r="C494" s="164"/>
      <c r="D494" s="210"/>
      <c r="E494" s="211"/>
      <c r="F494" s="169"/>
      <c r="G494" s="169"/>
      <c r="H494" s="169"/>
      <c r="I494" s="169"/>
    </row>
    <row r="495" spans="1:9" x14ac:dyDescent="0.2">
      <c r="A495" s="209"/>
      <c r="B495" s="209"/>
      <c r="C495" s="164"/>
      <c r="D495" s="210"/>
      <c r="E495" s="211"/>
      <c r="F495" s="169"/>
      <c r="G495" s="169"/>
      <c r="H495" s="169"/>
      <c r="I495" s="169"/>
    </row>
    <row r="496" spans="1:9" x14ac:dyDescent="0.2">
      <c r="A496" s="209"/>
      <c r="B496" s="209"/>
      <c r="C496" s="164"/>
      <c r="D496" s="210"/>
      <c r="E496" s="211"/>
      <c r="F496" s="169"/>
      <c r="G496" s="169"/>
      <c r="H496" s="169"/>
      <c r="I496" s="169"/>
    </row>
    <row r="497" spans="1:9" x14ac:dyDescent="0.2">
      <c r="A497" s="209"/>
      <c r="B497" s="209"/>
      <c r="C497" s="164"/>
      <c r="D497" s="210"/>
      <c r="E497" s="211"/>
      <c r="F497" s="169"/>
      <c r="G497" s="169"/>
      <c r="H497" s="169"/>
      <c r="I497" s="169"/>
    </row>
    <row r="498" spans="1:9" x14ac:dyDescent="0.2">
      <c r="A498" s="209"/>
      <c r="B498" s="209"/>
      <c r="C498" s="164"/>
      <c r="D498" s="210"/>
      <c r="E498" s="211"/>
      <c r="F498" s="169"/>
      <c r="G498" s="169"/>
      <c r="H498" s="169"/>
      <c r="I498" s="169"/>
    </row>
    <row r="499" spans="1:9" x14ac:dyDescent="0.2">
      <c r="A499" s="209"/>
      <c r="B499" s="209"/>
      <c r="C499" s="164"/>
      <c r="D499" s="210"/>
      <c r="E499" s="211"/>
      <c r="F499" s="169"/>
      <c r="G499" s="169"/>
      <c r="H499" s="169"/>
      <c r="I499" s="169"/>
    </row>
    <row r="500" spans="1:9" x14ac:dyDescent="0.2">
      <c r="A500" s="209"/>
      <c r="B500" s="209"/>
      <c r="C500" s="164"/>
      <c r="D500" s="210"/>
      <c r="E500" s="211"/>
      <c r="F500" s="169"/>
      <c r="G500" s="169"/>
      <c r="H500" s="169"/>
      <c r="I500" s="169"/>
    </row>
    <row r="501" spans="1:9" x14ac:dyDescent="0.2">
      <c r="A501" s="209"/>
      <c r="B501" s="209"/>
      <c r="C501" s="164"/>
      <c r="D501" s="210"/>
      <c r="E501" s="211"/>
      <c r="F501" s="169"/>
      <c r="G501" s="169"/>
      <c r="H501" s="169"/>
      <c r="I501" s="169"/>
    </row>
    <row r="502" spans="1:9" x14ac:dyDescent="0.2">
      <c r="A502" s="209"/>
      <c r="B502" s="209"/>
      <c r="C502" s="164"/>
      <c r="D502" s="210"/>
      <c r="E502" s="211"/>
      <c r="F502" s="169"/>
      <c r="G502" s="169"/>
      <c r="H502" s="169"/>
      <c r="I502" s="169"/>
    </row>
    <row r="503" spans="1:9" x14ac:dyDescent="0.2">
      <c r="A503" s="209"/>
      <c r="B503" s="209"/>
      <c r="C503" s="164"/>
      <c r="D503" s="210"/>
      <c r="E503" s="211"/>
      <c r="F503" s="169"/>
      <c r="G503" s="169"/>
      <c r="H503" s="169"/>
      <c r="I503" s="169"/>
    </row>
    <row r="504" spans="1:9" x14ac:dyDescent="0.2">
      <c r="A504" s="209"/>
      <c r="B504" s="209"/>
      <c r="C504" s="164"/>
      <c r="D504" s="210"/>
      <c r="E504" s="211"/>
      <c r="F504" s="169"/>
      <c r="G504" s="169"/>
      <c r="H504" s="169"/>
      <c r="I504" s="169"/>
    </row>
    <row r="505" spans="1:9" x14ac:dyDescent="0.2">
      <c r="A505" s="209"/>
      <c r="B505" s="209"/>
      <c r="C505" s="164"/>
      <c r="D505" s="210"/>
      <c r="E505" s="211"/>
      <c r="F505" s="169"/>
      <c r="G505" s="169"/>
      <c r="H505" s="169"/>
      <c r="I505" s="169"/>
    </row>
    <row r="506" spans="1:9" x14ac:dyDescent="0.2">
      <c r="A506" s="209"/>
      <c r="B506" s="209"/>
      <c r="C506" s="164"/>
      <c r="D506" s="210"/>
      <c r="E506" s="211"/>
      <c r="F506" s="169"/>
      <c r="G506" s="169"/>
      <c r="H506" s="169"/>
      <c r="I506" s="169"/>
    </row>
    <row r="507" spans="1:9" x14ac:dyDescent="0.2">
      <c r="A507" s="209"/>
      <c r="B507" s="209"/>
      <c r="C507" s="164"/>
      <c r="D507" s="210"/>
      <c r="E507" s="211"/>
      <c r="F507" s="169"/>
      <c r="G507" s="169"/>
      <c r="H507" s="169"/>
      <c r="I507" s="169"/>
    </row>
    <row r="508" spans="1:9" x14ac:dyDescent="0.2">
      <c r="A508" s="209"/>
      <c r="B508" s="209"/>
      <c r="C508" s="164"/>
      <c r="D508" s="210"/>
      <c r="E508" s="211"/>
      <c r="F508" s="169"/>
      <c r="G508" s="169"/>
      <c r="H508" s="169"/>
      <c r="I508" s="169"/>
    </row>
    <row r="509" spans="1:9" x14ac:dyDescent="0.2">
      <c r="A509" s="209"/>
      <c r="B509" s="209"/>
      <c r="C509" s="164"/>
      <c r="D509" s="210"/>
      <c r="E509" s="211"/>
      <c r="F509" s="169"/>
      <c r="G509" s="169"/>
      <c r="H509" s="169"/>
      <c r="I509" s="169"/>
    </row>
    <row r="510" spans="1:9" x14ac:dyDescent="0.2">
      <c r="A510" s="209"/>
      <c r="B510" s="209"/>
      <c r="C510" s="164"/>
      <c r="D510" s="210"/>
      <c r="E510" s="211"/>
      <c r="F510" s="169"/>
      <c r="G510" s="169"/>
      <c r="H510" s="169"/>
      <c r="I510" s="169"/>
    </row>
    <row r="511" spans="1:9" x14ac:dyDescent="0.2">
      <c r="C511" s="164"/>
      <c r="D511" s="210"/>
      <c r="E511" s="211"/>
      <c r="F511" s="169"/>
      <c r="G511" s="169"/>
      <c r="H511" s="169"/>
      <c r="I511" s="16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95"/>
  <sheetViews>
    <sheetView topLeftCell="A13" workbookViewId="0">
      <selection activeCell="G23" sqref="G23"/>
    </sheetView>
  </sheetViews>
  <sheetFormatPr defaultRowHeight="15.75" x14ac:dyDescent="0.25"/>
  <cols>
    <col min="1" max="1" width="57.5703125" style="219" customWidth="1"/>
    <col min="2" max="2" width="3.42578125" style="220" customWidth="1"/>
    <col min="3" max="3" width="15.5703125" style="219" customWidth="1"/>
    <col min="4" max="4" width="4" style="219" customWidth="1"/>
    <col min="5" max="5" width="15.5703125" style="219" customWidth="1"/>
    <col min="6" max="6" width="3.42578125" style="219" customWidth="1"/>
    <col min="7" max="7" width="14.85546875" style="219" customWidth="1"/>
    <col min="8" max="8" width="3.5703125" style="219" customWidth="1"/>
    <col min="9" max="9" width="17" style="219" customWidth="1"/>
    <col min="10" max="10" width="2.42578125" style="219" customWidth="1"/>
    <col min="11" max="11" width="19.5703125" style="219" customWidth="1"/>
    <col min="12" max="12" width="3" style="219" customWidth="1"/>
    <col min="13" max="13" width="18.85546875" style="219" customWidth="1"/>
    <col min="14" max="14" width="3.5703125" style="219" customWidth="1"/>
    <col min="15" max="15" width="17" style="219" customWidth="1"/>
    <col min="16" max="16" width="6" style="217" customWidth="1"/>
    <col min="17" max="17" width="1.42578125" style="222" customWidth="1"/>
    <col min="18" max="18" width="12.140625" style="223" hidden="1" customWidth="1"/>
    <col min="19" max="19" width="16" style="224" hidden="1" customWidth="1"/>
    <col min="20" max="20" width="11.7109375" style="224" hidden="1" customWidth="1"/>
    <col min="21" max="23" width="0" style="224" hidden="1" customWidth="1"/>
    <col min="24" max="28" width="0" style="225" hidden="1" customWidth="1"/>
    <col min="29" max="256" width="9.140625" style="225"/>
    <col min="257" max="257" width="57.5703125" style="225" customWidth="1"/>
    <col min="258" max="258" width="3.42578125" style="225" customWidth="1"/>
    <col min="259" max="259" width="15.5703125" style="225" customWidth="1"/>
    <col min="260" max="260" width="4" style="225" customWidth="1"/>
    <col min="261" max="261" width="15.5703125" style="225" customWidth="1"/>
    <col min="262" max="262" width="3.42578125" style="225" customWidth="1"/>
    <col min="263" max="263" width="14.85546875" style="225" customWidth="1"/>
    <col min="264" max="264" width="3.5703125" style="225" customWidth="1"/>
    <col min="265" max="265" width="17" style="225" customWidth="1"/>
    <col min="266" max="266" width="2.42578125" style="225" customWidth="1"/>
    <col min="267" max="267" width="19.5703125" style="225" customWidth="1"/>
    <col min="268" max="268" width="3" style="225" customWidth="1"/>
    <col min="269" max="269" width="18.85546875" style="225" customWidth="1"/>
    <col min="270" max="270" width="3.5703125" style="225" customWidth="1"/>
    <col min="271" max="271" width="17" style="225" customWidth="1"/>
    <col min="272" max="272" width="6" style="225" customWidth="1"/>
    <col min="273" max="273" width="1.42578125" style="225" customWidth="1"/>
    <col min="274" max="284" width="0" style="225" hidden="1" customWidth="1"/>
    <col min="285" max="512" width="9.140625" style="225"/>
    <col min="513" max="513" width="57.5703125" style="225" customWidth="1"/>
    <col min="514" max="514" width="3.42578125" style="225" customWidth="1"/>
    <col min="515" max="515" width="15.5703125" style="225" customWidth="1"/>
    <col min="516" max="516" width="4" style="225" customWidth="1"/>
    <col min="517" max="517" width="15.5703125" style="225" customWidth="1"/>
    <col min="518" max="518" width="3.42578125" style="225" customWidth="1"/>
    <col min="519" max="519" width="14.85546875" style="225" customWidth="1"/>
    <col min="520" max="520" width="3.5703125" style="225" customWidth="1"/>
    <col min="521" max="521" width="17" style="225" customWidth="1"/>
    <col min="522" max="522" width="2.42578125" style="225" customWidth="1"/>
    <col min="523" max="523" width="19.5703125" style="225" customWidth="1"/>
    <col min="524" max="524" width="3" style="225" customWidth="1"/>
    <col min="525" max="525" width="18.85546875" style="225" customWidth="1"/>
    <col min="526" max="526" width="3.5703125" style="225" customWidth="1"/>
    <col min="527" max="527" width="17" style="225" customWidth="1"/>
    <col min="528" max="528" width="6" style="225" customWidth="1"/>
    <col min="529" max="529" width="1.42578125" style="225" customWidth="1"/>
    <col min="530" max="540" width="0" style="225" hidden="1" customWidth="1"/>
    <col min="541" max="768" width="9.140625" style="225"/>
    <col min="769" max="769" width="57.5703125" style="225" customWidth="1"/>
    <col min="770" max="770" width="3.42578125" style="225" customWidth="1"/>
    <col min="771" max="771" width="15.5703125" style="225" customWidth="1"/>
    <col min="772" max="772" width="4" style="225" customWidth="1"/>
    <col min="773" max="773" width="15.5703125" style="225" customWidth="1"/>
    <col min="774" max="774" width="3.42578125" style="225" customWidth="1"/>
    <col min="775" max="775" width="14.85546875" style="225" customWidth="1"/>
    <col min="776" max="776" width="3.5703125" style="225" customWidth="1"/>
    <col min="777" max="777" width="17" style="225" customWidth="1"/>
    <col min="778" max="778" width="2.42578125" style="225" customWidth="1"/>
    <col min="779" max="779" width="19.5703125" style="225" customWidth="1"/>
    <col min="780" max="780" width="3" style="225" customWidth="1"/>
    <col min="781" max="781" width="18.85546875" style="225" customWidth="1"/>
    <col min="782" max="782" width="3.5703125" style="225" customWidth="1"/>
    <col min="783" max="783" width="17" style="225" customWidth="1"/>
    <col min="784" max="784" width="6" style="225" customWidth="1"/>
    <col min="785" max="785" width="1.42578125" style="225" customWidth="1"/>
    <col min="786" max="796" width="0" style="225" hidden="1" customWidth="1"/>
    <col min="797" max="1024" width="9.140625" style="225"/>
    <col min="1025" max="1025" width="57.5703125" style="225" customWidth="1"/>
    <col min="1026" max="1026" width="3.42578125" style="225" customWidth="1"/>
    <col min="1027" max="1027" width="15.5703125" style="225" customWidth="1"/>
    <col min="1028" max="1028" width="4" style="225" customWidth="1"/>
    <col min="1029" max="1029" width="15.5703125" style="225" customWidth="1"/>
    <col min="1030" max="1030" width="3.42578125" style="225" customWidth="1"/>
    <col min="1031" max="1031" width="14.85546875" style="225" customWidth="1"/>
    <col min="1032" max="1032" width="3.5703125" style="225" customWidth="1"/>
    <col min="1033" max="1033" width="17" style="225" customWidth="1"/>
    <col min="1034" max="1034" width="2.42578125" style="225" customWidth="1"/>
    <col min="1035" max="1035" width="19.5703125" style="225" customWidth="1"/>
    <col min="1036" max="1036" width="3" style="225" customWidth="1"/>
    <col min="1037" max="1037" width="18.85546875" style="225" customWidth="1"/>
    <col min="1038" max="1038" width="3.5703125" style="225" customWidth="1"/>
    <col min="1039" max="1039" width="17" style="225" customWidth="1"/>
    <col min="1040" max="1040" width="6" style="225" customWidth="1"/>
    <col min="1041" max="1041" width="1.42578125" style="225" customWidth="1"/>
    <col min="1042" max="1052" width="0" style="225" hidden="1" customWidth="1"/>
    <col min="1053" max="1280" width="9.140625" style="225"/>
    <col min="1281" max="1281" width="57.5703125" style="225" customWidth="1"/>
    <col min="1282" max="1282" width="3.42578125" style="225" customWidth="1"/>
    <col min="1283" max="1283" width="15.5703125" style="225" customWidth="1"/>
    <col min="1284" max="1284" width="4" style="225" customWidth="1"/>
    <col min="1285" max="1285" width="15.5703125" style="225" customWidth="1"/>
    <col min="1286" max="1286" width="3.42578125" style="225" customWidth="1"/>
    <col min="1287" max="1287" width="14.85546875" style="225" customWidth="1"/>
    <col min="1288" max="1288" width="3.5703125" style="225" customWidth="1"/>
    <col min="1289" max="1289" width="17" style="225" customWidth="1"/>
    <col min="1290" max="1290" width="2.42578125" style="225" customWidth="1"/>
    <col min="1291" max="1291" width="19.5703125" style="225" customWidth="1"/>
    <col min="1292" max="1292" width="3" style="225" customWidth="1"/>
    <col min="1293" max="1293" width="18.85546875" style="225" customWidth="1"/>
    <col min="1294" max="1294" width="3.5703125" style="225" customWidth="1"/>
    <col min="1295" max="1295" width="17" style="225" customWidth="1"/>
    <col min="1296" max="1296" width="6" style="225" customWidth="1"/>
    <col min="1297" max="1297" width="1.42578125" style="225" customWidth="1"/>
    <col min="1298" max="1308" width="0" style="225" hidden="1" customWidth="1"/>
    <col min="1309" max="1536" width="9.140625" style="225"/>
    <col min="1537" max="1537" width="57.5703125" style="225" customWidth="1"/>
    <col min="1538" max="1538" width="3.42578125" style="225" customWidth="1"/>
    <col min="1539" max="1539" width="15.5703125" style="225" customWidth="1"/>
    <col min="1540" max="1540" width="4" style="225" customWidth="1"/>
    <col min="1541" max="1541" width="15.5703125" style="225" customWidth="1"/>
    <col min="1542" max="1542" width="3.42578125" style="225" customWidth="1"/>
    <col min="1543" max="1543" width="14.85546875" style="225" customWidth="1"/>
    <col min="1544" max="1544" width="3.5703125" style="225" customWidth="1"/>
    <col min="1545" max="1545" width="17" style="225" customWidth="1"/>
    <col min="1546" max="1546" width="2.42578125" style="225" customWidth="1"/>
    <col min="1547" max="1547" width="19.5703125" style="225" customWidth="1"/>
    <col min="1548" max="1548" width="3" style="225" customWidth="1"/>
    <col min="1549" max="1549" width="18.85546875" style="225" customWidth="1"/>
    <col min="1550" max="1550" width="3.5703125" style="225" customWidth="1"/>
    <col min="1551" max="1551" width="17" style="225" customWidth="1"/>
    <col min="1552" max="1552" width="6" style="225" customWidth="1"/>
    <col min="1553" max="1553" width="1.42578125" style="225" customWidth="1"/>
    <col min="1554" max="1564" width="0" style="225" hidden="1" customWidth="1"/>
    <col min="1565" max="1792" width="9.140625" style="225"/>
    <col min="1793" max="1793" width="57.5703125" style="225" customWidth="1"/>
    <col min="1794" max="1794" width="3.42578125" style="225" customWidth="1"/>
    <col min="1795" max="1795" width="15.5703125" style="225" customWidth="1"/>
    <col min="1796" max="1796" width="4" style="225" customWidth="1"/>
    <col min="1797" max="1797" width="15.5703125" style="225" customWidth="1"/>
    <col min="1798" max="1798" width="3.42578125" style="225" customWidth="1"/>
    <col min="1799" max="1799" width="14.85546875" style="225" customWidth="1"/>
    <col min="1800" max="1800" width="3.5703125" style="225" customWidth="1"/>
    <col min="1801" max="1801" width="17" style="225" customWidth="1"/>
    <col min="1802" max="1802" width="2.42578125" style="225" customWidth="1"/>
    <col min="1803" max="1803" width="19.5703125" style="225" customWidth="1"/>
    <col min="1804" max="1804" width="3" style="225" customWidth="1"/>
    <col min="1805" max="1805" width="18.85546875" style="225" customWidth="1"/>
    <col min="1806" max="1806" width="3.5703125" style="225" customWidth="1"/>
    <col min="1807" max="1807" width="17" style="225" customWidth="1"/>
    <col min="1808" max="1808" width="6" style="225" customWidth="1"/>
    <col min="1809" max="1809" width="1.42578125" style="225" customWidth="1"/>
    <col min="1810" max="1820" width="0" style="225" hidden="1" customWidth="1"/>
    <col min="1821" max="2048" width="9.140625" style="225"/>
    <col min="2049" max="2049" width="57.5703125" style="225" customWidth="1"/>
    <col min="2050" max="2050" width="3.42578125" style="225" customWidth="1"/>
    <col min="2051" max="2051" width="15.5703125" style="225" customWidth="1"/>
    <col min="2052" max="2052" width="4" style="225" customWidth="1"/>
    <col min="2053" max="2053" width="15.5703125" style="225" customWidth="1"/>
    <col min="2054" max="2054" width="3.42578125" style="225" customWidth="1"/>
    <col min="2055" max="2055" width="14.85546875" style="225" customWidth="1"/>
    <col min="2056" max="2056" width="3.5703125" style="225" customWidth="1"/>
    <col min="2057" max="2057" width="17" style="225" customWidth="1"/>
    <col min="2058" max="2058" width="2.42578125" style="225" customWidth="1"/>
    <col min="2059" max="2059" width="19.5703125" style="225" customWidth="1"/>
    <col min="2060" max="2060" width="3" style="225" customWidth="1"/>
    <col min="2061" max="2061" width="18.85546875" style="225" customWidth="1"/>
    <col min="2062" max="2062" width="3.5703125" style="225" customWidth="1"/>
    <col min="2063" max="2063" width="17" style="225" customWidth="1"/>
    <col min="2064" max="2064" width="6" style="225" customWidth="1"/>
    <col min="2065" max="2065" width="1.42578125" style="225" customWidth="1"/>
    <col min="2066" max="2076" width="0" style="225" hidden="1" customWidth="1"/>
    <col min="2077" max="2304" width="9.140625" style="225"/>
    <col min="2305" max="2305" width="57.5703125" style="225" customWidth="1"/>
    <col min="2306" max="2306" width="3.42578125" style="225" customWidth="1"/>
    <col min="2307" max="2307" width="15.5703125" style="225" customWidth="1"/>
    <col min="2308" max="2308" width="4" style="225" customWidth="1"/>
    <col min="2309" max="2309" width="15.5703125" style="225" customWidth="1"/>
    <col min="2310" max="2310" width="3.42578125" style="225" customWidth="1"/>
    <col min="2311" max="2311" width="14.85546875" style="225" customWidth="1"/>
    <col min="2312" max="2312" width="3.5703125" style="225" customWidth="1"/>
    <col min="2313" max="2313" width="17" style="225" customWidth="1"/>
    <col min="2314" max="2314" width="2.42578125" style="225" customWidth="1"/>
    <col min="2315" max="2315" width="19.5703125" style="225" customWidth="1"/>
    <col min="2316" max="2316" width="3" style="225" customWidth="1"/>
    <col min="2317" max="2317" width="18.85546875" style="225" customWidth="1"/>
    <col min="2318" max="2318" width="3.5703125" style="225" customWidth="1"/>
    <col min="2319" max="2319" width="17" style="225" customWidth="1"/>
    <col min="2320" max="2320" width="6" style="225" customWidth="1"/>
    <col min="2321" max="2321" width="1.42578125" style="225" customWidth="1"/>
    <col min="2322" max="2332" width="0" style="225" hidden="1" customWidth="1"/>
    <col min="2333" max="2560" width="9.140625" style="225"/>
    <col min="2561" max="2561" width="57.5703125" style="225" customWidth="1"/>
    <col min="2562" max="2562" width="3.42578125" style="225" customWidth="1"/>
    <col min="2563" max="2563" width="15.5703125" style="225" customWidth="1"/>
    <col min="2564" max="2564" width="4" style="225" customWidth="1"/>
    <col min="2565" max="2565" width="15.5703125" style="225" customWidth="1"/>
    <col min="2566" max="2566" width="3.42578125" style="225" customWidth="1"/>
    <col min="2567" max="2567" width="14.85546875" style="225" customWidth="1"/>
    <col min="2568" max="2568" width="3.5703125" style="225" customWidth="1"/>
    <col min="2569" max="2569" width="17" style="225" customWidth="1"/>
    <col min="2570" max="2570" width="2.42578125" style="225" customWidth="1"/>
    <col min="2571" max="2571" width="19.5703125" style="225" customWidth="1"/>
    <col min="2572" max="2572" width="3" style="225" customWidth="1"/>
    <col min="2573" max="2573" width="18.85546875" style="225" customWidth="1"/>
    <col min="2574" max="2574" width="3.5703125" style="225" customWidth="1"/>
    <col min="2575" max="2575" width="17" style="225" customWidth="1"/>
    <col min="2576" max="2576" width="6" style="225" customWidth="1"/>
    <col min="2577" max="2577" width="1.42578125" style="225" customWidth="1"/>
    <col min="2578" max="2588" width="0" style="225" hidden="1" customWidth="1"/>
    <col min="2589" max="2816" width="9.140625" style="225"/>
    <col min="2817" max="2817" width="57.5703125" style="225" customWidth="1"/>
    <col min="2818" max="2818" width="3.42578125" style="225" customWidth="1"/>
    <col min="2819" max="2819" width="15.5703125" style="225" customWidth="1"/>
    <col min="2820" max="2820" width="4" style="225" customWidth="1"/>
    <col min="2821" max="2821" width="15.5703125" style="225" customWidth="1"/>
    <col min="2822" max="2822" width="3.42578125" style="225" customWidth="1"/>
    <col min="2823" max="2823" width="14.85546875" style="225" customWidth="1"/>
    <col min="2824" max="2824" width="3.5703125" style="225" customWidth="1"/>
    <col min="2825" max="2825" width="17" style="225" customWidth="1"/>
    <col min="2826" max="2826" width="2.42578125" style="225" customWidth="1"/>
    <col min="2827" max="2827" width="19.5703125" style="225" customWidth="1"/>
    <col min="2828" max="2828" width="3" style="225" customWidth="1"/>
    <col min="2829" max="2829" width="18.85546875" style="225" customWidth="1"/>
    <col min="2830" max="2830" width="3.5703125" style="225" customWidth="1"/>
    <col min="2831" max="2831" width="17" style="225" customWidth="1"/>
    <col min="2832" max="2832" width="6" style="225" customWidth="1"/>
    <col min="2833" max="2833" width="1.42578125" style="225" customWidth="1"/>
    <col min="2834" max="2844" width="0" style="225" hidden="1" customWidth="1"/>
    <col min="2845" max="3072" width="9.140625" style="225"/>
    <col min="3073" max="3073" width="57.5703125" style="225" customWidth="1"/>
    <col min="3074" max="3074" width="3.42578125" style="225" customWidth="1"/>
    <col min="3075" max="3075" width="15.5703125" style="225" customWidth="1"/>
    <col min="3076" max="3076" width="4" style="225" customWidth="1"/>
    <col min="3077" max="3077" width="15.5703125" style="225" customWidth="1"/>
    <col min="3078" max="3078" width="3.42578125" style="225" customWidth="1"/>
    <col min="3079" max="3079" width="14.85546875" style="225" customWidth="1"/>
    <col min="3080" max="3080" width="3.5703125" style="225" customWidth="1"/>
    <col min="3081" max="3081" width="17" style="225" customWidth="1"/>
    <col min="3082" max="3082" width="2.42578125" style="225" customWidth="1"/>
    <col min="3083" max="3083" width="19.5703125" style="225" customWidth="1"/>
    <col min="3084" max="3084" width="3" style="225" customWidth="1"/>
    <col min="3085" max="3085" width="18.85546875" style="225" customWidth="1"/>
    <col min="3086" max="3086" width="3.5703125" style="225" customWidth="1"/>
    <col min="3087" max="3087" width="17" style="225" customWidth="1"/>
    <col min="3088" max="3088" width="6" style="225" customWidth="1"/>
    <col min="3089" max="3089" width="1.42578125" style="225" customWidth="1"/>
    <col min="3090" max="3100" width="0" style="225" hidden="1" customWidth="1"/>
    <col min="3101" max="3328" width="9.140625" style="225"/>
    <col min="3329" max="3329" width="57.5703125" style="225" customWidth="1"/>
    <col min="3330" max="3330" width="3.42578125" style="225" customWidth="1"/>
    <col min="3331" max="3331" width="15.5703125" style="225" customWidth="1"/>
    <col min="3332" max="3332" width="4" style="225" customWidth="1"/>
    <col min="3333" max="3333" width="15.5703125" style="225" customWidth="1"/>
    <col min="3334" max="3334" width="3.42578125" style="225" customWidth="1"/>
    <col min="3335" max="3335" width="14.85546875" style="225" customWidth="1"/>
    <col min="3336" max="3336" width="3.5703125" style="225" customWidth="1"/>
    <col min="3337" max="3337" width="17" style="225" customWidth="1"/>
    <col min="3338" max="3338" width="2.42578125" style="225" customWidth="1"/>
    <col min="3339" max="3339" width="19.5703125" style="225" customWidth="1"/>
    <col min="3340" max="3340" width="3" style="225" customWidth="1"/>
    <col min="3341" max="3341" width="18.85546875" style="225" customWidth="1"/>
    <col min="3342" max="3342" width="3.5703125" style="225" customWidth="1"/>
    <col min="3343" max="3343" width="17" style="225" customWidth="1"/>
    <col min="3344" max="3344" width="6" style="225" customWidth="1"/>
    <col min="3345" max="3345" width="1.42578125" style="225" customWidth="1"/>
    <col min="3346" max="3356" width="0" style="225" hidden="1" customWidth="1"/>
    <col min="3357" max="3584" width="9.140625" style="225"/>
    <col min="3585" max="3585" width="57.5703125" style="225" customWidth="1"/>
    <col min="3586" max="3586" width="3.42578125" style="225" customWidth="1"/>
    <col min="3587" max="3587" width="15.5703125" style="225" customWidth="1"/>
    <col min="3588" max="3588" width="4" style="225" customWidth="1"/>
    <col min="3589" max="3589" width="15.5703125" style="225" customWidth="1"/>
    <col min="3590" max="3590" width="3.42578125" style="225" customWidth="1"/>
    <col min="3591" max="3591" width="14.85546875" style="225" customWidth="1"/>
    <col min="3592" max="3592" width="3.5703125" style="225" customWidth="1"/>
    <col min="3593" max="3593" width="17" style="225" customWidth="1"/>
    <col min="3594" max="3594" width="2.42578125" style="225" customWidth="1"/>
    <col min="3595" max="3595" width="19.5703125" style="225" customWidth="1"/>
    <col min="3596" max="3596" width="3" style="225" customWidth="1"/>
    <col min="3597" max="3597" width="18.85546875" style="225" customWidth="1"/>
    <col min="3598" max="3598" width="3.5703125" style="225" customWidth="1"/>
    <col min="3599" max="3599" width="17" style="225" customWidth="1"/>
    <col min="3600" max="3600" width="6" style="225" customWidth="1"/>
    <col min="3601" max="3601" width="1.42578125" style="225" customWidth="1"/>
    <col min="3602" max="3612" width="0" style="225" hidden="1" customWidth="1"/>
    <col min="3613" max="3840" width="9.140625" style="225"/>
    <col min="3841" max="3841" width="57.5703125" style="225" customWidth="1"/>
    <col min="3842" max="3842" width="3.42578125" style="225" customWidth="1"/>
    <col min="3843" max="3843" width="15.5703125" style="225" customWidth="1"/>
    <col min="3844" max="3844" width="4" style="225" customWidth="1"/>
    <col min="3845" max="3845" width="15.5703125" style="225" customWidth="1"/>
    <col min="3846" max="3846" width="3.42578125" style="225" customWidth="1"/>
    <col min="3847" max="3847" width="14.85546875" style="225" customWidth="1"/>
    <col min="3848" max="3848" width="3.5703125" style="225" customWidth="1"/>
    <col min="3849" max="3849" width="17" style="225" customWidth="1"/>
    <col min="3850" max="3850" width="2.42578125" style="225" customWidth="1"/>
    <col min="3851" max="3851" width="19.5703125" style="225" customWidth="1"/>
    <col min="3852" max="3852" width="3" style="225" customWidth="1"/>
    <col min="3853" max="3853" width="18.85546875" style="225" customWidth="1"/>
    <col min="3854" max="3854" width="3.5703125" style="225" customWidth="1"/>
    <col min="3855" max="3855" width="17" style="225" customWidth="1"/>
    <col min="3856" max="3856" width="6" style="225" customWidth="1"/>
    <col min="3857" max="3857" width="1.42578125" style="225" customWidth="1"/>
    <col min="3858" max="3868" width="0" style="225" hidden="1" customWidth="1"/>
    <col min="3869" max="4096" width="9.140625" style="225"/>
    <col min="4097" max="4097" width="57.5703125" style="225" customWidth="1"/>
    <col min="4098" max="4098" width="3.42578125" style="225" customWidth="1"/>
    <col min="4099" max="4099" width="15.5703125" style="225" customWidth="1"/>
    <col min="4100" max="4100" width="4" style="225" customWidth="1"/>
    <col min="4101" max="4101" width="15.5703125" style="225" customWidth="1"/>
    <col min="4102" max="4102" width="3.42578125" style="225" customWidth="1"/>
    <col min="4103" max="4103" width="14.85546875" style="225" customWidth="1"/>
    <col min="4104" max="4104" width="3.5703125" style="225" customWidth="1"/>
    <col min="4105" max="4105" width="17" style="225" customWidth="1"/>
    <col min="4106" max="4106" width="2.42578125" style="225" customWidth="1"/>
    <col min="4107" max="4107" width="19.5703125" style="225" customWidth="1"/>
    <col min="4108" max="4108" width="3" style="225" customWidth="1"/>
    <col min="4109" max="4109" width="18.85546875" style="225" customWidth="1"/>
    <col min="4110" max="4110" width="3.5703125" style="225" customWidth="1"/>
    <col min="4111" max="4111" width="17" style="225" customWidth="1"/>
    <col min="4112" max="4112" width="6" style="225" customWidth="1"/>
    <col min="4113" max="4113" width="1.42578125" style="225" customWidth="1"/>
    <col min="4114" max="4124" width="0" style="225" hidden="1" customWidth="1"/>
    <col min="4125" max="4352" width="9.140625" style="225"/>
    <col min="4353" max="4353" width="57.5703125" style="225" customWidth="1"/>
    <col min="4354" max="4354" width="3.42578125" style="225" customWidth="1"/>
    <col min="4355" max="4355" width="15.5703125" style="225" customWidth="1"/>
    <col min="4356" max="4356" width="4" style="225" customWidth="1"/>
    <col min="4357" max="4357" width="15.5703125" style="225" customWidth="1"/>
    <col min="4358" max="4358" width="3.42578125" style="225" customWidth="1"/>
    <col min="4359" max="4359" width="14.85546875" style="225" customWidth="1"/>
    <col min="4360" max="4360" width="3.5703125" style="225" customWidth="1"/>
    <col min="4361" max="4361" width="17" style="225" customWidth="1"/>
    <col min="4362" max="4362" width="2.42578125" style="225" customWidth="1"/>
    <col min="4363" max="4363" width="19.5703125" style="225" customWidth="1"/>
    <col min="4364" max="4364" width="3" style="225" customWidth="1"/>
    <col min="4365" max="4365" width="18.85546875" style="225" customWidth="1"/>
    <col min="4366" max="4366" width="3.5703125" style="225" customWidth="1"/>
    <col min="4367" max="4367" width="17" style="225" customWidth="1"/>
    <col min="4368" max="4368" width="6" style="225" customWidth="1"/>
    <col min="4369" max="4369" width="1.42578125" style="225" customWidth="1"/>
    <col min="4370" max="4380" width="0" style="225" hidden="1" customWidth="1"/>
    <col min="4381" max="4608" width="9.140625" style="225"/>
    <col min="4609" max="4609" width="57.5703125" style="225" customWidth="1"/>
    <col min="4610" max="4610" width="3.42578125" style="225" customWidth="1"/>
    <col min="4611" max="4611" width="15.5703125" style="225" customWidth="1"/>
    <col min="4612" max="4612" width="4" style="225" customWidth="1"/>
    <col min="4613" max="4613" width="15.5703125" style="225" customWidth="1"/>
    <col min="4614" max="4614" width="3.42578125" style="225" customWidth="1"/>
    <col min="4615" max="4615" width="14.85546875" style="225" customWidth="1"/>
    <col min="4616" max="4616" width="3.5703125" style="225" customWidth="1"/>
    <col min="4617" max="4617" width="17" style="225" customWidth="1"/>
    <col min="4618" max="4618" width="2.42578125" style="225" customWidth="1"/>
    <col min="4619" max="4619" width="19.5703125" style="225" customWidth="1"/>
    <col min="4620" max="4620" width="3" style="225" customWidth="1"/>
    <col min="4621" max="4621" width="18.85546875" style="225" customWidth="1"/>
    <col min="4622" max="4622" width="3.5703125" style="225" customWidth="1"/>
    <col min="4623" max="4623" width="17" style="225" customWidth="1"/>
    <col min="4624" max="4624" width="6" style="225" customWidth="1"/>
    <col min="4625" max="4625" width="1.42578125" style="225" customWidth="1"/>
    <col min="4626" max="4636" width="0" style="225" hidden="1" customWidth="1"/>
    <col min="4637" max="4864" width="9.140625" style="225"/>
    <col min="4865" max="4865" width="57.5703125" style="225" customWidth="1"/>
    <col min="4866" max="4866" width="3.42578125" style="225" customWidth="1"/>
    <col min="4867" max="4867" width="15.5703125" style="225" customWidth="1"/>
    <col min="4868" max="4868" width="4" style="225" customWidth="1"/>
    <col min="4869" max="4869" width="15.5703125" style="225" customWidth="1"/>
    <col min="4870" max="4870" width="3.42578125" style="225" customWidth="1"/>
    <col min="4871" max="4871" width="14.85546875" style="225" customWidth="1"/>
    <col min="4872" max="4872" width="3.5703125" style="225" customWidth="1"/>
    <col min="4873" max="4873" width="17" style="225" customWidth="1"/>
    <col min="4874" max="4874" width="2.42578125" style="225" customWidth="1"/>
    <col min="4875" max="4875" width="19.5703125" style="225" customWidth="1"/>
    <col min="4876" max="4876" width="3" style="225" customWidth="1"/>
    <col min="4877" max="4877" width="18.85546875" style="225" customWidth="1"/>
    <col min="4878" max="4878" width="3.5703125" style="225" customWidth="1"/>
    <col min="4879" max="4879" width="17" style="225" customWidth="1"/>
    <col min="4880" max="4880" width="6" style="225" customWidth="1"/>
    <col min="4881" max="4881" width="1.42578125" style="225" customWidth="1"/>
    <col min="4882" max="4892" width="0" style="225" hidden="1" customWidth="1"/>
    <col min="4893" max="5120" width="9.140625" style="225"/>
    <col min="5121" max="5121" width="57.5703125" style="225" customWidth="1"/>
    <col min="5122" max="5122" width="3.42578125" style="225" customWidth="1"/>
    <col min="5123" max="5123" width="15.5703125" style="225" customWidth="1"/>
    <col min="5124" max="5124" width="4" style="225" customWidth="1"/>
    <col min="5125" max="5125" width="15.5703125" style="225" customWidth="1"/>
    <col min="5126" max="5126" width="3.42578125" style="225" customWidth="1"/>
    <col min="5127" max="5127" width="14.85546875" style="225" customWidth="1"/>
    <col min="5128" max="5128" width="3.5703125" style="225" customWidth="1"/>
    <col min="5129" max="5129" width="17" style="225" customWidth="1"/>
    <col min="5130" max="5130" width="2.42578125" style="225" customWidth="1"/>
    <col min="5131" max="5131" width="19.5703125" style="225" customWidth="1"/>
    <col min="5132" max="5132" width="3" style="225" customWidth="1"/>
    <col min="5133" max="5133" width="18.85546875" style="225" customWidth="1"/>
    <col min="5134" max="5134" width="3.5703125" style="225" customWidth="1"/>
    <col min="5135" max="5135" width="17" style="225" customWidth="1"/>
    <col min="5136" max="5136" width="6" style="225" customWidth="1"/>
    <col min="5137" max="5137" width="1.42578125" style="225" customWidth="1"/>
    <col min="5138" max="5148" width="0" style="225" hidden="1" customWidth="1"/>
    <col min="5149" max="5376" width="9.140625" style="225"/>
    <col min="5377" max="5377" width="57.5703125" style="225" customWidth="1"/>
    <col min="5378" max="5378" width="3.42578125" style="225" customWidth="1"/>
    <col min="5379" max="5379" width="15.5703125" style="225" customWidth="1"/>
    <col min="5380" max="5380" width="4" style="225" customWidth="1"/>
    <col min="5381" max="5381" width="15.5703125" style="225" customWidth="1"/>
    <col min="5382" max="5382" width="3.42578125" style="225" customWidth="1"/>
    <col min="5383" max="5383" width="14.85546875" style="225" customWidth="1"/>
    <col min="5384" max="5384" width="3.5703125" style="225" customWidth="1"/>
    <col min="5385" max="5385" width="17" style="225" customWidth="1"/>
    <col min="5386" max="5386" width="2.42578125" style="225" customWidth="1"/>
    <col min="5387" max="5387" width="19.5703125" style="225" customWidth="1"/>
    <col min="5388" max="5388" width="3" style="225" customWidth="1"/>
    <col min="5389" max="5389" width="18.85546875" style="225" customWidth="1"/>
    <col min="5390" max="5390" width="3.5703125" style="225" customWidth="1"/>
    <col min="5391" max="5391" width="17" style="225" customWidth="1"/>
    <col min="5392" max="5392" width="6" style="225" customWidth="1"/>
    <col min="5393" max="5393" width="1.42578125" style="225" customWidth="1"/>
    <col min="5394" max="5404" width="0" style="225" hidden="1" customWidth="1"/>
    <col min="5405" max="5632" width="9.140625" style="225"/>
    <col min="5633" max="5633" width="57.5703125" style="225" customWidth="1"/>
    <col min="5634" max="5634" width="3.42578125" style="225" customWidth="1"/>
    <col min="5635" max="5635" width="15.5703125" style="225" customWidth="1"/>
    <col min="5636" max="5636" width="4" style="225" customWidth="1"/>
    <col min="5637" max="5637" width="15.5703125" style="225" customWidth="1"/>
    <col min="5638" max="5638" width="3.42578125" style="225" customWidth="1"/>
    <col min="5639" max="5639" width="14.85546875" style="225" customWidth="1"/>
    <col min="5640" max="5640" width="3.5703125" style="225" customWidth="1"/>
    <col min="5641" max="5641" width="17" style="225" customWidth="1"/>
    <col min="5642" max="5642" width="2.42578125" style="225" customWidth="1"/>
    <col min="5643" max="5643" width="19.5703125" style="225" customWidth="1"/>
    <col min="5644" max="5644" width="3" style="225" customWidth="1"/>
    <col min="5645" max="5645" width="18.85546875" style="225" customWidth="1"/>
    <col min="5646" max="5646" width="3.5703125" style="225" customWidth="1"/>
    <col min="5647" max="5647" width="17" style="225" customWidth="1"/>
    <col min="5648" max="5648" width="6" style="225" customWidth="1"/>
    <col min="5649" max="5649" width="1.42578125" style="225" customWidth="1"/>
    <col min="5650" max="5660" width="0" style="225" hidden="1" customWidth="1"/>
    <col min="5661" max="5888" width="9.140625" style="225"/>
    <col min="5889" max="5889" width="57.5703125" style="225" customWidth="1"/>
    <col min="5890" max="5890" width="3.42578125" style="225" customWidth="1"/>
    <col min="5891" max="5891" width="15.5703125" style="225" customWidth="1"/>
    <col min="5892" max="5892" width="4" style="225" customWidth="1"/>
    <col min="5893" max="5893" width="15.5703125" style="225" customWidth="1"/>
    <col min="5894" max="5894" width="3.42578125" style="225" customWidth="1"/>
    <col min="5895" max="5895" width="14.85546875" style="225" customWidth="1"/>
    <col min="5896" max="5896" width="3.5703125" style="225" customWidth="1"/>
    <col min="5897" max="5897" width="17" style="225" customWidth="1"/>
    <col min="5898" max="5898" width="2.42578125" style="225" customWidth="1"/>
    <col min="5899" max="5899" width="19.5703125" style="225" customWidth="1"/>
    <col min="5900" max="5900" width="3" style="225" customWidth="1"/>
    <col min="5901" max="5901" width="18.85546875" style="225" customWidth="1"/>
    <col min="5902" max="5902" width="3.5703125" style="225" customWidth="1"/>
    <col min="5903" max="5903" width="17" style="225" customWidth="1"/>
    <col min="5904" max="5904" width="6" style="225" customWidth="1"/>
    <col min="5905" max="5905" width="1.42578125" style="225" customWidth="1"/>
    <col min="5906" max="5916" width="0" style="225" hidden="1" customWidth="1"/>
    <col min="5917" max="6144" width="9.140625" style="225"/>
    <col min="6145" max="6145" width="57.5703125" style="225" customWidth="1"/>
    <col min="6146" max="6146" width="3.42578125" style="225" customWidth="1"/>
    <col min="6147" max="6147" width="15.5703125" style="225" customWidth="1"/>
    <col min="6148" max="6148" width="4" style="225" customWidth="1"/>
    <col min="6149" max="6149" width="15.5703125" style="225" customWidth="1"/>
    <col min="6150" max="6150" width="3.42578125" style="225" customWidth="1"/>
    <col min="6151" max="6151" width="14.85546875" style="225" customWidth="1"/>
    <col min="6152" max="6152" width="3.5703125" style="225" customWidth="1"/>
    <col min="6153" max="6153" width="17" style="225" customWidth="1"/>
    <col min="6154" max="6154" width="2.42578125" style="225" customWidth="1"/>
    <col min="6155" max="6155" width="19.5703125" style="225" customWidth="1"/>
    <col min="6156" max="6156" width="3" style="225" customWidth="1"/>
    <col min="6157" max="6157" width="18.85546875" style="225" customWidth="1"/>
    <col min="6158" max="6158" width="3.5703125" style="225" customWidth="1"/>
    <col min="6159" max="6159" width="17" style="225" customWidth="1"/>
    <col min="6160" max="6160" width="6" style="225" customWidth="1"/>
    <col min="6161" max="6161" width="1.42578125" style="225" customWidth="1"/>
    <col min="6162" max="6172" width="0" style="225" hidden="1" customWidth="1"/>
    <col min="6173" max="6400" width="9.140625" style="225"/>
    <col min="6401" max="6401" width="57.5703125" style="225" customWidth="1"/>
    <col min="6402" max="6402" width="3.42578125" style="225" customWidth="1"/>
    <col min="6403" max="6403" width="15.5703125" style="225" customWidth="1"/>
    <col min="6404" max="6404" width="4" style="225" customWidth="1"/>
    <col min="6405" max="6405" width="15.5703125" style="225" customWidth="1"/>
    <col min="6406" max="6406" width="3.42578125" style="225" customWidth="1"/>
    <col min="6407" max="6407" width="14.85546875" style="225" customWidth="1"/>
    <col min="6408" max="6408" width="3.5703125" style="225" customWidth="1"/>
    <col min="6409" max="6409" width="17" style="225" customWidth="1"/>
    <col min="6410" max="6410" width="2.42578125" style="225" customWidth="1"/>
    <col min="6411" max="6411" width="19.5703125" style="225" customWidth="1"/>
    <col min="6412" max="6412" width="3" style="225" customWidth="1"/>
    <col min="6413" max="6413" width="18.85546875" style="225" customWidth="1"/>
    <col min="6414" max="6414" width="3.5703125" style="225" customWidth="1"/>
    <col min="6415" max="6415" width="17" style="225" customWidth="1"/>
    <col min="6416" max="6416" width="6" style="225" customWidth="1"/>
    <col min="6417" max="6417" width="1.42578125" style="225" customWidth="1"/>
    <col min="6418" max="6428" width="0" style="225" hidden="1" customWidth="1"/>
    <col min="6429" max="6656" width="9.140625" style="225"/>
    <col min="6657" max="6657" width="57.5703125" style="225" customWidth="1"/>
    <col min="6658" max="6658" width="3.42578125" style="225" customWidth="1"/>
    <col min="6659" max="6659" width="15.5703125" style="225" customWidth="1"/>
    <col min="6660" max="6660" width="4" style="225" customWidth="1"/>
    <col min="6661" max="6661" width="15.5703125" style="225" customWidth="1"/>
    <col min="6662" max="6662" width="3.42578125" style="225" customWidth="1"/>
    <col min="6663" max="6663" width="14.85546875" style="225" customWidth="1"/>
    <col min="6664" max="6664" width="3.5703125" style="225" customWidth="1"/>
    <col min="6665" max="6665" width="17" style="225" customWidth="1"/>
    <col min="6666" max="6666" width="2.42578125" style="225" customWidth="1"/>
    <col min="6667" max="6667" width="19.5703125" style="225" customWidth="1"/>
    <col min="6668" max="6668" width="3" style="225" customWidth="1"/>
    <col min="6669" max="6669" width="18.85546875" style="225" customWidth="1"/>
    <col min="6670" max="6670" width="3.5703125" style="225" customWidth="1"/>
    <col min="6671" max="6671" width="17" style="225" customWidth="1"/>
    <col min="6672" max="6672" width="6" style="225" customWidth="1"/>
    <col min="6673" max="6673" width="1.42578125" style="225" customWidth="1"/>
    <col min="6674" max="6684" width="0" style="225" hidden="1" customWidth="1"/>
    <col min="6685" max="6912" width="9.140625" style="225"/>
    <col min="6913" max="6913" width="57.5703125" style="225" customWidth="1"/>
    <col min="6914" max="6914" width="3.42578125" style="225" customWidth="1"/>
    <col min="6915" max="6915" width="15.5703125" style="225" customWidth="1"/>
    <col min="6916" max="6916" width="4" style="225" customWidth="1"/>
    <col min="6917" max="6917" width="15.5703125" style="225" customWidth="1"/>
    <col min="6918" max="6918" width="3.42578125" style="225" customWidth="1"/>
    <col min="6919" max="6919" width="14.85546875" style="225" customWidth="1"/>
    <col min="6920" max="6920" width="3.5703125" style="225" customWidth="1"/>
    <col min="6921" max="6921" width="17" style="225" customWidth="1"/>
    <col min="6922" max="6922" width="2.42578125" style="225" customWidth="1"/>
    <col min="6923" max="6923" width="19.5703125" style="225" customWidth="1"/>
    <col min="6924" max="6924" width="3" style="225" customWidth="1"/>
    <col min="6925" max="6925" width="18.85546875" style="225" customWidth="1"/>
    <col min="6926" max="6926" width="3.5703125" style="225" customWidth="1"/>
    <col min="6927" max="6927" width="17" style="225" customWidth="1"/>
    <col min="6928" max="6928" width="6" style="225" customWidth="1"/>
    <col min="6929" max="6929" width="1.42578125" style="225" customWidth="1"/>
    <col min="6930" max="6940" width="0" style="225" hidden="1" customWidth="1"/>
    <col min="6941" max="7168" width="9.140625" style="225"/>
    <col min="7169" max="7169" width="57.5703125" style="225" customWidth="1"/>
    <col min="7170" max="7170" width="3.42578125" style="225" customWidth="1"/>
    <col min="7171" max="7171" width="15.5703125" style="225" customWidth="1"/>
    <col min="7172" max="7172" width="4" style="225" customWidth="1"/>
    <col min="7173" max="7173" width="15.5703125" style="225" customWidth="1"/>
    <col min="7174" max="7174" width="3.42578125" style="225" customWidth="1"/>
    <col min="7175" max="7175" width="14.85546875" style="225" customWidth="1"/>
    <col min="7176" max="7176" width="3.5703125" style="225" customWidth="1"/>
    <col min="7177" max="7177" width="17" style="225" customWidth="1"/>
    <col min="7178" max="7178" width="2.42578125" style="225" customWidth="1"/>
    <col min="7179" max="7179" width="19.5703125" style="225" customWidth="1"/>
    <col min="7180" max="7180" width="3" style="225" customWidth="1"/>
    <col min="7181" max="7181" width="18.85546875" style="225" customWidth="1"/>
    <col min="7182" max="7182" width="3.5703125" style="225" customWidth="1"/>
    <col min="7183" max="7183" width="17" style="225" customWidth="1"/>
    <col min="7184" max="7184" width="6" style="225" customWidth="1"/>
    <col min="7185" max="7185" width="1.42578125" style="225" customWidth="1"/>
    <col min="7186" max="7196" width="0" style="225" hidden="1" customWidth="1"/>
    <col min="7197" max="7424" width="9.140625" style="225"/>
    <col min="7425" max="7425" width="57.5703125" style="225" customWidth="1"/>
    <col min="7426" max="7426" width="3.42578125" style="225" customWidth="1"/>
    <col min="7427" max="7427" width="15.5703125" style="225" customWidth="1"/>
    <col min="7428" max="7428" width="4" style="225" customWidth="1"/>
    <col min="7429" max="7429" width="15.5703125" style="225" customWidth="1"/>
    <col min="7430" max="7430" width="3.42578125" style="225" customWidth="1"/>
    <col min="7431" max="7431" width="14.85546875" style="225" customWidth="1"/>
    <col min="7432" max="7432" width="3.5703125" style="225" customWidth="1"/>
    <col min="7433" max="7433" width="17" style="225" customWidth="1"/>
    <col min="7434" max="7434" width="2.42578125" style="225" customWidth="1"/>
    <col min="7435" max="7435" width="19.5703125" style="225" customWidth="1"/>
    <col min="7436" max="7436" width="3" style="225" customWidth="1"/>
    <col min="7437" max="7437" width="18.85546875" style="225" customWidth="1"/>
    <col min="7438" max="7438" width="3.5703125" style="225" customWidth="1"/>
    <col min="7439" max="7439" width="17" style="225" customWidth="1"/>
    <col min="7440" max="7440" width="6" style="225" customWidth="1"/>
    <col min="7441" max="7441" width="1.42578125" style="225" customWidth="1"/>
    <col min="7442" max="7452" width="0" style="225" hidden="1" customWidth="1"/>
    <col min="7453" max="7680" width="9.140625" style="225"/>
    <col min="7681" max="7681" width="57.5703125" style="225" customWidth="1"/>
    <col min="7682" max="7682" width="3.42578125" style="225" customWidth="1"/>
    <col min="7683" max="7683" width="15.5703125" style="225" customWidth="1"/>
    <col min="7684" max="7684" width="4" style="225" customWidth="1"/>
    <col min="7685" max="7685" width="15.5703125" style="225" customWidth="1"/>
    <col min="7686" max="7686" width="3.42578125" style="225" customWidth="1"/>
    <col min="7687" max="7687" width="14.85546875" style="225" customWidth="1"/>
    <col min="7688" max="7688" width="3.5703125" style="225" customWidth="1"/>
    <col min="7689" max="7689" width="17" style="225" customWidth="1"/>
    <col min="7690" max="7690" width="2.42578125" style="225" customWidth="1"/>
    <col min="7691" max="7691" width="19.5703125" style="225" customWidth="1"/>
    <col min="7692" max="7692" width="3" style="225" customWidth="1"/>
    <col min="7693" max="7693" width="18.85546875" style="225" customWidth="1"/>
    <col min="7694" max="7694" width="3.5703125" style="225" customWidth="1"/>
    <col min="7695" max="7695" width="17" style="225" customWidth="1"/>
    <col min="7696" max="7696" width="6" style="225" customWidth="1"/>
    <col min="7697" max="7697" width="1.42578125" style="225" customWidth="1"/>
    <col min="7698" max="7708" width="0" style="225" hidden="1" customWidth="1"/>
    <col min="7709" max="7936" width="9.140625" style="225"/>
    <col min="7937" max="7937" width="57.5703125" style="225" customWidth="1"/>
    <col min="7938" max="7938" width="3.42578125" style="225" customWidth="1"/>
    <col min="7939" max="7939" width="15.5703125" style="225" customWidth="1"/>
    <col min="7940" max="7940" width="4" style="225" customWidth="1"/>
    <col min="7941" max="7941" width="15.5703125" style="225" customWidth="1"/>
    <col min="7942" max="7942" width="3.42578125" style="225" customWidth="1"/>
    <col min="7943" max="7943" width="14.85546875" style="225" customWidth="1"/>
    <col min="7944" max="7944" width="3.5703125" style="225" customWidth="1"/>
    <col min="7945" max="7945" width="17" style="225" customWidth="1"/>
    <col min="7946" max="7946" width="2.42578125" style="225" customWidth="1"/>
    <col min="7947" max="7947" width="19.5703125" style="225" customWidth="1"/>
    <col min="7948" max="7948" width="3" style="225" customWidth="1"/>
    <col min="7949" max="7949" width="18.85546875" style="225" customWidth="1"/>
    <col min="7950" max="7950" width="3.5703125" style="225" customWidth="1"/>
    <col min="7951" max="7951" width="17" style="225" customWidth="1"/>
    <col min="7952" max="7952" width="6" style="225" customWidth="1"/>
    <col min="7953" max="7953" width="1.42578125" style="225" customWidth="1"/>
    <col min="7954" max="7964" width="0" style="225" hidden="1" customWidth="1"/>
    <col min="7965" max="8192" width="9.140625" style="225"/>
    <col min="8193" max="8193" width="57.5703125" style="225" customWidth="1"/>
    <col min="8194" max="8194" width="3.42578125" style="225" customWidth="1"/>
    <col min="8195" max="8195" width="15.5703125" style="225" customWidth="1"/>
    <col min="8196" max="8196" width="4" style="225" customWidth="1"/>
    <col min="8197" max="8197" width="15.5703125" style="225" customWidth="1"/>
    <col min="8198" max="8198" width="3.42578125" style="225" customWidth="1"/>
    <col min="8199" max="8199" width="14.85546875" style="225" customWidth="1"/>
    <col min="8200" max="8200" width="3.5703125" style="225" customWidth="1"/>
    <col min="8201" max="8201" width="17" style="225" customWidth="1"/>
    <col min="8202" max="8202" width="2.42578125" style="225" customWidth="1"/>
    <col min="8203" max="8203" width="19.5703125" style="225" customWidth="1"/>
    <col min="8204" max="8204" width="3" style="225" customWidth="1"/>
    <col min="8205" max="8205" width="18.85546875" style="225" customWidth="1"/>
    <col min="8206" max="8206" width="3.5703125" style="225" customWidth="1"/>
    <col min="8207" max="8207" width="17" style="225" customWidth="1"/>
    <col min="8208" max="8208" width="6" style="225" customWidth="1"/>
    <col min="8209" max="8209" width="1.42578125" style="225" customWidth="1"/>
    <col min="8210" max="8220" width="0" style="225" hidden="1" customWidth="1"/>
    <col min="8221" max="8448" width="9.140625" style="225"/>
    <col min="8449" max="8449" width="57.5703125" style="225" customWidth="1"/>
    <col min="8450" max="8450" width="3.42578125" style="225" customWidth="1"/>
    <col min="8451" max="8451" width="15.5703125" style="225" customWidth="1"/>
    <col min="8452" max="8452" width="4" style="225" customWidth="1"/>
    <col min="8453" max="8453" width="15.5703125" style="225" customWidth="1"/>
    <col min="8454" max="8454" width="3.42578125" style="225" customWidth="1"/>
    <col min="8455" max="8455" width="14.85546875" style="225" customWidth="1"/>
    <col min="8456" max="8456" width="3.5703125" style="225" customWidth="1"/>
    <col min="8457" max="8457" width="17" style="225" customWidth="1"/>
    <col min="8458" max="8458" width="2.42578125" style="225" customWidth="1"/>
    <col min="8459" max="8459" width="19.5703125" style="225" customWidth="1"/>
    <col min="8460" max="8460" width="3" style="225" customWidth="1"/>
    <col min="8461" max="8461" width="18.85546875" style="225" customWidth="1"/>
    <col min="8462" max="8462" width="3.5703125" style="225" customWidth="1"/>
    <col min="8463" max="8463" width="17" style="225" customWidth="1"/>
    <col min="8464" max="8464" width="6" style="225" customWidth="1"/>
    <col min="8465" max="8465" width="1.42578125" style="225" customWidth="1"/>
    <col min="8466" max="8476" width="0" style="225" hidden="1" customWidth="1"/>
    <col min="8477" max="8704" width="9.140625" style="225"/>
    <col min="8705" max="8705" width="57.5703125" style="225" customWidth="1"/>
    <col min="8706" max="8706" width="3.42578125" style="225" customWidth="1"/>
    <col min="8707" max="8707" width="15.5703125" style="225" customWidth="1"/>
    <col min="8708" max="8708" width="4" style="225" customWidth="1"/>
    <col min="8709" max="8709" width="15.5703125" style="225" customWidth="1"/>
    <col min="8710" max="8710" width="3.42578125" style="225" customWidth="1"/>
    <col min="8711" max="8711" width="14.85546875" style="225" customWidth="1"/>
    <col min="8712" max="8712" width="3.5703125" style="225" customWidth="1"/>
    <col min="8713" max="8713" width="17" style="225" customWidth="1"/>
    <col min="8714" max="8714" width="2.42578125" style="225" customWidth="1"/>
    <col min="8715" max="8715" width="19.5703125" style="225" customWidth="1"/>
    <col min="8716" max="8716" width="3" style="225" customWidth="1"/>
    <col min="8717" max="8717" width="18.85546875" style="225" customWidth="1"/>
    <col min="8718" max="8718" width="3.5703125" style="225" customWidth="1"/>
    <col min="8719" max="8719" width="17" style="225" customWidth="1"/>
    <col min="8720" max="8720" width="6" style="225" customWidth="1"/>
    <col min="8721" max="8721" width="1.42578125" style="225" customWidth="1"/>
    <col min="8722" max="8732" width="0" style="225" hidden="1" customWidth="1"/>
    <col min="8733" max="8960" width="9.140625" style="225"/>
    <col min="8961" max="8961" width="57.5703125" style="225" customWidth="1"/>
    <col min="8962" max="8962" width="3.42578125" style="225" customWidth="1"/>
    <col min="8963" max="8963" width="15.5703125" style="225" customWidth="1"/>
    <col min="8964" max="8964" width="4" style="225" customWidth="1"/>
    <col min="8965" max="8965" width="15.5703125" style="225" customWidth="1"/>
    <col min="8966" max="8966" width="3.42578125" style="225" customWidth="1"/>
    <col min="8967" max="8967" width="14.85546875" style="225" customWidth="1"/>
    <col min="8968" max="8968" width="3.5703125" style="225" customWidth="1"/>
    <col min="8969" max="8969" width="17" style="225" customWidth="1"/>
    <col min="8970" max="8970" width="2.42578125" style="225" customWidth="1"/>
    <col min="8971" max="8971" width="19.5703125" style="225" customWidth="1"/>
    <col min="8972" max="8972" width="3" style="225" customWidth="1"/>
    <col min="8973" max="8973" width="18.85546875" style="225" customWidth="1"/>
    <col min="8974" max="8974" width="3.5703125" style="225" customWidth="1"/>
    <col min="8975" max="8975" width="17" style="225" customWidth="1"/>
    <col min="8976" max="8976" width="6" style="225" customWidth="1"/>
    <col min="8977" max="8977" width="1.42578125" style="225" customWidth="1"/>
    <col min="8978" max="8988" width="0" style="225" hidden="1" customWidth="1"/>
    <col min="8989" max="9216" width="9.140625" style="225"/>
    <col min="9217" max="9217" width="57.5703125" style="225" customWidth="1"/>
    <col min="9218" max="9218" width="3.42578125" style="225" customWidth="1"/>
    <col min="9219" max="9219" width="15.5703125" style="225" customWidth="1"/>
    <col min="9220" max="9220" width="4" style="225" customWidth="1"/>
    <col min="9221" max="9221" width="15.5703125" style="225" customWidth="1"/>
    <col min="9222" max="9222" width="3.42578125" style="225" customWidth="1"/>
    <col min="9223" max="9223" width="14.85546875" style="225" customWidth="1"/>
    <col min="9224" max="9224" width="3.5703125" style="225" customWidth="1"/>
    <col min="9225" max="9225" width="17" style="225" customWidth="1"/>
    <col min="9226" max="9226" width="2.42578125" style="225" customWidth="1"/>
    <col min="9227" max="9227" width="19.5703125" style="225" customWidth="1"/>
    <col min="9228" max="9228" width="3" style="225" customWidth="1"/>
    <col min="9229" max="9229" width="18.85546875" style="225" customWidth="1"/>
    <col min="9230" max="9230" width="3.5703125" style="225" customWidth="1"/>
    <col min="9231" max="9231" width="17" style="225" customWidth="1"/>
    <col min="9232" max="9232" width="6" style="225" customWidth="1"/>
    <col min="9233" max="9233" width="1.42578125" style="225" customWidth="1"/>
    <col min="9234" max="9244" width="0" style="225" hidden="1" customWidth="1"/>
    <col min="9245" max="9472" width="9.140625" style="225"/>
    <col min="9473" max="9473" width="57.5703125" style="225" customWidth="1"/>
    <col min="9474" max="9474" width="3.42578125" style="225" customWidth="1"/>
    <col min="9475" max="9475" width="15.5703125" style="225" customWidth="1"/>
    <col min="9476" max="9476" width="4" style="225" customWidth="1"/>
    <col min="9477" max="9477" width="15.5703125" style="225" customWidth="1"/>
    <col min="9478" max="9478" width="3.42578125" style="225" customWidth="1"/>
    <col min="9479" max="9479" width="14.85546875" style="225" customWidth="1"/>
    <col min="9480" max="9480" width="3.5703125" style="225" customWidth="1"/>
    <col min="9481" max="9481" width="17" style="225" customWidth="1"/>
    <col min="9482" max="9482" width="2.42578125" style="225" customWidth="1"/>
    <col min="9483" max="9483" width="19.5703125" style="225" customWidth="1"/>
    <col min="9484" max="9484" width="3" style="225" customWidth="1"/>
    <col min="9485" max="9485" width="18.85546875" style="225" customWidth="1"/>
    <col min="9486" max="9486" width="3.5703125" style="225" customWidth="1"/>
    <col min="9487" max="9487" width="17" style="225" customWidth="1"/>
    <col min="9488" max="9488" width="6" style="225" customWidth="1"/>
    <col min="9489" max="9489" width="1.42578125" style="225" customWidth="1"/>
    <col min="9490" max="9500" width="0" style="225" hidden="1" customWidth="1"/>
    <col min="9501" max="9728" width="9.140625" style="225"/>
    <col min="9729" max="9729" width="57.5703125" style="225" customWidth="1"/>
    <col min="9730" max="9730" width="3.42578125" style="225" customWidth="1"/>
    <col min="9731" max="9731" width="15.5703125" style="225" customWidth="1"/>
    <col min="9732" max="9732" width="4" style="225" customWidth="1"/>
    <col min="9733" max="9733" width="15.5703125" style="225" customWidth="1"/>
    <col min="9734" max="9734" width="3.42578125" style="225" customWidth="1"/>
    <col min="9735" max="9735" width="14.85546875" style="225" customWidth="1"/>
    <col min="9736" max="9736" width="3.5703125" style="225" customWidth="1"/>
    <col min="9737" max="9737" width="17" style="225" customWidth="1"/>
    <col min="9738" max="9738" width="2.42578125" style="225" customWidth="1"/>
    <col min="9739" max="9739" width="19.5703125" style="225" customWidth="1"/>
    <col min="9740" max="9740" width="3" style="225" customWidth="1"/>
    <col min="9741" max="9741" width="18.85546875" style="225" customWidth="1"/>
    <col min="9742" max="9742" width="3.5703125" style="225" customWidth="1"/>
    <col min="9743" max="9743" width="17" style="225" customWidth="1"/>
    <col min="9744" max="9744" width="6" style="225" customWidth="1"/>
    <col min="9745" max="9745" width="1.42578125" style="225" customWidth="1"/>
    <col min="9746" max="9756" width="0" style="225" hidden="1" customWidth="1"/>
    <col min="9757" max="9984" width="9.140625" style="225"/>
    <col min="9985" max="9985" width="57.5703125" style="225" customWidth="1"/>
    <col min="9986" max="9986" width="3.42578125" style="225" customWidth="1"/>
    <col min="9987" max="9987" width="15.5703125" style="225" customWidth="1"/>
    <col min="9988" max="9988" width="4" style="225" customWidth="1"/>
    <col min="9989" max="9989" width="15.5703125" style="225" customWidth="1"/>
    <col min="9990" max="9990" width="3.42578125" style="225" customWidth="1"/>
    <col min="9991" max="9991" width="14.85546875" style="225" customWidth="1"/>
    <col min="9992" max="9992" width="3.5703125" style="225" customWidth="1"/>
    <col min="9993" max="9993" width="17" style="225" customWidth="1"/>
    <col min="9994" max="9994" width="2.42578125" style="225" customWidth="1"/>
    <col min="9995" max="9995" width="19.5703125" style="225" customWidth="1"/>
    <col min="9996" max="9996" width="3" style="225" customWidth="1"/>
    <col min="9997" max="9997" width="18.85546875" style="225" customWidth="1"/>
    <col min="9998" max="9998" width="3.5703125" style="225" customWidth="1"/>
    <col min="9999" max="9999" width="17" style="225" customWidth="1"/>
    <col min="10000" max="10000" width="6" style="225" customWidth="1"/>
    <col min="10001" max="10001" width="1.42578125" style="225" customWidth="1"/>
    <col min="10002" max="10012" width="0" style="225" hidden="1" customWidth="1"/>
    <col min="10013" max="10240" width="9.140625" style="225"/>
    <col min="10241" max="10241" width="57.5703125" style="225" customWidth="1"/>
    <col min="10242" max="10242" width="3.42578125" style="225" customWidth="1"/>
    <col min="10243" max="10243" width="15.5703125" style="225" customWidth="1"/>
    <col min="10244" max="10244" width="4" style="225" customWidth="1"/>
    <col min="10245" max="10245" width="15.5703125" style="225" customWidth="1"/>
    <col min="10246" max="10246" width="3.42578125" style="225" customWidth="1"/>
    <col min="10247" max="10247" width="14.85546875" style="225" customWidth="1"/>
    <col min="10248" max="10248" width="3.5703125" style="225" customWidth="1"/>
    <col min="10249" max="10249" width="17" style="225" customWidth="1"/>
    <col min="10250" max="10250" width="2.42578125" style="225" customWidth="1"/>
    <col min="10251" max="10251" width="19.5703125" style="225" customWidth="1"/>
    <col min="10252" max="10252" width="3" style="225" customWidth="1"/>
    <col min="10253" max="10253" width="18.85546875" style="225" customWidth="1"/>
    <col min="10254" max="10254" width="3.5703125" style="225" customWidth="1"/>
    <col min="10255" max="10255" width="17" style="225" customWidth="1"/>
    <col min="10256" max="10256" width="6" style="225" customWidth="1"/>
    <col min="10257" max="10257" width="1.42578125" style="225" customWidth="1"/>
    <col min="10258" max="10268" width="0" style="225" hidden="1" customWidth="1"/>
    <col min="10269" max="10496" width="9.140625" style="225"/>
    <col min="10497" max="10497" width="57.5703125" style="225" customWidth="1"/>
    <col min="10498" max="10498" width="3.42578125" style="225" customWidth="1"/>
    <col min="10499" max="10499" width="15.5703125" style="225" customWidth="1"/>
    <col min="10500" max="10500" width="4" style="225" customWidth="1"/>
    <col min="10501" max="10501" width="15.5703125" style="225" customWidth="1"/>
    <col min="10502" max="10502" width="3.42578125" style="225" customWidth="1"/>
    <col min="10503" max="10503" width="14.85546875" style="225" customWidth="1"/>
    <col min="10504" max="10504" width="3.5703125" style="225" customWidth="1"/>
    <col min="10505" max="10505" width="17" style="225" customWidth="1"/>
    <col min="10506" max="10506" width="2.42578125" style="225" customWidth="1"/>
    <col min="10507" max="10507" width="19.5703125" style="225" customWidth="1"/>
    <col min="10508" max="10508" width="3" style="225" customWidth="1"/>
    <col min="10509" max="10509" width="18.85546875" style="225" customWidth="1"/>
    <col min="10510" max="10510" width="3.5703125" style="225" customWidth="1"/>
    <col min="10511" max="10511" width="17" style="225" customWidth="1"/>
    <col min="10512" max="10512" width="6" style="225" customWidth="1"/>
    <col min="10513" max="10513" width="1.42578125" style="225" customWidth="1"/>
    <col min="10514" max="10524" width="0" style="225" hidden="1" customWidth="1"/>
    <col min="10525" max="10752" width="9.140625" style="225"/>
    <col min="10753" max="10753" width="57.5703125" style="225" customWidth="1"/>
    <col min="10754" max="10754" width="3.42578125" style="225" customWidth="1"/>
    <col min="10755" max="10755" width="15.5703125" style="225" customWidth="1"/>
    <col min="10756" max="10756" width="4" style="225" customWidth="1"/>
    <col min="10757" max="10757" width="15.5703125" style="225" customWidth="1"/>
    <col min="10758" max="10758" width="3.42578125" style="225" customWidth="1"/>
    <col min="10759" max="10759" width="14.85546875" style="225" customWidth="1"/>
    <col min="10760" max="10760" width="3.5703125" style="225" customWidth="1"/>
    <col min="10761" max="10761" width="17" style="225" customWidth="1"/>
    <col min="10762" max="10762" width="2.42578125" style="225" customWidth="1"/>
    <col min="10763" max="10763" width="19.5703125" style="225" customWidth="1"/>
    <col min="10764" max="10764" width="3" style="225" customWidth="1"/>
    <col min="10765" max="10765" width="18.85546875" style="225" customWidth="1"/>
    <col min="10766" max="10766" width="3.5703125" style="225" customWidth="1"/>
    <col min="10767" max="10767" width="17" style="225" customWidth="1"/>
    <col min="10768" max="10768" width="6" style="225" customWidth="1"/>
    <col min="10769" max="10769" width="1.42578125" style="225" customWidth="1"/>
    <col min="10770" max="10780" width="0" style="225" hidden="1" customWidth="1"/>
    <col min="10781" max="11008" width="9.140625" style="225"/>
    <col min="11009" max="11009" width="57.5703125" style="225" customWidth="1"/>
    <col min="11010" max="11010" width="3.42578125" style="225" customWidth="1"/>
    <col min="11011" max="11011" width="15.5703125" style="225" customWidth="1"/>
    <col min="11012" max="11012" width="4" style="225" customWidth="1"/>
    <col min="11013" max="11013" width="15.5703125" style="225" customWidth="1"/>
    <col min="11014" max="11014" width="3.42578125" style="225" customWidth="1"/>
    <col min="11015" max="11015" width="14.85546875" style="225" customWidth="1"/>
    <col min="11016" max="11016" width="3.5703125" style="225" customWidth="1"/>
    <col min="11017" max="11017" width="17" style="225" customWidth="1"/>
    <col min="11018" max="11018" width="2.42578125" style="225" customWidth="1"/>
    <col min="11019" max="11019" width="19.5703125" style="225" customWidth="1"/>
    <col min="11020" max="11020" width="3" style="225" customWidth="1"/>
    <col min="11021" max="11021" width="18.85546875" style="225" customWidth="1"/>
    <col min="11022" max="11022" width="3.5703125" style="225" customWidth="1"/>
    <col min="11023" max="11023" width="17" style="225" customWidth="1"/>
    <col min="11024" max="11024" width="6" style="225" customWidth="1"/>
    <col min="11025" max="11025" width="1.42578125" style="225" customWidth="1"/>
    <col min="11026" max="11036" width="0" style="225" hidden="1" customWidth="1"/>
    <col min="11037" max="11264" width="9.140625" style="225"/>
    <col min="11265" max="11265" width="57.5703125" style="225" customWidth="1"/>
    <col min="11266" max="11266" width="3.42578125" style="225" customWidth="1"/>
    <col min="11267" max="11267" width="15.5703125" style="225" customWidth="1"/>
    <col min="11268" max="11268" width="4" style="225" customWidth="1"/>
    <col min="11269" max="11269" width="15.5703125" style="225" customWidth="1"/>
    <col min="11270" max="11270" width="3.42578125" style="225" customWidth="1"/>
    <col min="11271" max="11271" width="14.85546875" style="225" customWidth="1"/>
    <col min="11272" max="11272" width="3.5703125" style="225" customWidth="1"/>
    <col min="11273" max="11273" width="17" style="225" customWidth="1"/>
    <col min="11274" max="11274" width="2.42578125" style="225" customWidth="1"/>
    <col min="11275" max="11275" width="19.5703125" style="225" customWidth="1"/>
    <col min="11276" max="11276" width="3" style="225" customWidth="1"/>
    <col min="11277" max="11277" width="18.85546875" style="225" customWidth="1"/>
    <col min="11278" max="11278" width="3.5703125" style="225" customWidth="1"/>
    <col min="11279" max="11279" width="17" style="225" customWidth="1"/>
    <col min="11280" max="11280" width="6" style="225" customWidth="1"/>
    <col min="11281" max="11281" width="1.42578125" style="225" customWidth="1"/>
    <col min="11282" max="11292" width="0" style="225" hidden="1" customWidth="1"/>
    <col min="11293" max="11520" width="9.140625" style="225"/>
    <col min="11521" max="11521" width="57.5703125" style="225" customWidth="1"/>
    <col min="11522" max="11522" width="3.42578125" style="225" customWidth="1"/>
    <col min="11523" max="11523" width="15.5703125" style="225" customWidth="1"/>
    <col min="11524" max="11524" width="4" style="225" customWidth="1"/>
    <col min="11525" max="11525" width="15.5703125" style="225" customWidth="1"/>
    <col min="11526" max="11526" width="3.42578125" style="225" customWidth="1"/>
    <col min="11527" max="11527" width="14.85546875" style="225" customWidth="1"/>
    <col min="11528" max="11528" width="3.5703125" style="225" customWidth="1"/>
    <col min="11529" max="11529" width="17" style="225" customWidth="1"/>
    <col min="11530" max="11530" width="2.42578125" style="225" customWidth="1"/>
    <col min="11531" max="11531" width="19.5703125" style="225" customWidth="1"/>
    <col min="11532" max="11532" width="3" style="225" customWidth="1"/>
    <col min="11533" max="11533" width="18.85546875" style="225" customWidth="1"/>
    <col min="11534" max="11534" width="3.5703125" style="225" customWidth="1"/>
    <col min="11535" max="11535" width="17" style="225" customWidth="1"/>
    <col min="11536" max="11536" width="6" style="225" customWidth="1"/>
    <col min="11537" max="11537" width="1.42578125" style="225" customWidth="1"/>
    <col min="11538" max="11548" width="0" style="225" hidden="1" customWidth="1"/>
    <col min="11549" max="11776" width="9.140625" style="225"/>
    <col min="11777" max="11777" width="57.5703125" style="225" customWidth="1"/>
    <col min="11778" max="11778" width="3.42578125" style="225" customWidth="1"/>
    <col min="11779" max="11779" width="15.5703125" style="225" customWidth="1"/>
    <col min="11780" max="11780" width="4" style="225" customWidth="1"/>
    <col min="11781" max="11781" width="15.5703125" style="225" customWidth="1"/>
    <col min="11782" max="11782" width="3.42578125" style="225" customWidth="1"/>
    <col min="11783" max="11783" width="14.85546875" style="225" customWidth="1"/>
    <col min="11784" max="11784" width="3.5703125" style="225" customWidth="1"/>
    <col min="11785" max="11785" width="17" style="225" customWidth="1"/>
    <col min="11786" max="11786" width="2.42578125" style="225" customWidth="1"/>
    <col min="11787" max="11787" width="19.5703125" style="225" customWidth="1"/>
    <col min="11788" max="11788" width="3" style="225" customWidth="1"/>
    <col min="11789" max="11789" width="18.85546875" style="225" customWidth="1"/>
    <col min="11790" max="11790" width="3.5703125" style="225" customWidth="1"/>
    <col min="11791" max="11791" width="17" style="225" customWidth="1"/>
    <col min="11792" max="11792" width="6" style="225" customWidth="1"/>
    <col min="11793" max="11793" width="1.42578125" style="225" customWidth="1"/>
    <col min="11794" max="11804" width="0" style="225" hidden="1" customWidth="1"/>
    <col min="11805" max="12032" width="9.140625" style="225"/>
    <col min="12033" max="12033" width="57.5703125" style="225" customWidth="1"/>
    <col min="12034" max="12034" width="3.42578125" style="225" customWidth="1"/>
    <col min="12035" max="12035" width="15.5703125" style="225" customWidth="1"/>
    <col min="12036" max="12036" width="4" style="225" customWidth="1"/>
    <col min="12037" max="12037" width="15.5703125" style="225" customWidth="1"/>
    <col min="12038" max="12038" width="3.42578125" style="225" customWidth="1"/>
    <col min="12039" max="12039" width="14.85546875" style="225" customWidth="1"/>
    <col min="12040" max="12040" width="3.5703125" style="225" customWidth="1"/>
    <col min="12041" max="12041" width="17" style="225" customWidth="1"/>
    <col min="12042" max="12042" width="2.42578125" style="225" customWidth="1"/>
    <col min="12043" max="12043" width="19.5703125" style="225" customWidth="1"/>
    <col min="12044" max="12044" width="3" style="225" customWidth="1"/>
    <col min="12045" max="12045" width="18.85546875" style="225" customWidth="1"/>
    <col min="12046" max="12046" width="3.5703125" style="225" customWidth="1"/>
    <col min="12047" max="12047" width="17" style="225" customWidth="1"/>
    <col min="12048" max="12048" width="6" style="225" customWidth="1"/>
    <col min="12049" max="12049" width="1.42578125" style="225" customWidth="1"/>
    <col min="12050" max="12060" width="0" style="225" hidden="1" customWidth="1"/>
    <col min="12061" max="12288" width="9.140625" style="225"/>
    <col min="12289" max="12289" width="57.5703125" style="225" customWidth="1"/>
    <col min="12290" max="12290" width="3.42578125" style="225" customWidth="1"/>
    <col min="12291" max="12291" width="15.5703125" style="225" customWidth="1"/>
    <col min="12292" max="12292" width="4" style="225" customWidth="1"/>
    <col min="12293" max="12293" width="15.5703125" style="225" customWidth="1"/>
    <col min="12294" max="12294" width="3.42578125" style="225" customWidth="1"/>
    <col min="12295" max="12295" width="14.85546875" style="225" customWidth="1"/>
    <col min="12296" max="12296" width="3.5703125" style="225" customWidth="1"/>
    <col min="12297" max="12297" width="17" style="225" customWidth="1"/>
    <col min="12298" max="12298" width="2.42578125" style="225" customWidth="1"/>
    <col min="12299" max="12299" width="19.5703125" style="225" customWidth="1"/>
    <col min="12300" max="12300" width="3" style="225" customWidth="1"/>
    <col min="12301" max="12301" width="18.85546875" style="225" customWidth="1"/>
    <col min="12302" max="12302" width="3.5703125" style="225" customWidth="1"/>
    <col min="12303" max="12303" width="17" style="225" customWidth="1"/>
    <col min="12304" max="12304" width="6" style="225" customWidth="1"/>
    <col min="12305" max="12305" width="1.42578125" style="225" customWidth="1"/>
    <col min="12306" max="12316" width="0" style="225" hidden="1" customWidth="1"/>
    <col min="12317" max="12544" width="9.140625" style="225"/>
    <col min="12545" max="12545" width="57.5703125" style="225" customWidth="1"/>
    <col min="12546" max="12546" width="3.42578125" style="225" customWidth="1"/>
    <col min="12547" max="12547" width="15.5703125" style="225" customWidth="1"/>
    <col min="12548" max="12548" width="4" style="225" customWidth="1"/>
    <col min="12549" max="12549" width="15.5703125" style="225" customWidth="1"/>
    <col min="12550" max="12550" width="3.42578125" style="225" customWidth="1"/>
    <col min="12551" max="12551" width="14.85546875" style="225" customWidth="1"/>
    <col min="12552" max="12552" width="3.5703125" style="225" customWidth="1"/>
    <col min="12553" max="12553" width="17" style="225" customWidth="1"/>
    <col min="12554" max="12554" width="2.42578125" style="225" customWidth="1"/>
    <col min="12555" max="12555" width="19.5703125" style="225" customWidth="1"/>
    <col min="12556" max="12556" width="3" style="225" customWidth="1"/>
    <col min="12557" max="12557" width="18.85546875" style="225" customWidth="1"/>
    <col min="12558" max="12558" width="3.5703125" style="225" customWidth="1"/>
    <col min="12559" max="12559" width="17" style="225" customWidth="1"/>
    <col min="12560" max="12560" width="6" style="225" customWidth="1"/>
    <col min="12561" max="12561" width="1.42578125" style="225" customWidth="1"/>
    <col min="12562" max="12572" width="0" style="225" hidden="1" customWidth="1"/>
    <col min="12573" max="12800" width="9.140625" style="225"/>
    <col min="12801" max="12801" width="57.5703125" style="225" customWidth="1"/>
    <col min="12802" max="12802" width="3.42578125" style="225" customWidth="1"/>
    <col min="12803" max="12803" width="15.5703125" style="225" customWidth="1"/>
    <col min="12804" max="12804" width="4" style="225" customWidth="1"/>
    <col min="12805" max="12805" width="15.5703125" style="225" customWidth="1"/>
    <col min="12806" max="12806" width="3.42578125" style="225" customWidth="1"/>
    <col min="12807" max="12807" width="14.85546875" style="225" customWidth="1"/>
    <col min="12808" max="12808" width="3.5703125" style="225" customWidth="1"/>
    <col min="12809" max="12809" width="17" style="225" customWidth="1"/>
    <col min="12810" max="12810" width="2.42578125" style="225" customWidth="1"/>
    <col min="12811" max="12811" width="19.5703125" style="225" customWidth="1"/>
    <col min="12812" max="12812" width="3" style="225" customWidth="1"/>
    <col min="12813" max="12813" width="18.85546875" style="225" customWidth="1"/>
    <col min="12814" max="12814" width="3.5703125" style="225" customWidth="1"/>
    <col min="12815" max="12815" width="17" style="225" customWidth="1"/>
    <col min="12816" max="12816" width="6" style="225" customWidth="1"/>
    <col min="12817" max="12817" width="1.42578125" style="225" customWidth="1"/>
    <col min="12818" max="12828" width="0" style="225" hidden="1" customWidth="1"/>
    <col min="12829" max="13056" width="9.140625" style="225"/>
    <col min="13057" max="13057" width="57.5703125" style="225" customWidth="1"/>
    <col min="13058" max="13058" width="3.42578125" style="225" customWidth="1"/>
    <col min="13059" max="13059" width="15.5703125" style="225" customWidth="1"/>
    <col min="13060" max="13060" width="4" style="225" customWidth="1"/>
    <col min="13061" max="13061" width="15.5703125" style="225" customWidth="1"/>
    <col min="13062" max="13062" width="3.42578125" style="225" customWidth="1"/>
    <col min="13063" max="13063" width="14.85546875" style="225" customWidth="1"/>
    <col min="13064" max="13064" width="3.5703125" style="225" customWidth="1"/>
    <col min="13065" max="13065" width="17" style="225" customWidth="1"/>
    <col min="13066" max="13066" width="2.42578125" style="225" customWidth="1"/>
    <col min="13067" max="13067" width="19.5703125" style="225" customWidth="1"/>
    <col min="13068" max="13068" width="3" style="225" customWidth="1"/>
    <col min="13069" max="13069" width="18.85546875" style="225" customWidth="1"/>
    <col min="13070" max="13070" width="3.5703125" style="225" customWidth="1"/>
    <col min="13071" max="13071" width="17" style="225" customWidth="1"/>
    <col min="13072" max="13072" width="6" style="225" customWidth="1"/>
    <col min="13073" max="13073" width="1.42578125" style="225" customWidth="1"/>
    <col min="13074" max="13084" width="0" style="225" hidden="1" customWidth="1"/>
    <col min="13085" max="13312" width="9.140625" style="225"/>
    <col min="13313" max="13313" width="57.5703125" style="225" customWidth="1"/>
    <col min="13314" max="13314" width="3.42578125" style="225" customWidth="1"/>
    <col min="13315" max="13315" width="15.5703125" style="225" customWidth="1"/>
    <col min="13316" max="13316" width="4" style="225" customWidth="1"/>
    <col min="13317" max="13317" width="15.5703125" style="225" customWidth="1"/>
    <col min="13318" max="13318" width="3.42578125" style="225" customWidth="1"/>
    <col min="13319" max="13319" width="14.85546875" style="225" customWidth="1"/>
    <col min="13320" max="13320" width="3.5703125" style="225" customWidth="1"/>
    <col min="13321" max="13321" width="17" style="225" customWidth="1"/>
    <col min="13322" max="13322" width="2.42578125" style="225" customWidth="1"/>
    <col min="13323" max="13323" width="19.5703125" style="225" customWidth="1"/>
    <col min="13324" max="13324" width="3" style="225" customWidth="1"/>
    <col min="13325" max="13325" width="18.85546875" style="225" customWidth="1"/>
    <col min="13326" max="13326" width="3.5703125" style="225" customWidth="1"/>
    <col min="13327" max="13327" width="17" style="225" customWidth="1"/>
    <col min="13328" max="13328" width="6" style="225" customWidth="1"/>
    <col min="13329" max="13329" width="1.42578125" style="225" customWidth="1"/>
    <col min="13330" max="13340" width="0" style="225" hidden="1" customWidth="1"/>
    <col min="13341" max="13568" width="9.140625" style="225"/>
    <col min="13569" max="13569" width="57.5703125" style="225" customWidth="1"/>
    <col min="13570" max="13570" width="3.42578125" style="225" customWidth="1"/>
    <col min="13571" max="13571" width="15.5703125" style="225" customWidth="1"/>
    <col min="13572" max="13572" width="4" style="225" customWidth="1"/>
    <col min="13573" max="13573" width="15.5703125" style="225" customWidth="1"/>
    <col min="13574" max="13574" width="3.42578125" style="225" customWidth="1"/>
    <col min="13575" max="13575" width="14.85546875" style="225" customWidth="1"/>
    <col min="13576" max="13576" width="3.5703125" style="225" customWidth="1"/>
    <col min="13577" max="13577" width="17" style="225" customWidth="1"/>
    <col min="13578" max="13578" width="2.42578125" style="225" customWidth="1"/>
    <col min="13579" max="13579" width="19.5703125" style="225" customWidth="1"/>
    <col min="13580" max="13580" width="3" style="225" customWidth="1"/>
    <col min="13581" max="13581" width="18.85546875" style="225" customWidth="1"/>
    <col min="13582" max="13582" width="3.5703125" style="225" customWidth="1"/>
    <col min="13583" max="13583" width="17" style="225" customWidth="1"/>
    <col min="13584" max="13584" width="6" style="225" customWidth="1"/>
    <col min="13585" max="13585" width="1.42578125" style="225" customWidth="1"/>
    <col min="13586" max="13596" width="0" style="225" hidden="1" customWidth="1"/>
    <col min="13597" max="13824" width="9.140625" style="225"/>
    <col min="13825" max="13825" width="57.5703125" style="225" customWidth="1"/>
    <col min="13826" max="13826" width="3.42578125" style="225" customWidth="1"/>
    <col min="13827" max="13827" width="15.5703125" style="225" customWidth="1"/>
    <col min="13828" max="13828" width="4" style="225" customWidth="1"/>
    <col min="13829" max="13829" width="15.5703125" style="225" customWidth="1"/>
    <col min="13830" max="13830" width="3.42578125" style="225" customWidth="1"/>
    <col min="13831" max="13831" width="14.85546875" style="225" customWidth="1"/>
    <col min="13832" max="13832" width="3.5703125" style="225" customWidth="1"/>
    <col min="13833" max="13833" width="17" style="225" customWidth="1"/>
    <col min="13834" max="13834" width="2.42578125" style="225" customWidth="1"/>
    <col min="13835" max="13835" width="19.5703125" style="225" customWidth="1"/>
    <col min="13836" max="13836" width="3" style="225" customWidth="1"/>
    <col min="13837" max="13837" width="18.85546875" style="225" customWidth="1"/>
    <col min="13838" max="13838" width="3.5703125" style="225" customWidth="1"/>
    <col min="13839" max="13839" width="17" style="225" customWidth="1"/>
    <col min="13840" max="13840" width="6" style="225" customWidth="1"/>
    <col min="13841" max="13841" width="1.42578125" style="225" customWidth="1"/>
    <col min="13842" max="13852" width="0" style="225" hidden="1" customWidth="1"/>
    <col min="13853" max="14080" width="9.140625" style="225"/>
    <col min="14081" max="14081" width="57.5703125" style="225" customWidth="1"/>
    <col min="14082" max="14082" width="3.42578125" style="225" customWidth="1"/>
    <col min="14083" max="14083" width="15.5703125" style="225" customWidth="1"/>
    <col min="14084" max="14084" width="4" style="225" customWidth="1"/>
    <col min="14085" max="14085" width="15.5703125" style="225" customWidth="1"/>
    <col min="14086" max="14086" width="3.42578125" style="225" customWidth="1"/>
    <col min="14087" max="14087" width="14.85546875" style="225" customWidth="1"/>
    <col min="14088" max="14088" width="3.5703125" style="225" customWidth="1"/>
    <col min="14089" max="14089" width="17" style="225" customWidth="1"/>
    <col min="14090" max="14090" width="2.42578125" style="225" customWidth="1"/>
    <col min="14091" max="14091" width="19.5703125" style="225" customWidth="1"/>
    <col min="14092" max="14092" width="3" style="225" customWidth="1"/>
    <col min="14093" max="14093" width="18.85546875" style="225" customWidth="1"/>
    <col min="14094" max="14094" width="3.5703125" style="225" customWidth="1"/>
    <col min="14095" max="14095" width="17" style="225" customWidth="1"/>
    <col min="14096" max="14096" width="6" style="225" customWidth="1"/>
    <col min="14097" max="14097" width="1.42578125" style="225" customWidth="1"/>
    <col min="14098" max="14108" width="0" style="225" hidden="1" customWidth="1"/>
    <col min="14109" max="14336" width="9.140625" style="225"/>
    <col min="14337" max="14337" width="57.5703125" style="225" customWidth="1"/>
    <col min="14338" max="14338" width="3.42578125" style="225" customWidth="1"/>
    <col min="14339" max="14339" width="15.5703125" style="225" customWidth="1"/>
    <col min="14340" max="14340" width="4" style="225" customWidth="1"/>
    <col min="14341" max="14341" width="15.5703125" style="225" customWidth="1"/>
    <col min="14342" max="14342" width="3.42578125" style="225" customWidth="1"/>
    <col min="14343" max="14343" width="14.85546875" style="225" customWidth="1"/>
    <col min="14344" max="14344" width="3.5703125" style="225" customWidth="1"/>
    <col min="14345" max="14345" width="17" style="225" customWidth="1"/>
    <col min="14346" max="14346" width="2.42578125" style="225" customWidth="1"/>
    <col min="14347" max="14347" width="19.5703125" style="225" customWidth="1"/>
    <col min="14348" max="14348" width="3" style="225" customWidth="1"/>
    <col min="14349" max="14349" width="18.85546875" style="225" customWidth="1"/>
    <col min="14350" max="14350" width="3.5703125" style="225" customWidth="1"/>
    <col min="14351" max="14351" width="17" style="225" customWidth="1"/>
    <col min="14352" max="14352" width="6" style="225" customWidth="1"/>
    <col min="14353" max="14353" width="1.42578125" style="225" customWidth="1"/>
    <col min="14354" max="14364" width="0" style="225" hidden="1" customWidth="1"/>
    <col min="14365" max="14592" width="9.140625" style="225"/>
    <col min="14593" max="14593" width="57.5703125" style="225" customWidth="1"/>
    <col min="14594" max="14594" width="3.42578125" style="225" customWidth="1"/>
    <col min="14595" max="14595" width="15.5703125" style="225" customWidth="1"/>
    <col min="14596" max="14596" width="4" style="225" customWidth="1"/>
    <col min="14597" max="14597" width="15.5703125" style="225" customWidth="1"/>
    <col min="14598" max="14598" width="3.42578125" style="225" customWidth="1"/>
    <col min="14599" max="14599" width="14.85546875" style="225" customWidth="1"/>
    <col min="14600" max="14600" width="3.5703125" style="225" customWidth="1"/>
    <col min="14601" max="14601" width="17" style="225" customWidth="1"/>
    <col min="14602" max="14602" width="2.42578125" style="225" customWidth="1"/>
    <col min="14603" max="14603" width="19.5703125" style="225" customWidth="1"/>
    <col min="14604" max="14604" width="3" style="225" customWidth="1"/>
    <col min="14605" max="14605" width="18.85546875" style="225" customWidth="1"/>
    <col min="14606" max="14606" width="3.5703125" style="225" customWidth="1"/>
    <col min="14607" max="14607" width="17" style="225" customWidth="1"/>
    <col min="14608" max="14608" width="6" style="225" customWidth="1"/>
    <col min="14609" max="14609" width="1.42578125" style="225" customWidth="1"/>
    <col min="14610" max="14620" width="0" style="225" hidden="1" customWidth="1"/>
    <col min="14621" max="14848" width="9.140625" style="225"/>
    <col min="14849" max="14849" width="57.5703125" style="225" customWidth="1"/>
    <col min="14850" max="14850" width="3.42578125" style="225" customWidth="1"/>
    <col min="14851" max="14851" width="15.5703125" style="225" customWidth="1"/>
    <col min="14852" max="14852" width="4" style="225" customWidth="1"/>
    <col min="14853" max="14853" width="15.5703125" style="225" customWidth="1"/>
    <col min="14854" max="14854" width="3.42578125" style="225" customWidth="1"/>
    <col min="14855" max="14855" width="14.85546875" style="225" customWidth="1"/>
    <col min="14856" max="14856" width="3.5703125" style="225" customWidth="1"/>
    <col min="14857" max="14857" width="17" style="225" customWidth="1"/>
    <col min="14858" max="14858" width="2.42578125" style="225" customWidth="1"/>
    <col min="14859" max="14859" width="19.5703125" style="225" customWidth="1"/>
    <col min="14860" max="14860" width="3" style="225" customWidth="1"/>
    <col min="14861" max="14861" width="18.85546875" style="225" customWidth="1"/>
    <col min="14862" max="14862" width="3.5703125" style="225" customWidth="1"/>
    <col min="14863" max="14863" width="17" style="225" customWidth="1"/>
    <col min="14864" max="14864" width="6" style="225" customWidth="1"/>
    <col min="14865" max="14865" width="1.42578125" style="225" customWidth="1"/>
    <col min="14866" max="14876" width="0" style="225" hidden="1" customWidth="1"/>
    <col min="14877" max="15104" width="9.140625" style="225"/>
    <col min="15105" max="15105" width="57.5703125" style="225" customWidth="1"/>
    <col min="15106" max="15106" width="3.42578125" style="225" customWidth="1"/>
    <col min="15107" max="15107" width="15.5703125" style="225" customWidth="1"/>
    <col min="15108" max="15108" width="4" style="225" customWidth="1"/>
    <col min="15109" max="15109" width="15.5703125" style="225" customWidth="1"/>
    <col min="15110" max="15110" width="3.42578125" style="225" customWidth="1"/>
    <col min="15111" max="15111" width="14.85546875" style="225" customWidth="1"/>
    <col min="15112" max="15112" width="3.5703125" style="225" customWidth="1"/>
    <col min="15113" max="15113" width="17" style="225" customWidth="1"/>
    <col min="15114" max="15114" width="2.42578125" style="225" customWidth="1"/>
    <col min="15115" max="15115" width="19.5703125" style="225" customWidth="1"/>
    <col min="15116" max="15116" width="3" style="225" customWidth="1"/>
    <col min="15117" max="15117" width="18.85546875" style="225" customWidth="1"/>
    <col min="15118" max="15118" width="3.5703125" style="225" customWidth="1"/>
    <col min="15119" max="15119" width="17" style="225" customWidth="1"/>
    <col min="15120" max="15120" width="6" style="225" customWidth="1"/>
    <col min="15121" max="15121" width="1.42578125" style="225" customWidth="1"/>
    <col min="15122" max="15132" width="0" style="225" hidden="1" customWidth="1"/>
    <col min="15133" max="15360" width="9.140625" style="225"/>
    <col min="15361" max="15361" width="57.5703125" style="225" customWidth="1"/>
    <col min="15362" max="15362" width="3.42578125" style="225" customWidth="1"/>
    <col min="15363" max="15363" width="15.5703125" style="225" customWidth="1"/>
    <col min="15364" max="15364" width="4" style="225" customWidth="1"/>
    <col min="15365" max="15365" width="15.5703125" style="225" customWidth="1"/>
    <col min="15366" max="15366" width="3.42578125" style="225" customWidth="1"/>
    <col min="15367" max="15367" width="14.85546875" style="225" customWidth="1"/>
    <col min="15368" max="15368" width="3.5703125" style="225" customWidth="1"/>
    <col min="15369" max="15369" width="17" style="225" customWidth="1"/>
    <col min="15370" max="15370" width="2.42578125" style="225" customWidth="1"/>
    <col min="15371" max="15371" width="19.5703125" style="225" customWidth="1"/>
    <col min="15372" max="15372" width="3" style="225" customWidth="1"/>
    <col min="15373" max="15373" width="18.85546875" style="225" customWidth="1"/>
    <col min="15374" max="15374" width="3.5703125" style="225" customWidth="1"/>
    <col min="15375" max="15375" width="17" style="225" customWidth="1"/>
    <col min="15376" max="15376" width="6" style="225" customWidth="1"/>
    <col min="15377" max="15377" width="1.42578125" style="225" customWidth="1"/>
    <col min="15378" max="15388" width="0" style="225" hidden="1" customWidth="1"/>
    <col min="15389" max="15616" width="9.140625" style="225"/>
    <col min="15617" max="15617" width="57.5703125" style="225" customWidth="1"/>
    <col min="15618" max="15618" width="3.42578125" style="225" customWidth="1"/>
    <col min="15619" max="15619" width="15.5703125" style="225" customWidth="1"/>
    <col min="15620" max="15620" width="4" style="225" customWidth="1"/>
    <col min="15621" max="15621" width="15.5703125" style="225" customWidth="1"/>
    <col min="15622" max="15622" width="3.42578125" style="225" customWidth="1"/>
    <col min="15623" max="15623" width="14.85546875" style="225" customWidth="1"/>
    <col min="15624" max="15624" width="3.5703125" style="225" customWidth="1"/>
    <col min="15625" max="15625" width="17" style="225" customWidth="1"/>
    <col min="15626" max="15626" width="2.42578125" style="225" customWidth="1"/>
    <col min="15627" max="15627" width="19.5703125" style="225" customWidth="1"/>
    <col min="15628" max="15628" width="3" style="225" customWidth="1"/>
    <col min="15629" max="15629" width="18.85546875" style="225" customWidth="1"/>
    <col min="15630" max="15630" width="3.5703125" style="225" customWidth="1"/>
    <col min="15631" max="15631" width="17" style="225" customWidth="1"/>
    <col min="15632" max="15632" width="6" style="225" customWidth="1"/>
    <col min="15633" max="15633" width="1.42578125" style="225" customWidth="1"/>
    <col min="15634" max="15644" width="0" style="225" hidden="1" customWidth="1"/>
    <col min="15645" max="15872" width="9.140625" style="225"/>
    <col min="15873" max="15873" width="57.5703125" style="225" customWidth="1"/>
    <col min="15874" max="15874" width="3.42578125" style="225" customWidth="1"/>
    <col min="15875" max="15875" width="15.5703125" style="225" customWidth="1"/>
    <col min="15876" max="15876" width="4" style="225" customWidth="1"/>
    <col min="15877" max="15877" width="15.5703125" style="225" customWidth="1"/>
    <col min="15878" max="15878" width="3.42578125" style="225" customWidth="1"/>
    <col min="15879" max="15879" width="14.85546875" style="225" customWidth="1"/>
    <col min="15880" max="15880" width="3.5703125" style="225" customWidth="1"/>
    <col min="15881" max="15881" width="17" style="225" customWidth="1"/>
    <col min="15882" max="15882" width="2.42578125" style="225" customWidth="1"/>
    <col min="15883" max="15883" width="19.5703125" style="225" customWidth="1"/>
    <col min="15884" max="15884" width="3" style="225" customWidth="1"/>
    <col min="15885" max="15885" width="18.85546875" style="225" customWidth="1"/>
    <col min="15886" max="15886" width="3.5703125" style="225" customWidth="1"/>
    <col min="15887" max="15887" width="17" style="225" customWidth="1"/>
    <col min="15888" max="15888" width="6" style="225" customWidth="1"/>
    <col min="15889" max="15889" width="1.42578125" style="225" customWidth="1"/>
    <col min="15890" max="15900" width="0" style="225" hidden="1" customWidth="1"/>
    <col min="15901" max="16128" width="9.140625" style="225"/>
    <col min="16129" max="16129" width="57.5703125" style="225" customWidth="1"/>
    <col min="16130" max="16130" width="3.42578125" style="225" customWidth="1"/>
    <col min="16131" max="16131" width="15.5703125" style="225" customWidth="1"/>
    <col min="16132" max="16132" width="4" style="225" customWidth="1"/>
    <col min="16133" max="16133" width="15.5703125" style="225" customWidth="1"/>
    <col min="16134" max="16134" width="3.42578125" style="225" customWidth="1"/>
    <col min="16135" max="16135" width="14.85546875" style="225" customWidth="1"/>
    <col min="16136" max="16136" width="3.5703125" style="225" customWidth="1"/>
    <col min="16137" max="16137" width="17" style="225" customWidth="1"/>
    <col min="16138" max="16138" width="2.42578125" style="225" customWidth="1"/>
    <col min="16139" max="16139" width="19.5703125" style="225" customWidth="1"/>
    <col min="16140" max="16140" width="3" style="225" customWidth="1"/>
    <col min="16141" max="16141" width="18.85546875" style="225" customWidth="1"/>
    <col min="16142" max="16142" width="3.5703125" style="225" customWidth="1"/>
    <col min="16143" max="16143" width="17" style="225" customWidth="1"/>
    <col min="16144" max="16144" width="6" style="225" customWidth="1"/>
    <col min="16145" max="16145" width="1.42578125" style="225" customWidth="1"/>
    <col min="16146" max="16156" width="0" style="225" hidden="1" customWidth="1"/>
    <col min="16157" max="16384" width="9.140625" style="225"/>
  </cols>
  <sheetData>
    <row r="2" spans="1:23" s="220" customFormat="1" x14ac:dyDescent="0.25">
      <c r="A2" s="212" t="s">
        <v>0</v>
      </c>
      <c r="B2" s="213"/>
      <c r="C2" s="214"/>
      <c r="D2" s="214"/>
      <c r="E2" s="214"/>
      <c r="F2" s="214"/>
      <c r="G2" s="214"/>
      <c r="H2" s="214"/>
      <c r="I2" s="215"/>
      <c r="J2" s="214"/>
      <c r="K2" s="214"/>
      <c r="L2" s="214"/>
      <c r="M2" s="214"/>
      <c r="N2" s="214"/>
      <c r="O2" s="214"/>
      <c r="P2" s="216"/>
      <c r="Q2" s="217"/>
      <c r="R2" s="218"/>
      <c r="S2" s="219"/>
      <c r="T2" s="219"/>
      <c r="U2" s="219"/>
      <c r="V2" s="219"/>
      <c r="W2" s="219"/>
    </row>
    <row r="3" spans="1:23" s="220" customFormat="1" x14ac:dyDescent="0.25">
      <c r="A3" s="221" t="s">
        <v>124</v>
      </c>
      <c r="B3" s="213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6"/>
      <c r="Q3" s="217"/>
      <c r="R3" s="218"/>
      <c r="S3" s="219"/>
      <c r="T3" s="219"/>
      <c r="U3" s="219"/>
      <c r="V3" s="219"/>
      <c r="W3" s="219"/>
    </row>
    <row r="4" spans="1:23" s="220" customFormat="1" x14ac:dyDescent="0.25">
      <c r="A4" s="221" t="s">
        <v>125</v>
      </c>
      <c r="B4" s="213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6"/>
      <c r="Q4" s="217"/>
      <c r="R4" s="218"/>
      <c r="S4" s="219"/>
      <c r="T4" s="219"/>
      <c r="U4" s="219"/>
      <c r="V4" s="219"/>
      <c r="W4" s="219"/>
    </row>
    <row r="5" spans="1:23" x14ac:dyDescent="0.25">
      <c r="A5" s="214" t="s">
        <v>126</v>
      </c>
      <c r="B5" s="213"/>
    </row>
    <row r="6" spans="1:23" x14ac:dyDescent="0.25">
      <c r="C6" s="226"/>
      <c r="D6" s="226"/>
      <c r="E6" s="226"/>
      <c r="F6" s="226"/>
      <c r="G6" s="226"/>
      <c r="H6" s="227"/>
      <c r="I6" s="227"/>
      <c r="J6" s="227"/>
      <c r="K6" s="227"/>
      <c r="L6" s="227"/>
      <c r="M6" s="227"/>
      <c r="N6" s="227"/>
      <c r="O6" s="228"/>
      <c r="P6" s="227"/>
    </row>
    <row r="7" spans="1:23" x14ac:dyDescent="0.25"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6"/>
    </row>
    <row r="8" spans="1:23" ht="107.25" customHeight="1" thickBot="1" x14ac:dyDescent="0.3">
      <c r="C8" s="230" t="s">
        <v>127</v>
      </c>
      <c r="D8" s="231"/>
      <c r="E8" s="232" t="s">
        <v>32</v>
      </c>
      <c r="F8" s="233"/>
      <c r="G8" s="230" t="s">
        <v>128</v>
      </c>
      <c r="H8" s="230"/>
      <c r="I8" s="230" t="s">
        <v>129</v>
      </c>
      <c r="J8" s="230"/>
      <c r="K8" s="234" t="s">
        <v>130</v>
      </c>
      <c r="L8" s="230"/>
      <c r="M8" s="232" t="s">
        <v>131</v>
      </c>
      <c r="N8" s="233"/>
      <c r="O8" s="230" t="s">
        <v>132</v>
      </c>
      <c r="P8" s="231"/>
      <c r="Q8" s="235"/>
    </row>
    <row r="9" spans="1:23" x14ac:dyDescent="0.25"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7"/>
      <c r="Q9" s="238"/>
    </row>
    <row r="10" spans="1:23" x14ac:dyDescent="0.25">
      <c r="O10" s="239"/>
      <c r="Q10" s="238"/>
      <c r="S10" s="223"/>
    </row>
    <row r="11" spans="1:23" ht="16.5" thickBot="1" x14ac:dyDescent="0.3">
      <c r="A11" s="216" t="s">
        <v>133</v>
      </c>
      <c r="B11" s="240"/>
      <c r="C11" s="241">
        <v>12800000</v>
      </c>
      <c r="D11" s="241"/>
      <c r="E11" s="241">
        <v>900</v>
      </c>
      <c r="F11" s="241"/>
      <c r="G11" s="241">
        <v>848926</v>
      </c>
      <c r="H11" s="241"/>
      <c r="I11" s="241">
        <v>21281</v>
      </c>
      <c r="J11" s="241"/>
      <c r="K11" s="241">
        <v>136478</v>
      </c>
      <c r="L11" s="241"/>
      <c r="M11" s="241">
        <v>-1278670</v>
      </c>
      <c r="N11" s="241"/>
      <c r="O11" s="241">
        <v>12528915</v>
      </c>
      <c r="P11" s="237"/>
      <c r="Q11" s="238"/>
      <c r="S11" s="242"/>
    </row>
    <row r="12" spans="1:23" ht="16.5" thickTop="1" x14ac:dyDescent="0.25">
      <c r="A12" s="216"/>
      <c r="B12" s="240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37"/>
      <c r="Q12" s="238"/>
      <c r="S12" s="242"/>
    </row>
    <row r="13" spans="1:23" x14ac:dyDescent="0.25">
      <c r="A13" s="244" t="s">
        <v>134</v>
      </c>
      <c r="B13" s="240"/>
      <c r="C13" s="243"/>
      <c r="D13" s="245"/>
      <c r="E13" s="245"/>
      <c r="F13" s="245"/>
      <c r="G13" s="245"/>
      <c r="H13" s="245"/>
      <c r="I13" s="245">
        <v>-1580</v>
      </c>
      <c r="J13" s="245"/>
      <c r="K13" s="245"/>
      <c r="L13" s="245"/>
      <c r="M13" s="245">
        <v>103892</v>
      </c>
      <c r="N13" s="245"/>
      <c r="O13" s="245">
        <f>SUM(C13:M13)</f>
        <v>102312</v>
      </c>
      <c r="P13" s="237"/>
      <c r="Q13" s="238"/>
      <c r="S13" s="242"/>
    </row>
    <row r="14" spans="1:23" x14ac:dyDescent="0.25">
      <c r="A14" s="216"/>
      <c r="B14" s="240"/>
      <c r="C14" s="243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37"/>
      <c r="Q14" s="238"/>
      <c r="S14" s="242"/>
    </row>
    <row r="15" spans="1:23" ht="47.25" x14ac:dyDescent="0.25">
      <c r="A15" s="244" t="s">
        <v>135</v>
      </c>
      <c r="B15" s="240"/>
      <c r="C15" s="243"/>
      <c r="D15" s="245"/>
      <c r="E15" s="245"/>
      <c r="F15" s="245"/>
      <c r="G15" s="245"/>
      <c r="H15" s="245"/>
      <c r="I15" s="245"/>
      <c r="J15" s="245"/>
      <c r="K15" s="245">
        <v>-4265</v>
      </c>
      <c r="L15" s="245"/>
      <c r="M15" s="245">
        <f>-K15</f>
        <v>4265</v>
      </c>
      <c r="N15" s="245"/>
      <c r="O15" s="245">
        <f>SUM(C15:M15)</f>
        <v>0</v>
      </c>
      <c r="P15" s="237"/>
      <c r="Q15" s="238"/>
      <c r="S15" s="242"/>
    </row>
    <row r="16" spans="1:23" x14ac:dyDescent="0.25">
      <c r="A16" s="216"/>
      <c r="B16" s="240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37"/>
      <c r="Q16" s="238"/>
      <c r="S16" s="242"/>
    </row>
    <row r="17" spans="1:19" ht="16.5" thickBot="1" x14ac:dyDescent="0.3">
      <c r="A17" s="216" t="s">
        <v>136</v>
      </c>
      <c r="B17" s="240"/>
      <c r="C17" s="241">
        <f>SUM(C11:C16)</f>
        <v>12800000</v>
      </c>
      <c r="D17" s="241"/>
      <c r="E17" s="241">
        <f>SUM(E11:E16)</f>
        <v>900</v>
      </c>
      <c r="F17" s="241"/>
      <c r="G17" s="241">
        <f>SUM(G11:G16)</f>
        <v>848926</v>
      </c>
      <c r="H17" s="241"/>
      <c r="I17" s="241">
        <f>SUM(I11:I16)</f>
        <v>19701</v>
      </c>
      <c r="J17" s="241"/>
      <c r="K17" s="241">
        <f>SUM(K11:K16)</f>
        <v>132213</v>
      </c>
      <c r="L17" s="241"/>
      <c r="M17" s="241">
        <f>SUM(M11:M16)</f>
        <v>-1170513</v>
      </c>
      <c r="N17" s="241"/>
      <c r="O17" s="241">
        <f>SUM(O11:O16)</f>
        <v>12631227</v>
      </c>
      <c r="P17" s="237"/>
      <c r="Q17" s="238"/>
      <c r="S17" s="242"/>
    </row>
    <row r="18" spans="1:19" ht="16.5" thickTop="1" x14ac:dyDescent="0.25">
      <c r="A18" s="216"/>
      <c r="B18" s="240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37"/>
      <c r="Q18" s="238"/>
      <c r="S18" s="242"/>
    </row>
    <row r="19" spans="1:19" x14ac:dyDescent="0.25">
      <c r="A19" s="246" t="s">
        <v>137</v>
      </c>
      <c r="B19" s="240"/>
      <c r="C19" s="245">
        <v>9240816</v>
      </c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>
        <f>SUM(C19:N19)</f>
        <v>9240816</v>
      </c>
      <c r="P19" s="237"/>
      <c r="Q19" s="238"/>
      <c r="S19" s="242"/>
    </row>
    <row r="20" spans="1:19" x14ac:dyDescent="0.25">
      <c r="A20" s="216"/>
      <c r="B20" s="240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37"/>
      <c r="Q20" s="238"/>
      <c r="S20" s="242"/>
    </row>
    <row r="21" spans="1:19" x14ac:dyDescent="0.25">
      <c r="A21" s="246" t="s">
        <v>138</v>
      </c>
      <c r="B21" s="240"/>
      <c r="C21" s="245"/>
      <c r="D21" s="245"/>
      <c r="E21" s="245"/>
      <c r="F21" s="245"/>
      <c r="G21" s="245">
        <v>-9116</v>
      </c>
      <c r="H21" s="245"/>
      <c r="I21" s="245"/>
      <c r="J21" s="245"/>
      <c r="K21" s="245"/>
      <c r="L21" s="245"/>
      <c r="M21" s="245">
        <v>9116</v>
      </c>
      <c r="N21" s="245"/>
      <c r="O21" s="245">
        <f>SUM(C21:N21)</f>
        <v>0</v>
      </c>
      <c r="P21" s="237"/>
      <c r="Q21" s="238"/>
      <c r="S21" s="242"/>
    </row>
    <row r="22" spans="1:19" x14ac:dyDescent="0.25">
      <c r="A22" s="246"/>
      <c r="B22" s="240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37"/>
      <c r="Q22" s="238"/>
      <c r="S22" s="242"/>
    </row>
    <row r="23" spans="1:19" ht="31.5" x14ac:dyDescent="0.25">
      <c r="A23" s="219" t="s">
        <v>139</v>
      </c>
      <c r="B23" s="240"/>
      <c r="C23" s="245"/>
      <c r="D23" s="245"/>
      <c r="E23" s="245"/>
      <c r="F23" s="245"/>
      <c r="G23" s="245">
        <v>-241213</v>
      </c>
      <c r="H23" s="245"/>
      <c r="I23" s="245"/>
      <c r="J23" s="245"/>
      <c r="K23" s="245"/>
      <c r="L23" s="245"/>
      <c r="M23" s="245"/>
      <c r="N23" s="245"/>
      <c r="O23" s="245">
        <f>SUM(C23:N23)</f>
        <v>-241213</v>
      </c>
      <c r="P23" s="237"/>
      <c r="Q23" s="238"/>
      <c r="S23" s="242"/>
    </row>
    <row r="24" spans="1:19" x14ac:dyDescent="0.25">
      <c r="A24" s="246"/>
      <c r="B24" s="240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37"/>
      <c r="Q24" s="238"/>
      <c r="S24" s="242"/>
    </row>
    <row r="25" spans="1:19" x14ac:dyDescent="0.25">
      <c r="A25" s="244" t="s">
        <v>134</v>
      </c>
      <c r="B25" s="240"/>
      <c r="C25" s="245"/>
      <c r="D25" s="245"/>
      <c r="E25" s="245"/>
      <c r="F25" s="245"/>
      <c r="G25" s="245"/>
      <c r="H25" s="245"/>
      <c r="I25" s="245">
        <v>-107664</v>
      </c>
      <c r="J25" s="245"/>
      <c r="K25" s="245">
        <v>355296</v>
      </c>
      <c r="L25" s="245"/>
      <c r="M25" s="245">
        <f>R26</f>
        <v>132093</v>
      </c>
      <c r="N25" s="245"/>
      <c r="O25" s="245">
        <f>SUM(C25:N25)</f>
        <v>379725</v>
      </c>
      <c r="P25" s="237"/>
      <c r="Q25" s="238"/>
      <c r="R25" s="223">
        <v>235985</v>
      </c>
      <c r="S25" s="242" t="s">
        <v>140</v>
      </c>
    </row>
    <row r="26" spans="1:19" x14ac:dyDescent="0.25">
      <c r="A26" s="216"/>
      <c r="B26" s="240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37"/>
      <c r="Q26" s="238"/>
      <c r="R26" s="223">
        <f>R25-M13</f>
        <v>132093</v>
      </c>
      <c r="S26" s="242" t="s">
        <v>141</v>
      </c>
    </row>
    <row r="27" spans="1:19" ht="47.25" x14ac:dyDescent="0.25">
      <c r="A27" s="244" t="s">
        <v>135</v>
      </c>
      <c r="B27" s="240"/>
      <c r="C27" s="245"/>
      <c r="D27" s="245"/>
      <c r="E27" s="245"/>
      <c r="F27" s="245"/>
      <c r="G27" s="245"/>
      <c r="H27" s="245"/>
      <c r="I27" s="245"/>
      <c r="J27" s="245"/>
      <c r="K27" s="245">
        <v>-4265</v>
      </c>
      <c r="L27" s="245"/>
      <c r="M27" s="245">
        <f>-K27</f>
        <v>4265</v>
      </c>
      <c r="N27" s="245"/>
      <c r="O27" s="245">
        <f>SUM(C27:N27)</f>
        <v>0</v>
      </c>
      <c r="P27" s="237"/>
      <c r="Q27" s="238"/>
      <c r="S27" s="242"/>
    </row>
    <row r="28" spans="1:19" x14ac:dyDescent="0.25">
      <c r="A28" s="244"/>
      <c r="B28" s="240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37"/>
      <c r="Q28" s="238"/>
      <c r="S28" s="242"/>
    </row>
    <row r="29" spans="1:19" ht="16.5" thickBot="1" x14ac:dyDescent="0.3">
      <c r="A29" s="216" t="s">
        <v>142</v>
      </c>
      <c r="B29" s="240"/>
      <c r="C29" s="241">
        <f>SUM(C17:C28)</f>
        <v>22040816</v>
      </c>
      <c r="D29" s="241"/>
      <c r="E29" s="241">
        <f>SUM(E17:E28)</f>
        <v>900</v>
      </c>
      <c r="F29" s="241"/>
      <c r="G29" s="241">
        <f>SUM(G17:G28)</f>
        <v>598597</v>
      </c>
      <c r="H29" s="241"/>
      <c r="I29" s="241">
        <f>SUM(I17:I28)</f>
        <v>-87963</v>
      </c>
      <c r="J29" s="241"/>
      <c r="K29" s="241">
        <f>SUM(K17:K28)</f>
        <v>483244</v>
      </c>
      <c r="L29" s="241"/>
      <c r="M29" s="241">
        <f>SUM(M17:M28)</f>
        <v>-1025039</v>
      </c>
      <c r="N29" s="241"/>
      <c r="O29" s="241">
        <f>SUM(O17:O28)</f>
        <v>22010555</v>
      </c>
      <c r="P29" s="237"/>
      <c r="Q29" s="238"/>
      <c r="S29" s="242"/>
    </row>
    <row r="30" spans="1:19" ht="16.5" thickTop="1" x14ac:dyDescent="0.25">
      <c r="A30" s="217"/>
      <c r="B30" s="240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43"/>
      <c r="P30" s="237"/>
      <c r="Q30" s="238"/>
    </row>
    <row r="31" spans="1:19" x14ac:dyDescent="0.25">
      <c r="A31" s="216"/>
      <c r="B31" s="247"/>
      <c r="C31" s="243"/>
      <c r="D31" s="243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37"/>
      <c r="Q31" s="238"/>
      <c r="S31" s="242"/>
    </row>
    <row r="32" spans="1:19" x14ac:dyDescent="0.25">
      <c r="A32" s="244" t="s">
        <v>134</v>
      </c>
      <c r="B32" s="247"/>
      <c r="C32" s="243"/>
      <c r="D32" s="243"/>
      <c r="E32" s="245"/>
      <c r="F32" s="245"/>
      <c r="G32" s="245"/>
      <c r="H32" s="245"/>
      <c r="I32" s="245">
        <v>-124245</v>
      </c>
      <c r="J32" s="245"/>
      <c r="K32" s="245"/>
      <c r="L32" s="245"/>
      <c r="M32" s="245">
        <f>[1]Ф2!D56</f>
        <v>655229</v>
      </c>
      <c r="N32" s="245"/>
      <c r="O32" s="245">
        <f>SUM(C32:M32)</f>
        <v>530984</v>
      </c>
      <c r="P32" s="237"/>
      <c r="Q32" s="238"/>
      <c r="S32" s="242"/>
    </row>
    <row r="33" spans="1:23" x14ac:dyDescent="0.25">
      <c r="B33" s="247"/>
      <c r="C33" s="243"/>
      <c r="D33" s="243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37"/>
      <c r="Q33" s="238"/>
      <c r="S33" s="242"/>
    </row>
    <row r="34" spans="1:23" x14ac:dyDescent="0.25">
      <c r="B34" s="240"/>
      <c r="C34" s="243"/>
      <c r="D34" s="243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37"/>
      <c r="Q34" s="238"/>
      <c r="S34" s="225"/>
    </row>
    <row r="35" spans="1:23" ht="47.25" x14ac:dyDescent="0.25">
      <c r="A35" s="244" t="s">
        <v>135</v>
      </c>
      <c r="C35" s="243"/>
      <c r="D35" s="243"/>
      <c r="E35" s="245"/>
      <c r="F35" s="248"/>
      <c r="G35" s="245"/>
      <c r="H35" s="248"/>
      <c r="I35" s="245"/>
      <c r="J35" s="248"/>
      <c r="K35" s="245">
        <v>-12734</v>
      </c>
      <c r="L35" s="245"/>
      <c r="M35" s="245">
        <f>-K35</f>
        <v>12734</v>
      </c>
      <c r="N35" s="248"/>
      <c r="O35" s="245">
        <f>SUM(C35:M35)</f>
        <v>0</v>
      </c>
      <c r="P35" s="237"/>
      <c r="Q35" s="238"/>
      <c r="R35" s="242"/>
    </row>
    <row r="36" spans="1:23" ht="21" customHeight="1" x14ac:dyDescent="0.25"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7"/>
      <c r="Q36" s="238"/>
    </row>
    <row r="37" spans="1:23" s="255" customFormat="1" ht="16.5" thickBot="1" x14ac:dyDescent="0.3">
      <c r="A37" s="249" t="s">
        <v>143</v>
      </c>
      <c r="B37" s="250"/>
      <c r="C37" s="251">
        <f>SUM(C29:C36)</f>
        <v>22040816</v>
      </c>
      <c r="D37" s="251"/>
      <c r="E37" s="251">
        <f>SUM(E29:E36)</f>
        <v>900</v>
      </c>
      <c r="F37" s="251"/>
      <c r="G37" s="251">
        <f>SUM(G29:G36)</f>
        <v>598597</v>
      </c>
      <c r="H37" s="251"/>
      <c r="I37" s="251">
        <f>SUM(I29:I36)</f>
        <v>-212208</v>
      </c>
      <c r="J37" s="251"/>
      <c r="K37" s="251">
        <f>SUM(K29:K36)</f>
        <v>470510</v>
      </c>
      <c r="L37" s="251"/>
      <c r="M37" s="251">
        <f>SUM(M29:M36)</f>
        <v>-357076</v>
      </c>
      <c r="N37" s="251"/>
      <c r="O37" s="251">
        <f>SUM(O29:O36)</f>
        <v>22541539</v>
      </c>
      <c r="P37" s="251"/>
      <c r="Q37" s="252"/>
      <c r="R37" s="253"/>
      <c r="S37" s="254"/>
      <c r="T37" s="254"/>
      <c r="U37" s="254"/>
      <c r="V37" s="254"/>
      <c r="W37" s="254"/>
    </row>
    <row r="38" spans="1:23" ht="16.5" thickTop="1" x14ac:dyDescent="0.25">
      <c r="A38" s="256"/>
      <c r="B38" s="257"/>
      <c r="C38" s="258"/>
      <c r="D38" s="258"/>
      <c r="E38" s="258"/>
      <c r="F38" s="258"/>
      <c r="G38" s="258"/>
      <c r="H38" s="259"/>
      <c r="I38" s="259"/>
      <c r="J38" s="259"/>
      <c r="K38" s="260"/>
      <c r="L38" s="260"/>
      <c r="M38" s="261"/>
      <c r="N38" s="261"/>
      <c r="O38" s="243"/>
      <c r="P38" s="237"/>
      <c r="Q38" s="238"/>
      <c r="R38" s="262"/>
      <c r="S38" s="263"/>
    </row>
    <row r="39" spans="1:23" x14ac:dyDescent="0.25">
      <c r="A39" s="256"/>
      <c r="B39" s="257"/>
      <c r="C39" s="258"/>
      <c r="D39" s="258"/>
      <c r="E39" s="258"/>
      <c r="F39" s="258"/>
      <c r="G39" s="258"/>
      <c r="H39" s="259"/>
      <c r="I39" s="259"/>
      <c r="J39" s="259"/>
      <c r="K39" s="260"/>
      <c r="L39" s="260"/>
      <c r="M39" s="261"/>
      <c r="N39" s="261"/>
      <c r="O39" s="261"/>
      <c r="P39" s="237"/>
      <c r="Q39" s="238"/>
    </row>
    <row r="40" spans="1:23" s="267" customFormat="1" ht="21.75" customHeight="1" x14ac:dyDescent="0.25">
      <c r="A40" s="256"/>
      <c r="B40" s="257"/>
      <c r="C40" s="258"/>
      <c r="D40" s="258"/>
      <c r="E40" s="258"/>
      <c r="F40" s="258"/>
      <c r="G40" s="258"/>
      <c r="H40" s="259"/>
      <c r="I40" s="259"/>
      <c r="J40" s="259"/>
      <c r="K40" s="260"/>
      <c r="L40" s="260"/>
      <c r="M40" s="261"/>
      <c r="N40" s="261"/>
      <c r="O40" s="261"/>
      <c r="P40" s="243"/>
      <c r="Q40" s="264"/>
      <c r="R40" s="265"/>
      <c r="S40" s="266"/>
      <c r="T40" s="266"/>
      <c r="U40" s="266"/>
      <c r="V40" s="266"/>
      <c r="W40" s="266"/>
    </row>
    <row r="41" spans="1:23" x14ac:dyDescent="0.25">
      <c r="A41" s="268"/>
      <c r="B41" s="269"/>
      <c r="C41" s="270"/>
      <c r="D41" s="270"/>
      <c r="E41" s="271"/>
      <c r="F41" s="258"/>
      <c r="G41" s="258"/>
      <c r="H41" s="259"/>
      <c r="I41" s="259"/>
      <c r="J41" s="259"/>
      <c r="K41" s="260"/>
      <c r="L41" s="260"/>
      <c r="M41" s="261"/>
      <c r="N41" s="261"/>
      <c r="O41" s="261"/>
      <c r="P41" s="237"/>
      <c r="Q41" s="238"/>
    </row>
    <row r="42" spans="1:23" x14ac:dyDescent="0.25">
      <c r="A42" s="268"/>
      <c r="B42" s="269"/>
      <c r="C42" s="270"/>
      <c r="D42" s="270"/>
      <c r="E42" s="272"/>
      <c r="F42" s="273"/>
      <c r="G42" s="273"/>
      <c r="H42" s="274"/>
      <c r="I42" s="274"/>
      <c r="J42" s="274"/>
      <c r="K42" s="275"/>
      <c r="L42" s="275"/>
      <c r="M42" s="276"/>
      <c r="N42" s="277"/>
      <c r="O42" s="277"/>
      <c r="P42" s="237"/>
      <c r="Q42" s="238"/>
    </row>
    <row r="43" spans="1:23" x14ac:dyDescent="0.25">
      <c r="A43" s="278" t="s">
        <v>39</v>
      </c>
      <c r="B43" s="278"/>
      <c r="C43" s="278" t="s">
        <v>39</v>
      </c>
      <c r="D43" s="279"/>
      <c r="E43" s="278"/>
      <c r="F43" s="273"/>
      <c r="G43" s="273"/>
      <c r="H43" s="274"/>
      <c r="I43" s="274"/>
      <c r="J43" s="274"/>
      <c r="K43" s="275"/>
      <c r="L43" s="275"/>
      <c r="M43" s="280"/>
      <c r="N43" s="277"/>
      <c r="O43" s="277"/>
      <c r="P43" s="237"/>
      <c r="Q43" s="238"/>
    </row>
    <row r="44" spans="1:23" x14ac:dyDescent="0.25">
      <c r="A44" s="281" t="s">
        <v>40</v>
      </c>
      <c r="B44" s="278"/>
      <c r="C44" s="278" t="s">
        <v>41</v>
      </c>
      <c r="D44" s="279"/>
      <c r="E44" s="278"/>
      <c r="F44" s="282"/>
      <c r="G44" s="282"/>
      <c r="H44" s="283"/>
      <c r="I44" s="283"/>
      <c r="J44" s="283"/>
      <c r="K44" s="275"/>
      <c r="L44" s="275"/>
      <c r="M44" s="277"/>
      <c r="N44" s="277"/>
      <c r="O44" s="277"/>
      <c r="P44" s="237"/>
      <c r="Q44" s="238"/>
    </row>
    <row r="45" spans="1:23" s="292" customFormat="1" x14ac:dyDescent="0.25">
      <c r="A45" s="284" t="s">
        <v>42</v>
      </c>
      <c r="B45" s="285"/>
      <c r="C45" s="286" t="s">
        <v>81</v>
      </c>
      <c r="D45" s="287"/>
      <c r="E45" s="27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9"/>
      <c r="Q45" s="290"/>
      <c r="R45" s="291"/>
    </row>
    <row r="46" spans="1:23" s="292" customFormat="1" x14ac:dyDescent="0.25">
      <c r="A46" s="284"/>
      <c r="B46" s="293"/>
      <c r="C46" s="294"/>
      <c r="D46" s="295"/>
      <c r="E46" s="272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89"/>
      <c r="Q46" s="290"/>
      <c r="R46" s="291"/>
    </row>
    <row r="47" spans="1:23" s="292" customFormat="1" x14ac:dyDescent="0.25">
      <c r="A47" s="268"/>
      <c r="B47" s="296"/>
      <c r="C47" s="294"/>
      <c r="D47" s="297"/>
      <c r="E47" s="272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89"/>
      <c r="Q47" s="290"/>
      <c r="R47" s="291"/>
    </row>
    <row r="48" spans="1:23" s="292" customFormat="1" x14ac:dyDescent="0.25">
      <c r="A48" s="268"/>
      <c r="B48" s="296"/>
      <c r="C48" s="297"/>
      <c r="D48" s="297"/>
      <c r="E48" s="272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89"/>
      <c r="Q48" s="290"/>
      <c r="R48" s="291"/>
    </row>
    <row r="49" spans="1:23" s="301" customFormat="1" x14ac:dyDescent="0.25">
      <c r="A49" s="219"/>
      <c r="B49" s="220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98"/>
      <c r="Q49" s="299"/>
      <c r="R49" s="300"/>
    </row>
    <row r="50" spans="1:23" s="301" customFormat="1" x14ac:dyDescent="0.25">
      <c r="A50" s="219"/>
      <c r="B50" s="220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98"/>
      <c r="Q50" s="299"/>
      <c r="R50" s="300"/>
    </row>
    <row r="51" spans="1:23" s="301" customFormat="1" x14ac:dyDescent="0.25">
      <c r="A51" s="219"/>
      <c r="B51" s="220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98"/>
      <c r="Q51" s="299"/>
      <c r="R51" s="300"/>
    </row>
    <row r="52" spans="1:23" s="267" customFormat="1" x14ac:dyDescent="0.25">
      <c r="A52" s="219"/>
      <c r="B52" s="220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302"/>
      <c r="Q52" s="264"/>
      <c r="R52" s="265"/>
      <c r="S52" s="266"/>
      <c r="T52" s="266"/>
      <c r="U52" s="266"/>
      <c r="V52" s="266"/>
      <c r="W52" s="266"/>
    </row>
    <row r="53" spans="1:23" x14ac:dyDescent="0.25"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303"/>
      <c r="Q53" s="238"/>
    </row>
    <row r="54" spans="1:23" x14ac:dyDescent="0.25"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303"/>
      <c r="Q54" s="238"/>
    </row>
    <row r="55" spans="1:23" x14ac:dyDescent="0.25"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303"/>
      <c r="Q55" s="238"/>
    </row>
    <row r="56" spans="1:23" x14ac:dyDescent="0.25">
      <c r="P56" s="303"/>
      <c r="Q56" s="238"/>
    </row>
    <row r="57" spans="1:23" x14ac:dyDescent="0.25">
      <c r="P57" s="303"/>
      <c r="Q57" s="238"/>
    </row>
    <row r="58" spans="1:23" x14ac:dyDescent="0.25">
      <c r="P58" s="303"/>
      <c r="Q58" s="238"/>
    </row>
    <row r="59" spans="1:23" x14ac:dyDescent="0.25">
      <c r="P59" s="303"/>
      <c r="Q59" s="238"/>
    </row>
    <row r="60" spans="1:23" x14ac:dyDescent="0.25">
      <c r="P60" s="303"/>
      <c r="Q60" s="238"/>
    </row>
    <row r="61" spans="1:23" x14ac:dyDescent="0.25">
      <c r="P61" s="303"/>
      <c r="Q61" s="238"/>
    </row>
    <row r="62" spans="1:23" x14ac:dyDescent="0.25">
      <c r="P62" s="303"/>
      <c r="Q62" s="238"/>
    </row>
    <row r="63" spans="1:23" x14ac:dyDescent="0.25">
      <c r="Q63" s="238"/>
    </row>
    <row r="64" spans="1:23" x14ac:dyDescent="0.25">
      <c r="Q64" s="238"/>
    </row>
    <row r="65" spans="17:17" x14ac:dyDescent="0.25">
      <c r="Q65" s="238"/>
    </row>
    <row r="66" spans="17:17" x14ac:dyDescent="0.25">
      <c r="Q66" s="238"/>
    </row>
    <row r="67" spans="17:17" x14ac:dyDescent="0.25">
      <c r="Q67" s="238"/>
    </row>
    <row r="68" spans="17:17" x14ac:dyDescent="0.25">
      <c r="Q68" s="238"/>
    </row>
    <row r="69" spans="17:17" x14ac:dyDescent="0.25">
      <c r="Q69" s="238"/>
    </row>
    <row r="70" spans="17:17" x14ac:dyDescent="0.25">
      <c r="Q70" s="238"/>
    </row>
    <row r="71" spans="17:17" x14ac:dyDescent="0.25">
      <c r="Q71" s="238"/>
    </row>
    <row r="72" spans="17:17" x14ac:dyDescent="0.25">
      <c r="Q72" s="238"/>
    </row>
    <row r="73" spans="17:17" x14ac:dyDescent="0.25">
      <c r="Q73" s="238"/>
    </row>
    <row r="74" spans="17:17" x14ac:dyDescent="0.25">
      <c r="Q74" s="238"/>
    </row>
    <row r="75" spans="17:17" x14ac:dyDescent="0.25">
      <c r="Q75" s="238"/>
    </row>
    <row r="76" spans="17:17" x14ac:dyDescent="0.25">
      <c r="Q76" s="238"/>
    </row>
    <row r="77" spans="17:17" x14ac:dyDescent="0.25">
      <c r="Q77" s="238"/>
    </row>
    <row r="78" spans="17:17" x14ac:dyDescent="0.25">
      <c r="Q78" s="238"/>
    </row>
    <row r="79" spans="17:17" x14ac:dyDescent="0.25">
      <c r="Q79" s="238"/>
    </row>
    <row r="80" spans="17:17" x14ac:dyDescent="0.25">
      <c r="Q80" s="238"/>
    </row>
    <row r="81" spans="17:17" x14ac:dyDescent="0.25">
      <c r="Q81" s="238"/>
    </row>
    <row r="82" spans="17:17" x14ac:dyDescent="0.25">
      <c r="Q82" s="238"/>
    </row>
    <row r="83" spans="17:17" x14ac:dyDescent="0.25">
      <c r="Q83" s="238"/>
    </row>
    <row r="84" spans="17:17" x14ac:dyDescent="0.25">
      <c r="Q84" s="238"/>
    </row>
    <row r="85" spans="17:17" x14ac:dyDescent="0.25">
      <c r="Q85" s="238"/>
    </row>
    <row r="86" spans="17:17" x14ac:dyDescent="0.25">
      <c r="Q86" s="238"/>
    </row>
    <row r="87" spans="17:17" x14ac:dyDescent="0.25">
      <c r="Q87" s="238"/>
    </row>
    <row r="88" spans="17:17" x14ac:dyDescent="0.25">
      <c r="Q88" s="238"/>
    </row>
    <row r="89" spans="17:17" x14ac:dyDescent="0.25">
      <c r="Q89" s="238"/>
    </row>
    <row r="90" spans="17:17" x14ac:dyDescent="0.25">
      <c r="Q90" s="238"/>
    </row>
    <row r="91" spans="17:17" x14ac:dyDescent="0.25">
      <c r="Q91" s="238"/>
    </row>
    <row r="92" spans="17:17" x14ac:dyDescent="0.25">
      <c r="Q92" s="238"/>
    </row>
    <row r="93" spans="17:17" x14ac:dyDescent="0.25">
      <c r="Q93" s="238"/>
    </row>
    <row r="94" spans="17:17" x14ac:dyDescent="0.25">
      <c r="Q94" s="238"/>
    </row>
    <row r="95" spans="17:17" x14ac:dyDescent="0.25">
      <c r="Q95" s="238"/>
    </row>
    <row r="96" spans="17:17" x14ac:dyDescent="0.25">
      <c r="Q96" s="238"/>
    </row>
    <row r="97" spans="17:17" x14ac:dyDescent="0.25">
      <c r="Q97" s="238"/>
    </row>
    <row r="98" spans="17:17" x14ac:dyDescent="0.25">
      <c r="Q98" s="238"/>
    </row>
    <row r="99" spans="17:17" x14ac:dyDescent="0.25">
      <c r="Q99" s="238"/>
    </row>
    <row r="100" spans="17:17" x14ac:dyDescent="0.25">
      <c r="Q100" s="238"/>
    </row>
    <row r="101" spans="17:17" x14ac:dyDescent="0.25">
      <c r="Q101" s="238"/>
    </row>
    <row r="102" spans="17:17" x14ac:dyDescent="0.25">
      <c r="Q102" s="238"/>
    </row>
    <row r="103" spans="17:17" x14ac:dyDescent="0.25">
      <c r="Q103" s="238"/>
    </row>
    <row r="104" spans="17:17" x14ac:dyDescent="0.25">
      <c r="Q104" s="238"/>
    </row>
    <row r="105" spans="17:17" x14ac:dyDescent="0.25">
      <c r="Q105" s="238"/>
    </row>
    <row r="106" spans="17:17" x14ac:dyDescent="0.25">
      <c r="Q106" s="238"/>
    </row>
    <row r="107" spans="17:17" x14ac:dyDescent="0.25">
      <c r="Q107" s="238"/>
    </row>
    <row r="108" spans="17:17" x14ac:dyDescent="0.25">
      <c r="Q108" s="238"/>
    </row>
    <row r="109" spans="17:17" x14ac:dyDescent="0.25">
      <c r="Q109" s="238"/>
    </row>
    <row r="110" spans="17:17" x14ac:dyDescent="0.25">
      <c r="Q110" s="238"/>
    </row>
    <row r="111" spans="17:17" x14ac:dyDescent="0.25">
      <c r="Q111" s="238"/>
    </row>
    <row r="112" spans="17:17" x14ac:dyDescent="0.25">
      <c r="Q112" s="238"/>
    </row>
    <row r="113" spans="17:17" x14ac:dyDescent="0.25">
      <c r="Q113" s="238"/>
    </row>
    <row r="114" spans="17:17" x14ac:dyDescent="0.25">
      <c r="Q114" s="238"/>
    </row>
    <row r="115" spans="17:17" x14ac:dyDescent="0.25">
      <c r="Q115" s="238"/>
    </row>
    <row r="116" spans="17:17" x14ac:dyDescent="0.25">
      <c r="Q116" s="238"/>
    </row>
    <row r="117" spans="17:17" x14ac:dyDescent="0.25">
      <c r="Q117" s="238"/>
    </row>
    <row r="118" spans="17:17" x14ac:dyDescent="0.25">
      <c r="Q118" s="238"/>
    </row>
    <row r="119" spans="17:17" x14ac:dyDescent="0.25">
      <c r="Q119" s="238"/>
    </row>
    <row r="120" spans="17:17" x14ac:dyDescent="0.25">
      <c r="Q120" s="238"/>
    </row>
    <row r="121" spans="17:17" x14ac:dyDescent="0.25">
      <c r="Q121" s="238"/>
    </row>
    <row r="122" spans="17:17" x14ac:dyDescent="0.25">
      <c r="Q122" s="238"/>
    </row>
    <row r="123" spans="17:17" x14ac:dyDescent="0.25">
      <c r="Q123" s="238"/>
    </row>
    <row r="124" spans="17:17" x14ac:dyDescent="0.25">
      <c r="Q124" s="238"/>
    </row>
    <row r="125" spans="17:17" x14ac:dyDescent="0.25">
      <c r="Q125" s="238"/>
    </row>
    <row r="126" spans="17:17" x14ac:dyDescent="0.25">
      <c r="Q126" s="238"/>
    </row>
    <row r="127" spans="17:17" x14ac:dyDescent="0.25">
      <c r="Q127" s="238"/>
    </row>
    <row r="128" spans="17:17" x14ac:dyDescent="0.25">
      <c r="Q128" s="238"/>
    </row>
    <row r="129" spans="17:17" x14ac:dyDescent="0.25">
      <c r="Q129" s="238"/>
    </row>
    <row r="130" spans="17:17" x14ac:dyDescent="0.25">
      <c r="Q130" s="238"/>
    </row>
    <row r="131" spans="17:17" x14ac:dyDescent="0.25">
      <c r="Q131" s="238"/>
    </row>
    <row r="132" spans="17:17" x14ac:dyDescent="0.25">
      <c r="Q132" s="238"/>
    </row>
    <row r="133" spans="17:17" x14ac:dyDescent="0.25">
      <c r="Q133" s="238"/>
    </row>
    <row r="134" spans="17:17" x14ac:dyDescent="0.25">
      <c r="Q134" s="238"/>
    </row>
    <row r="135" spans="17:17" x14ac:dyDescent="0.25">
      <c r="Q135" s="238"/>
    </row>
    <row r="136" spans="17:17" x14ac:dyDescent="0.25">
      <c r="Q136" s="238"/>
    </row>
    <row r="137" spans="17:17" x14ac:dyDescent="0.25">
      <c r="Q137" s="238"/>
    </row>
    <row r="138" spans="17:17" x14ac:dyDescent="0.25">
      <c r="Q138" s="238"/>
    </row>
    <row r="139" spans="17:17" x14ac:dyDescent="0.25">
      <c r="Q139" s="238"/>
    </row>
    <row r="140" spans="17:17" x14ac:dyDescent="0.25">
      <c r="Q140" s="238"/>
    </row>
    <row r="141" spans="17:17" x14ac:dyDescent="0.25">
      <c r="Q141" s="238"/>
    </row>
    <row r="142" spans="17:17" x14ac:dyDescent="0.25">
      <c r="Q142" s="238"/>
    </row>
    <row r="143" spans="17:17" x14ac:dyDescent="0.25">
      <c r="Q143" s="238"/>
    </row>
    <row r="144" spans="17:17" x14ac:dyDescent="0.25">
      <c r="Q144" s="238"/>
    </row>
    <row r="145" spans="17:17" x14ac:dyDescent="0.25">
      <c r="Q145" s="238"/>
    </row>
    <row r="146" spans="17:17" x14ac:dyDescent="0.25">
      <c r="Q146" s="238"/>
    </row>
    <row r="147" spans="17:17" x14ac:dyDescent="0.25">
      <c r="Q147" s="238"/>
    </row>
    <row r="148" spans="17:17" x14ac:dyDescent="0.25">
      <c r="Q148" s="238"/>
    </row>
    <row r="149" spans="17:17" x14ac:dyDescent="0.25">
      <c r="Q149" s="238"/>
    </row>
    <row r="150" spans="17:17" x14ac:dyDescent="0.25">
      <c r="Q150" s="238"/>
    </row>
    <row r="151" spans="17:17" x14ac:dyDescent="0.25">
      <c r="Q151" s="238"/>
    </row>
    <row r="152" spans="17:17" x14ac:dyDescent="0.25">
      <c r="Q152" s="238"/>
    </row>
    <row r="153" spans="17:17" x14ac:dyDescent="0.25">
      <c r="Q153" s="238"/>
    </row>
    <row r="154" spans="17:17" x14ac:dyDescent="0.25">
      <c r="Q154" s="238"/>
    </row>
    <row r="155" spans="17:17" x14ac:dyDescent="0.25">
      <c r="Q155" s="238"/>
    </row>
    <row r="156" spans="17:17" x14ac:dyDescent="0.25">
      <c r="Q156" s="238"/>
    </row>
    <row r="157" spans="17:17" x14ac:dyDescent="0.25">
      <c r="Q157" s="238"/>
    </row>
    <row r="158" spans="17:17" x14ac:dyDescent="0.25">
      <c r="Q158" s="238"/>
    </row>
    <row r="159" spans="17:17" x14ac:dyDescent="0.25">
      <c r="Q159" s="238"/>
    </row>
    <row r="160" spans="17:17" x14ac:dyDescent="0.25">
      <c r="Q160" s="238"/>
    </row>
    <row r="161" spans="17:17" x14ac:dyDescent="0.25">
      <c r="Q161" s="238"/>
    </row>
    <row r="162" spans="17:17" x14ac:dyDescent="0.25">
      <c r="Q162" s="238"/>
    </row>
    <row r="163" spans="17:17" x14ac:dyDescent="0.25">
      <c r="Q163" s="238"/>
    </row>
    <row r="164" spans="17:17" x14ac:dyDescent="0.25">
      <c r="Q164" s="238"/>
    </row>
    <row r="165" spans="17:17" x14ac:dyDescent="0.25">
      <c r="Q165" s="238"/>
    </row>
    <row r="166" spans="17:17" x14ac:dyDescent="0.25">
      <c r="Q166" s="238"/>
    </row>
    <row r="167" spans="17:17" x14ac:dyDescent="0.25">
      <c r="Q167" s="238"/>
    </row>
    <row r="168" spans="17:17" x14ac:dyDescent="0.25">
      <c r="Q168" s="238"/>
    </row>
    <row r="169" spans="17:17" x14ac:dyDescent="0.25">
      <c r="Q169" s="238"/>
    </row>
    <row r="170" spans="17:17" x14ac:dyDescent="0.25">
      <c r="Q170" s="238"/>
    </row>
    <row r="171" spans="17:17" x14ac:dyDescent="0.25">
      <c r="Q171" s="238"/>
    </row>
    <row r="172" spans="17:17" x14ac:dyDescent="0.25">
      <c r="Q172" s="238"/>
    </row>
    <row r="173" spans="17:17" x14ac:dyDescent="0.25">
      <c r="Q173" s="238"/>
    </row>
    <row r="174" spans="17:17" x14ac:dyDescent="0.25">
      <c r="Q174" s="238"/>
    </row>
    <row r="175" spans="17:17" x14ac:dyDescent="0.25">
      <c r="Q175" s="238"/>
    </row>
    <row r="176" spans="17:17" x14ac:dyDescent="0.25">
      <c r="Q176" s="238"/>
    </row>
    <row r="177" spans="17:17" x14ac:dyDescent="0.25">
      <c r="Q177" s="238"/>
    </row>
    <row r="178" spans="17:17" x14ac:dyDescent="0.25">
      <c r="Q178" s="238"/>
    </row>
    <row r="179" spans="17:17" x14ac:dyDescent="0.25">
      <c r="Q179" s="238"/>
    </row>
    <row r="180" spans="17:17" x14ac:dyDescent="0.25">
      <c r="Q180" s="238"/>
    </row>
    <row r="181" spans="17:17" x14ac:dyDescent="0.25">
      <c r="Q181" s="238"/>
    </row>
    <row r="182" spans="17:17" x14ac:dyDescent="0.25">
      <c r="Q182" s="238"/>
    </row>
    <row r="183" spans="17:17" x14ac:dyDescent="0.25">
      <c r="Q183" s="238"/>
    </row>
    <row r="184" spans="17:17" x14ac:dyDescent="0.25">
      <c r="Q184" s="238"/>
    </row>
    <row r="185" spans="17:17" x14ac:dyDescent="0.25">
      <c r="Q185" s="238"/>
    </row>
    <row r="186" spans="17:17" x14ac:dyDescent="0.25">
      <c r="Q186" s="238"/>
    </row>
    <row r="187" spans="17:17" x14ac:dyDescent="0.25">
      <c r="Q187" s="238"/>
    </row>
    <row r="188" spans="17:17" x14ac:dyDescent="0.25">
      <c r="Q188" s="238"/>
    </row>
    <row r="189" spans="17:17" x14ac:dyDescent="0.25">
      <c r="Q189" s="238"/>
    </row>
    <row r="190" spans="17:17" x14ac:dyDescent="0.25">
      <c r="Q190" s="238"/>
    </row>
    <row r="191" spans="17:17" x14ac:dyDescent="0.25">
      <c r="Q191" s="238"/>
    </row>
    <row r="192" spans="17:17" x14ac:dyDescent="0.25">
      <c r="Q192" s="238"/>
    </row>
    <row r="193" spans="17:17" x14ac:dyDescent="0.25">
      <c r="Q193" s="238"/>
    </row>
    <row r="194" spans="17:17" x14ac:dyDescent="0.25">
      <c r="Q194" s="238"/>
    </row>
    <row r="195" spans="17:17" x14ac:dyDescent="0.25">
      <c r="Q195" s="238"/>
    </row>
    <row r="196" spans="17:17" x14ac:dyDescent="0.25">
      <c r="Q196" s="238"/>
    </row>
    <row r="197" spans="17:17" x14ac:dyDescent="0.25">
      <c r="Q197" s="238"/>
    </row>
    <row r="198" spans="17:17" x14ac:dyDescent="0.25">
      <c r="Q198" s="238"/>
    </row>
    <row r="199" spans="17:17" x14ac:dyDescent="0.25">
      <c r="Q199" s="238"/>
    </row>
    <row r="200" spans="17:17" x14ac:dyDescent="0.25">
      <c r="Q200" s="238"/>
    </row>
    <row r="201" spans="17:17" x14ac:dyDescent="0.25">
      <c r="Q201" s="238"/>
    </row>
    <row r="202" spans="17:17" x14ac:dyDescent="0.25">
      <c r="Q202" s="238"/>
    </row>
    <row r="203" spans="17:17" x14ac:dyDescent="0.25">
      <c r="Q203" s="238"/>
    </row>
    <row r="204" spans="17:17" x14ac:dyDescent="0.25">
      <c r="Q204" s="238"/>
    </row>
    <row r="205" spans="17:17" x14ac:dyDescent="0.25">
      <c r="Q205" s="238"/>
    </row>
    <row r="206" spans="17:17" x14ac:dyDescent="0.25">
      <c r="Q206" s="238"/>
    </row>
    <row r="207" spans="17:17" x14ac:dyDescent="0.25">
      <c r="Q207" s="238"/>
    </row>
    <row r="208" spans="17:17" x14ac:dyDescent="0.25">
      <c r="Q208" s="238"/>
    </row>
    <row r="209" spans="17:17" x14ac:dyDescent="0.25">
      <c r="Q209" s="238"/>
    </row>
    <row r="210" spans="17:17" x14ac:dyDescent="0.25">
      <c r="Q210" s="238"/>
    </row>
    <row r="211" spans="17:17" x14ac:dyDescent="0.25">
      <c r="Q211" s="238"/>
    </row>
    <row r="212" spans="17:17" x14ac:dyDescent="0.25">
      <c r="Q212" s="238"/>
    </row>
    <row r="213" spans="17:17" x14ac:dyDescent="0.25">
      <c r="Q213" s="238"/>
    </row>
    <row r="214" spans="17:17" x14ac:dyDescent="0.25">
      <c r="Q214" s="238"/>
    </row>
    <row r="215" spans="17:17" x14ac:dyDescent="0.25">
      <c r="Q215" s="238"/>
    </row>
    <row r="216" spans="17:17" x14ac:dyDescent="0.25">
      <c r="Q216" s="238"/>
    </row>
    <row r="217" spans="17:17" x14ac:dyDescent="0.25">
      <c r="Q217" s="238"/>
    </row>
    <row r="218" spans="17:17" x14ac:dyDescent="0.25">
      <c r="Q218" s="238"/>
    </row>
    <row r="219" spans="17:17" x14ac:dyDescent="0.25">
      <c r="Q219" s="238"/>
    </row>
    <row r="220" spans="17:17" x14ac:dyDescent="0.25">
      <c r="Q220" s="238"/>
    </row>
    <row r="221" spans="17:17" x14ac:dyDescent="0.25">
      <c r="Q221" s="238"/>
    </row>
    <row r="222" spans="17:17" x14ac:dyDescent="0.25">
      <c r="Q222" s="238"/>
    </row>
    <row r="223" spans="17:17" x14ac:dyDescent="0.25">
      <c r="Q223" s="238"/>
    </row>
    <row r="224" spans="17:17" x14ac:dyDescent="0.25">
      <c r="Q224" s="238"/>
    </row>
    <row r="225" spans="17:17" x14ac:dyDescent="0.25">
      <c r="Q225" s="238"/>
    </row>
    <row r="226" spans="17:17" x14ac:dyDescent="0.25">
      <c r="Q226" s="238"/>
    </row>
    <row r="227" spans="17:17" x14ac:dyDescent="0.25">
      <c r="Q227" s="238"/>
    </row>
    <row r="228" spans="17:17" x14ac:dyDescent="0.25">
      <c r="Q228" s="238"/>
    </row>
    <row r="229" spans="17:17" x14ac:dyDescent="0.25">
      <c r="Q229" s="238"/>
    </row>
    <row r="230" spans="17:17" x14ac:dyDescent="0.25">
      <c r="Q230" s="238"/>
    </row>
    <row r="231" spans="17:17" x14ac:dyDescent="0.25">
      <c r="Q231" s="238"/>
    </row>
    <row r="232" spans="17:17" x14ac:dyDescent="0.25">
      <c r="Q232" s="238"/>
    </row>
    <row r="233" spans="17:17" x14ac:dyDescent="0.25">
      <c r="Q233" s="238"/>
    </row>
    <row r="234" spans="17:17" x14ac:dyDescent="0.25">
      <c r="Q234" s="238"/>
    </row>
    <row r="235" spans="17:17" x14ac:dyDescent="0.25">
      <c r="Q235" s="238"/>
    </row>
    <row r="236" spans="17:17" x14ac:dyDescent="0.25">
      <c r="Q236" s="238"/>
    </row>
    <row r="237" spans="17:17" x14ac:dyDescent="0.25">
      <c r="Q237" s="238"/>
    </row>
    <row r="238" spans="17:17" x14ac:dyDescent="0.25">
      <c r="Q238" s="238"/>
    </row>
    <row r="239" spans="17:17" x14ac:dyDescent="0.25">
      <c r="Q239" s="238"/>
    </row>
    <row r="240" spans="17:17" x14ac:dyDescent="0.25">
      <c r="Q240" s="238"/>
    </row>
    <row r="241" spans="17:17" x14ac:dyDescent="0.25">
      <c r="Q241" s="238"/>
    </row>
    <row r="242" spans="17:17" x14ac:dyDescent="0.25">
      <c r="Q242" s="238"/>
    </row>
    <row r="243" spans="17:17" x14ac:dyDescent="0.25">
      <c r="Q243" s="238"/>
    </row>
    <row r="244" spans="17:17" x14ac:dyDescent="0.25">
      <c r="Q244" s="238"/>
    </row>
    <row r="245" spans="17:17" x14ac:dyDescent="0.25">
      <c r="Q245" s="238"/>
    </row>
    <row r="246" spans="17:17" x14ac:dyDescent="0.25">
      <c r="Q246" s="238"/>
    </row>
    <row r="247" spans="17:17" x14ac:dyDescent="0.25">
      <c r="Q247" s="238"/>
    </row>
    <row r="248" spans="17:17" x14ac:dyDescent="0.25">
      <c r="Q248" s="238"/>
    </row>
    <row r="249" spans="17:17" x14ac:dyDescent="0.25">
      <c r="Q249" s="238"/>
    </row>
    <row r="250" spans="17:17" x14ac:dyDescent="0.25">
      <c r="Q250" s="238"/>
    </row>
    <row r="251" spans="17:17" x14ac:dyDescent="0.25">
      <c r="Q251" s="238"/>
    </row>
    <row r="252" spans="17:17" x14ac:dyDescent="0.25">
      <c r="Q252" s="238"/>
    </row>
    <row r="253" spans="17:17" x14ac:dyDescent="0.25">
      <c r="Q253" s="238"/>
    </row>
    <row r="254" spans="17:17" x14ac:dyDescent="0.25">
      <c r="Q254" s="238"/>
    </row>
    <row r="255" spans="17:17" x14ac:dyDescent="0.25">
      <c r="Q255" s="238"/>
    </row>
    <row r="256" spans="17:17" x14ac:dyDescent="0.25">
      <c r="Q256" s="238"/>
    </row>
    <row r="257" spans="17:17" x14ac:dyDescent="0.25">
      <c r="Q257" s="238"/>
    </row>
    <row r="258" spans="17:17" x14ac:dyDescent="0.25">
      <c r="Q258" s="238"/>
    </row>
    <row r="259" spans="17:17" x14ac:dyDescent="0.25">
      <c r="Q259" s="238"/>
    </row>
    <row r="260" spans="17:17" x14ac:dyDescent="0.25">
      <c r="Q260" s="238"/>
    </row>
    <row r="261" spans="17:17" x14ac:dyDescent="0.25">
      <c r="Q261" s="238"/>
    </row>
    <row r="262" spans="17:17" x14ac:dyDescent="0.25">
      <c r="Q262" s="238"/>
    </row>
    <row r="263" spans="17:17" x14ac:dyDescent="0.25">
      <c r="Q263" s="238"/>
    </row>
    <row r="264" spans="17:17" x14ac:dyDescent="0.25">
      <c r="Q264" s="238"/>
    </row>
    <row r="265" spans="17:17" x14ac:dyDescent="0.25">
      <c r="Q265" s="238"/>
    </row>
    <row r="266" spans="17:17" x14ac:dyDescent="0.25">
      <c r="Q266" s="238"/>
    </row>
    <row r="267" spans="17:17" x14ac:dyDescent="0.25">
      <c r="Q267" s="238"/>
    </row>
    <row r="268" spans="17:17" x14ac:dyDescent="0.25">
      <c r="Q268" s="238"/>
    </row>
    <row r="269" spans="17:17" x14ac:dyDescent="0.25">
      <c r="Q269" s="238"/>
    </row>
    <row r="270" spans="17:17" x14ac:dyDescent="0.25">
      <c r="Q270" s="238"/>
    </row>
    <row r="271" spans="17:17" x14ac:dyDescent="0.25">
      <c r="Q271" s="238"/>
    </row>
    <row r="272" spans="17:17" x14ac:dyDescent="0.25">
      <c r="Q272" s="238"/>
    </row>
    <row r="273" spans="17:17" x14ac:dyDescent="0.25">
      <c r="Q273" s="238"/>
    </row>
    <row r="274" spans="17:17" x14ac:dyDescent="0.25">
      <c r="Q274" s="238"/>
    </row>
    <row r="275" spans="17:17" x14ac:dyDescent="0.25">
      <c r="Q275" s="238"/>
    </row>
    <row r="276" spans="17:17" x14ac:dyDescent="0.25">
      <c r="Q276" s="238"/>
    </row>
    <row r="277" spans="17:17" x14ac:dyDescent="0.25">
      <c r="Q277" s="238"/>
    </row>
    <row r="278" spans="17:17" x14ac:dyDescent="0.25">
      <c r="Q278" s="238"/>
    </row>
    <row r="279" spans="17:17" x14ac:dyDescent="0.25">
      <c r="Q279" s="238"/>
    </row>
    <row r="280" spans="17:17" x14ac:dyDescent="0.25">
      <c r="Q280" s="238"/>
    </row>
    <row r="281" spans="17:17" x14ac:dyDescent="0.25">
      <c r="Q281" s="238"/>
    </row>
    <row r="282" spans="17:17" x14ac:dyDescent="0.25">
      <c r="Q282" s="238"/>
    </row>
    <row r="283" spans="17:17" x14ac:dyDescent="0.25">
      <c r="Q283" s="238"/>
    </row>
    <row r="284" spans="17:17" x14ac:dyDescent="0.25">
      <c r="Q284" s="238"/>
    </row>
    <row r="285" spans="17:17" x14ac:dyDescent="0.25">
      <c r="Q285" s="238"/>
    </row>
    <row r="286" spans="17:17" x14ac:dyDescent="0.25">
      <c r="Q286" s="238"/>
    </row>
    <row r="287" spans="17:17" x14ac:dyDescent="0.25">
      <c r="Q287" s="238"/>
    </row>
    <row r="288" spans="17:17" x14ac:dyDescent="0.25">
      <c r="Q288" s="238"/>
    </row>
    <row r="289" spans="17:17" x14ac:dyDescent="0.25">
      <c r="Q289" s="238"/>
    </row>
    <row r="290" spans="17:17" x14ac:dyDescent="0.25">
      <c r="Q290" s="238"/>
    </row>
    <row r="291" spans="17:17" x14ac:dyDescent="0.25">
      <c r="Q291" s="238"/>
    </row>
    <row r="292" spans="17:17" x14ac:dyDescent="0.25">
      <c r="Q292" s="238"/>
    </row>
    <row r="293" spans="17:17" x14ac:dyDescent="0.25">
      <c r="Q293" s="238"/>
    </row>
    <row r="294" spans="17:17" x14ac:dyDescent="0.25">
      <c r="Q294" s="238"/>
    </row>
    <row r="295" spans="17:17" x14ac:dyDescent="0.25">
      <c r="Q295" s="238"/>
    </row>
    <row r="296" spans="17:17" x14ac:dyDescent="0.25">
      <c r="Q296" s="238"/>
    </row>
    <row r="297" spans="17:17" x14ac:dyDescent="0.25">
      <c r="Q297" s="238"/>
    </row>
    <row r="298" spans="17:17" x14ac:dyDescent="0.25">
      <c r="Q298" s="238"/>
    </row>
    <row r="299" spans="17:17" x14ac:dyDescent="0.25">
      <c r="Q299" s="238"/>
    </row>
    <row r="300" spans="17:17" x14ac:dyDescent="0.25">
      <c r="Q300" s="238"/>
    </row>
    <row r="301" spans="17:17" x14ac:dyDescent="0.25">
      <c r="Q301" s="238"/>
    </row>
    <row r="302" spans="17:17" x14ac:dyDescent="0.25">
      <c r="Q302" s="238"/>
    </row>
    <row r="303" spans="17:17" x14ac:dyDescent="0.25">
      <c r="Q303" s="238"/>
    </row>
    <row r="304" spans="17:17" x14ac:dyDescent="0.25">
      <c r="Q304" s="238"/>
    </row>
    <row r="305" spans="17:17" x14ac:dyDescent="0.25">
      <c r="Q305" s="238"/>
    </row>
    <row r="306" spans="17:17" x14ac:dyDescent="0.25">
      <c r="Q306" s="238"/>
    </row>
    <row r="307" spans="17:17" x14ac:dyDescent="0.25">
      <c r="Q307" s="238"/>
    </row>
    <row r="308" spans="17:17" x14ac:dyDescent="0.25">
      <c r="Q308" s="238"/>
    </row>
    <row r="309" spans="17:17" x14ac:dyDescent="0.25">
      <c r="Q309" s="238"/>
    </row>
    <row r="310" spans="17:17" x14ac:dyDescent="0.25">
      <c r="Q310" s="238"/>
    </row>
    <row r="311" spans="17:17" x14ac:dyDescent="0.25">
      <c r="Q311" s="238"/>
    </row>
    <row r="312" spans="17:17" x14ac:dyDescent="0.25">
      <c r="Q312" s="238"/>
    </row>
    <row r="313" spans="17:17" x14ac:dyDescent="0.25">
      <c r="Q313" s="238"/>
    </row>
    <row r="314" spans="17:17" x14ac:dyDescent="0.25">
      <c r="Q314" s="238"/>
    </row>
    <row r="315" spans="17:17" x14ac:dyDescent="0.25">
      <c r="Q315" s="238"/>
    </row>
    <row r="316" spans="17:17" x14ac:dyDescent="0.25">
      <c r="Q316" s="238"/>
    </row>
    <row r="317" spans="17:17" x14ac:dyDescent="0.25">
      <c r="Q317" s="238"/>
    </row>
    <row r="318" spans="17:17" x14ac:dyDescent="0.25">
      <c r="Q318" s="238"/>
    </row>
    <row r="319" spans="17:17" x14ac:dyDescent="0.25">
      <c r="Q319" s="238"/>
    </row>
    <row r="320" spans="17:17" x14ac:dyDescent="0.25">
      <c r="Q320" s="238"/>
    </row>
    <row r="321" spans="17:17" x14ac:dyDescent="0.25">
      <c r="Q321" s="238"/>
    </row>
    <row r="322" spans="17:17" x14ac:dyDescent="0.25">
      <c r="Q322" s="238"/>
    </row>
    <row r="323" spans="17:17" x14ac:dyDescent="0.25">
      <c r="Q323" s="238"/>
    </row>
    <row r="324" spans="17:17" x14ac:dyDescent="0.25">
      <c r="Q324" s="238"/>
    </row>
    <row r="325" spans="17:17" x14ac:dyDescent="0.25">
      <c r="Q325" s="238"/>
    </row>
    <row r="326" spans="17:17" x14ac:dyDescent="0.25">
      <c r="Q326" s="238"/>
    </row>
    <row r="327" spans="17:17" x14ac:dyDescent="0.25">
      <c r="Q327" s="238"/>
    </row>
    <row r="328" spans="17:17" x14ac:dyDescent="0.25">
      <c r="Q328" s="238"/>
    </row>
    <row r="329" spans="17:17" x14ac:dyDescent="0.25">
      <c r="Q329" s="238"/>
    </row>
    <row r="330" spans="17:17" x14ac:dyDescent="0.25">
      <c r="Q330" s="238"/>
    </row>
    <row r="331" spans="17:17" x14ac:dyDescent="0.25">
      <c r="Q331" s="238"/>
    </row>
    <row r="332" spans="17:17" x14ac:dyDescent="0.25">
      <c r="Q332" s="238"/>
    </row>
    <row r="333" spans="17:17" x14ac:dyDescent="0.25">
      <c r="Q333" s="238"/>
    </row>
    <row r="334" spans="17:17" x14ac:dyDescent="0.25">
      <c r="Q334" s="238"/>
    </row>
    <row r="335" spans="17:17" x14ac:dyDescent="0.25">
      <c r="Q335" s="238"/>
    </row>
    <row r="336" spans="17:17" x14ac:dyDescent="0.25">
      <c r="Q336" s="238"/>
    </row>
    <row r="337" spans="17:17" x14ac:dyDescent="0.25">
      <c r="Q337" s="238"/>
    </row>
    <row r="338" spans="17:17" x14ac:dyDescent="0.25">
      <c r="Q338" s="238"/>
    </row>
    <row r="339" spans="17:17" x14ac:dyDescent="0.25">
      <c r="Q339" s="238"/>
    </row>
    <row r="340" spans="17:17" x14ac:dyDescent="0.25">
      <c r="Q340" s="238"/>
    </row>
    <row r="341" spans="17:17" x14ac:dyDescent="0.25">
      <c r="Q341" s="238"/>
    </row>
    <row r="342" spans="17:17" x14ac:dyDescent="0.25">
      <c r="Q342" s="238"/>
    </row>
    <row r="343" spans="17:17" x14ac:dyDescent="0.25">
      <c r="Q343" s="238"/>
    </row>
    <row r="344" spans="17:17" x14ac:dyDescent="0.25">
      <c r="Q344" s="238"/>
    </row>
    <row r="345" spans="17:17" x14ac:dyDescent="0.25">
      <c r="Q345" s="238"/>
    </row>
    <row r="346" spans="17:17" x14ac:dyDescent="0.25">
      <c r="Q346" s="238"/>
    </row>
    <row r="347" spans="17:17" x14ac:dyDescent="0.25">
      <c r="Q347" s="238"/>
    </row>
    <row r="348" spans="17:17" x14ac:dyDescent="0.25">
      <c r="Q348" s="238"/>
    </row>
    <row r="349" spans="17:17" x14ac:dyDescent="0.25">
      <c r="Q349" s="238"/>
    </row>
    <row r="350" spans="17:17" x14ac:dyDescent="0.25">
      <c r="Q350" s="238"/>
    </row>
    <row r="351" spans="17:17" x14ac:dyDescent="0.25">
      <c r="Q351" s="238"/>
    </row>
    <row r="352" spans="17:17" x14ac:dyDescent="0.25">
      <c r="Q352" s="238"/>
    </row>
    <row r="353" spans="17:17" x14ac:dyDescent="0.25">
      <c r="Q353" s="238"/>
    </row>
    <row r="354" spans="17:17" x14ac:dyDescent="0.25">
      <c r="Q354" s="238"/>
    </row>
    <row r="355" spans="17:17" x14ac:dyDescent="0.25">
      <c r="Q355" s="238"/>
    </row>
    <row r="356" spans="17:17" x14ac:dyDescent="0.25">
      <c r="Q356" s="238"/>
    </row>
    <row r="357" spans="17:17" x14ac:dyDescent="0.25">
      <c r="Q357" s="238"/>
    </row>
    <row r="358" spans="17:17" x14ac:dyDescent="0.25">
      <c r="Q358" s="238"/>
    </row>
    <row r="359" spans="17:17" x14ac:dyDescent="0.25">
      <c r="Q359" s="238"/>
    </row>
    <row r="360" spans="17:17" x14ac:dyDescent="0.25">
      <c r="Q360" s="238"/>
    </row>
    <row r="361" spans="17:17" x14ac:dyDescent="0.25">
      <c r="Q361" s="238"/>
    </row>
    <row r="362" spans="17:17" x14ac:dyDescent="0.25">
      <c r="Q362" s="238"/>
    </row>
    <row r="363" spans="17:17" x14ac:dyDescent="0.25">
      <c r="Q363" s="238"/>
    </row>
    <row r="364" spans="17:17" x14ac:dyDescent="0.25">
      <c r="Q364" s="238"/>
    </row>
    <row r="365" spans="17:17" x14ac:dyDescent="0.25">
      <c r="Q365" s="238"/>
    </row>
    <row r="366" spans="17:17" x14ac:dyDescent="0.25">
      <c r="Q366" s="238"/>
    </row>
    <row r="367" spans="17:17" x14ac:dyDescent="0.25">
      <c r="Q367" s="238"/>
    </row>
    <row r="368" spans="17:17" x14ac:dyDescent="0.25">
      <c r="Q368" s="238"/>
    </row>
    <row r="369" spans="17:17" x14ac:dyDescent="0.25">
      <c r="Q369" s="238"/>
    </row>
    <row r="370" spans="17:17" x14ac:dyDescent="0.25">
      <c r="Q370" s="238"/>
    </row>
    <row r="371" spans="17:17" x14ac:dyDescent="0.25">
      <c r="Q371" s="238"/>
    </row>
    <row r="372" spans="17:17" x14ac:dyDescent="0.25">
      <c r="Q372" s="238"/>
    </row>
    <row r="373" spans="17:17" x14ac:dyDescent="0.25">
      <c r="Q373" s="238"/>
    </row>
    <row r="374" spans="17:17" x14ac:dyDescent="0.25">
      <c r="Q374" s="238"/>
    </row>
    <row r="375" spans="17:17" x14ac:dyDescent="0.25">
      <c r="Q375" s="238"/>
    </row>
    <row r="376" spans="17:17" x14ac:dyDescent="0.25">
      <c r="Q376" s="238"/>
    </row>
    <row r="377" spans="17:17" x14ac:dyDescent="0.25">
      <c r="Q377" s="238"/>
    </row>
    <row r="378" spans="17:17" x14ac:dyDescent="0.25">
      <c r="Q378" s="238"/>
    </row>
    <row r="379" spans="17:17" x14ac:dyDescent="0.25">
      <c r="Q379" s="238"/>
    </row>
    <row r="380" spans="17:17" x14ac:dyDescent="0.25">
      <c r="Q380" s="238"/>
    </row>
    <row r="381" spans="17:17" x14ac:dyDescent="0.25">
      <c r="Q381" s="238"/>
    </row>
    <row r="382" spans="17:17" x14ac:dyDescent="0.25">
      <c r="Q382" s="238"/>
    </row>
    <row r="383" spans="17:17" x14ac:dyDescent="0.25">
      <c r="Q383" s="238"/>
    </row>
    <row r="384" spans="17:17" x14ac:dyDescent="0.25">
      <c r="Q384" s="238"/>
    </row>
    <row r="385" spans="17:17" x14ac:dyDescent="0.25">
      <c r="Q385" s="238"/>
    </row>
    <row r="386" spans="17:17" x14ac:dyDescent="0.25">
      <c r="Q386" s="238"/>
    </row>
    <row r="387" spans="17:17" x14ac:dyDescent="0.25">
      <c r="Q387" s="238"/>
    </row>
    <row r="388" spans="17:17" x14ac:dyDescent="0.25">
      <c r="Q388" s="238"/>
    </row>
    <row r="389" spans="17:17" x14ac:dyDescent="0.25">
      <c r="Q389" s="238"/>
    </row>
    <row r="390" spans="17:17" x14ac:dyDescent="0.25">
      <c r="Q390" s="238"/>
    </row>
    <row r="391" spans="17:17" x14ac:dyDescent="0.25">
      <c r="Q391" s="238"/>
    </row>
    <row r="392" spans="17:17" x14ac:dyDescent="0.25">
      <c r="Q392" s="238"/>
    </row>
    <row r="393" spans="17:17" x14ac:dyDescent="0.25">
      <c r="Q393" s="238"/>
    </row>
    <row r="394" spans="17:17" x14ac:dyDescent="0.25">
      <c r="Q394" s="238"/>
    </row>
    <row r="395" spans="17:17" x14ac:dyDescent="0.25">
      <c r="Q395" s="238"/>
    </row>
    <row r="396" spans="17:17" x14ac:dyDescent="0.25">
      <c r="Q396" s="238"/>
    </row>
    <row r="397" spans="17:17" x14ac:dyDescent="0.25">
      <c r="Q397" s="238"/>
    </row>
    <row r="398" spans="17:17" x14ac:dyDescent="0.25">
      <c r="Q398" s="238"/>
    </row>
    <row r="399" spans="17:17" x14ac:dyDescent="0.25">
      <c r="Q399" s="238"/>
    </row>
    <row r="400" spans="17:17" x14ac:dyDescent="0.25">
      <c r="Q400" s="238"/>
    </row>
    <row r="401" spans="17:17" x14ac:dyDescent="0.25">
      <c r="Q401" s="238"/>
    </row>
    <row r="402" spans="17:17" x14ac:dyDescent="0.25">
      <c r="Q402" s="238"/>
    </row>
    <row r="403" spans="17:17" x14ac:dyDescent="0.25">
      <c r="Q403" s="238"/>
    </row>
    <row r="404" spans="17:17" x14ac:dyDescent="0.25">
      <c r="Q404" s="238"/>
    </row>
    <row r="405" spans="17:17" x14ac:dyDescent="0.25">
      <c r="Q405" s="238"/>
    </row>
    <row r="406" spans="17:17" x14ac:dyDescent="0.25">
      <c r="Q406" s="238"/>
    </row>
    <row r="407" spans="17:17" x14ac:dyDescent="0.25">
      <c r="Q407" s="238"/>
    </row>
    <row r="408" spans="17:17" x14ac:dyDescent="0.25">
      <c r="Q408" s="238"/>
    </row>
    <row r="409" spans="17:17" x14ac:dyDescent="0.25">
      <c r="Q409" s="238"/>
    </row>
    <row r="410" spans="17:17" x14ac:dyDescent="0.25">
      <c r="Q410" s="238"/>
    </row>
    <row r="411" spans="17:17" x14ac:dyDescent="0.25">
      <c r="Q411" s="238"/>
    </row>
    <row r="412" spans="17:17" x14ac:dyDescent="0.25">
      <c r="Q412" s="238"/>
    </row>
    <row r="413" spans="17:17" x14ac:dyDescent="0.25">
      <c r="Q413" s="238"/>
    </row>
    <row r="414" spans="17:17" x14ac:dyDescent="0.25">
      <c r="Q414" s="238"/>
    </row>
    <row r="415" spans="17:17" x14ac:dyDescent="0.25">
      <c r="Q415" s="238"/>
    </row>
    <row r="416" spans="17:17" x14ac:dyDescent="0.25">
      <c r="Q416" s="238"/>
    </row>
    <row r="417" spans="17:17" x14ac:dyDescent="0.25">
      <c r="Q417" s="238"/>
    </row>
    <row r="418" spans="17:17" x14ac:dyDescent="0.25">
      <c r="Q418" s="238"/>
    </row>
    <row r="419" spans="17:17" x14ac:dyDescent="0.25">
      <c r="Q419" s="238"/>
    </row>
    <row r="420" spans="17:17" x14ac:dyDescent="0.25">
      <c r="Q420" s="238"/>
    </row>
    <row r="421" spans="17:17" x14ac:dyDescent="0.25">
      <c r="Q421" s="238"/>
    </row>
    <row r="422" spans="17:17" x14ac:dyDescent="0.25">
      <c r="Q422" s="238"/>
    </row>
    <row r="423" spans="17:17" x14ac:dyDescent="0.25">
      <c r="Q423" s="238"/>
    </row>
    <row r="424" spans="17:17" x14ac:dyDescent="0.25">
      <c r="Q424" s="238"/>
    </row>
    <row r="425" spans="17:17" x14ac:dyDescent="0.25">
      <c r="Q425" s="238"/>
    </row>
    <row r="426" spans="17:17" x14ac:dyDescent="0.25">
      <c r="Q426" s="238"/>
    </row>
    <row r="427" spans="17:17" x14ac:dyDescent="0.25">
      <c r="Q427" s="238"/>
    </row>
    <row r="428" spans="17:17" x14ac:dyDescent="0.25">
      <c r="Q428" s="238"/>
    </row>
    <row r="429" spans="17:17" x14ac:dyDescent="0.25">
      <c r="Q429" s="238"/>
    </row>
    <row r="430" spans="17:17" x14ac:dyDescent="0.25">
      <c r="Q430" s="238"/>
    </row>
    <row r="431" spans="17:17" x14ac:dyDescent="0.25">
      <c r="Q431" s="238"/>
    </row>
    <row r="432" spans="17:17" x14ac:dyDescent="0.25">
      <c r="Q432" s="238"/>
    </row>
    <row r="433" spans="17:17" x14ac:dyDescent="0.25">
      <c r="Q433" s="238"/>
    </row>
    <row r="434" spans="17:17" x14ac:dyDescent="0.25">
      <c r="Q434" s="238"/>
    </row>
    <row r="435" spans="17:17" x14ac:dyDescent="0.25">
      <c r="Q435" s="238"/>
    </row>
    <row r="436" spans="17:17" x14ac:dyDescent="0.25">
      <c r="Q436" s="238"/>
    </row>
    <row r="437" spans="17:17" x14ac:dyDescent="0.25">
      <c r="Q437" s="238"/>
    </row>
    <row r="438" spans="17:17" x14ac:dyDescent="0.25">
      <c r="Q438" s="238"/>
    </row>
    <row r="439" spans="17:17" x14ac:dyDescent="0.25">
      <c r="Q439" s="238"/>
    </row>
    <row r="440" spans="17:17" x14ac:dyDescent="0.25">
      <c r="Q440" s="238"/>
    </row>
    <row r="441" spans="17:17" x14ac:dyDescent="0.25">
      <c r="Q441" s="238"/>
    </row>
    <row r="442" spans="17:17" x14ac:dyDescent="0.25">
      <c r="Q442" s="238"/>
    </row>
    <row r="443" spans="17:17" x14ac:dyDescent="0.25">
      <c r="Q443" s="238"/>
    </row>
    <row r="444" spans="17:17" x14ac:dyDescent="0.25">
      <c r="Q444" s="238"/>
    </row>
    <row r="445" spans="17:17" x14ac:dyDescent="0.25">
      <c r="Q445" s="238"/>
    </row>
    <row r="446" spans="17:17" x14ac:dyDescent="0.25">
      <c r="Q446" s="238"/>
    </row>
    <row r="447" spans="17:17" x14ac:dyDescent="0.25">
      <c r="Q447" s="238"/>
    </row>
    <row r="448" spans="17:17" x14ac:dyDescent="0.25">
      <c r="Q448" s="238"/>
    </row>
    <row r="449" spans="17:17" x14ac:dyDescent="0.25">
      <c r="Q449" s="238"/>
    </row>
    <row r="450" spans="17:17" x14ac:dyDescent="0.25">
      <c r="Q450" s="238"/>
    </row>
    <row r="451" spans="17:17" x14ac:dyDescent="0.25">
      <c r="Q451" s="238"/>
    </row>
    <row r="452" spans="17:17" x14ac:dyDescent="0.25">
      <c r="Q452" s="238"/>
    </row>
    <row r="453" spans="17:17" x14ac:dyDescent="0.25">
      <c r="Q453" s="238"/>
    </row>
    <row r="454" spans="17:17" x14ac:dyDescent="0.25">
      <c r="Q454" s="238"/>
    </row>
    <row r="455" spans="17:17" x14ac:dyDescent="0.25">
      <c r="Q455" s="238"/>
    </row>
    <row r="456" spans="17:17" x14ac:dyDescent="0.25">
      <c r="Q456" s="238"/>
    </row>
    <row r="457" spans="17:17" x14ac:dyDescent="0.25">
      <c r="Q457" s="238"/>
    </row>
    <row r="458" spans="17:17" x14ac:dyDescent="0.25">
      <c r="Q458" s="238"/>
    </row>
    <row r="459" spans="17:17" x14ac:dyDescent="0.25">
      <c r="Q459" s="238"/>
    </row>
    <row r="460" spans="17:17" x14ac:dyDescent="0.25">
      <c r="Q460" s="238"/>
    </row>
    <row r="461" spans="17:17" x14ac:dyDescent="0.25">
      <c r="Q461" s="238"/>
    </row>
    <row r="462" spans="17:17" x14ac:dyDescent="0.25">
      <c r="Q462" s="238"/>
    </row>
    <row r="463" spans="17:17" x14ac:dyDescent="0.25">
      <c r="Q463" s="238"/>
    </row>
    <row r="464" spans="17:17" x14ac:dyDescent="0.25">
      <c r="Q464" s="238"/>
    </row>
    <row r="465" spans="17:17" x14ac:dyDescent="0.25">
      <c r="Q465" s="238"/>
    </row>
    <row r="466" spans="17:17" x14ac:dyDescent="0.25">
      <c r="Q466" s="238"/>
    </row>
    <row r="467" spans="17:17" x14ac:dyDescent="0.25">
      <c r="Q467" s="238"/>
    </row>
    <row r="468" spans="17:17" x14ac:dyDescent="0.25">
      <c r="Q468" s="238"/>
    </row>
    <row r="469" spans="17:17" x14ac:dyDescent="0.25">
      <c r="Q469" s="238"/>
    </row>
    <row r="470" spans="17:17" x14ac:dyDescent="0.25">
      <c r="Q470" s="238"/>
    </row>
    <row r="471" spans="17:17" x14ac:dyDescent="0.25">
      <c r="Q471" s="238"/>
    </row>
    <row r="472" spans="17:17" x14ac:dyDescent="0.25">
      <c r="Q472" s="238"/>
    </row>
    <row r="473" spans="17:17" x14ac:dyDescent="0.25">
      <c r="Q473" s="238"/>
    </row>
    <row r="474" spans="17:17" x14ac:dyDescent="0.25">
      <c r="Q474" s="238"/>
    </row>
    <row r="475" spans="17:17" x14ac:dyDescent="0.25">
      <c r="Q475" s="238"/>
    </row>
    <row r="476" spans="17:17" x14ac:dyDescent="0.25">
      <c r="Q476" s="238"/>
    </row>
    <row r="477" spans="17:17" x14ac:dyDescent="0.25">
      <c r="Q477" s="238"/>
    </row>
    <row r="478" spans="17:17" x14ac:dyDescent="0.25">
      <c r="Q478" s="238"/>
    </row>
    <row r="479" spans="17:17" x14ac:dyDescent="0.25">
      <c r="Q479" s="238"/>
    </row>
    <row r="480" spans="17:17" x14ac:dyDescent="0.25">
      <c r="Q480" s="238"/>
    </row>
    <row r="481" spans="17:17" x14ac:dyDescent="0.25">
      <c r="Q481" s="238"/>
    </row>
    <row r="482" spans="17:17" x14ac:dyDescent="0.25">
      <c r="Q482" s="238"/>
    </row>
    <row r="483" spans="17:17" x14ac:dyDescent="0.25">
      <c r="Q483" s="238"/>
    </row>
    <row r="484" spans="17:17" x14ac:dyDescent="0.25">
      <c r="Q484" s="238"/>
    </row>
    <row r="485" spans="17:17" x14ac:dyDescent="0.25">
      <c r="Q485" s="238"/>
    </row>
    <row r="486" spans="17:17" x14ac:dyDescent="0.25">
      <c r="Q486" s="238"/>
    </row>
    <row r="487" spans="17:17" x14ac:dyDescent="0.25">
      <c r="Q487" s="238"/>
    </row>
    <row r="488" spans="17:17" x14ac:dyDescent="0.25">
      <c r="Q488" s="238"/>
    </row>
    <row r="489" spans="17:17" x14ac:dyDescent="0.25">
      <c r="Q489" s="238"/>
    </row>
    <row r="490" spans="17:17" x14ac:dyDescent="0.25">
      <c r="Q490" s="238"/>
    </row>
    <row r="491" spans="17:17" x14ac:dyDescent="0.25">
      <c r="Q491" s="238"/>
    </row>
    <row r="492" spans="17:17" x14ac:dyDescent="0.25">
      <c r="Q492" s="238"/>
    </row>
    <row r="493" spans="17:17" x14ac:dyDescent="0.25">
      <c r="Q493" s="238"/>
    </row>
    <row r="494" spans="17:17" x14ac:dyDescent="0.25">
      <c r="Q494" s="238"/>
    </row>
    <row r="495" spans="17:17" x14ac:dyDescent="0.25">
      <c r="Q495" s="238"/>
    </row>
    <row r="496" spans="17:17" x14ac:dyDescent="0.25">
      <c r="Q496" s="238"/>
    </row>
    <row r="497" spans="17:17" x14ac:dyDescent="0.25">
      <c r="Q497" s="238"/>
    </row>
    <row r="498" spans="17:17" x14ac:dyDescent="0.25">
      <c r="Q498" s="238"/>
    </row>
    <row r="499" spans="17:17" x14ac:dyDescent="0.25">
      <c r="Q499" s="238"/>
    </row>
    <row r="500" spans="17:17" x14ac:dyDescent="0.25">
      <c r="Q500" s="238"/>
    </row>
    <row r="501" spans="17:17" x14ac:dyDescent="0.25">
      <c r="Q501" s="238"/>
    </row>
    <row r="502" spans="17:17" x14ac:dyDescent="0.25">
      <c r="Q502" s="238"/>
    </row>
    <row r="503" spans="17:17" x14ac:dyDescent="0.25">
      <c r="Q503" s="238"/>
    </row>
    <row r="504" spans="17:17" x14ac:dyDescent="0.25">
      <c r="Q504" s="238"/>
    </row>
    <row r="505" spans="17:17" x14ac:dyDescent="0.25">
      <c r="Q505" s="238"/>
    </row>
    <row r="506" spans="17:17" x14ac:dyDescent="0.25">
      <c r="Q506" s="238"/>
    </row>
    <row r="507" spans="17:17" x14ac:dyDescent="0.25">
      <c r="Q507" s="238"/>
    </row>
    <row r="508" spans="17:17" x14ac:dyDescent="0.25">
      <c r="Q508" s="238"/>
    </row>
    <row r="509" spans="17:17" x14ac:dyDescent="0.25">
      <c r="Q509" s="238"/>
    </row>
    <row r="510" spans="17:17" x14ac:dyDescent="0.25">
      <c r="Q510" s="238"/>
    </row>
    <row r="511" spans="17:17" x14ac:dyDescent="0.25">
      <c r="Q511" s="238"/>
    </row>
    <row r="512" spans="17:17" x14ac:dyDescent="0.25">
      <c r="Q512" s="238"/>
    </row>
    <row r="513" spans="17:17" x14ac:dyDescent="0.25">
      <c r="Q513" s="238"/>
    </row>
    <row r="514" spans="17:17" x14ac:dyDescent="0.25">
      <c r="Q514" s="238"/>
    </row>
    <row r="515" spans="17:17" x14ac:dyDescent="0.25">
      <c r="Q515" s="238"/>
    </row>
    <row r="516" spans="17:17" x14ac:dyDescent="0.25">
      <c r="Q516" s="238"/>
    </row>
    <row r="517" spans="17:17" x14ac:dyDescent="0.25">
      <c r="Q517" s="238"/>
    </row>
    <row r="518" spans="17:17" x14ac:dyDescent="0.25">
      <c r="Q518" s="238"/>
    </row>
    <row r="519" spans="17:17" x14ac:dyDescent="0.25">
      <c r="Q519" s="238"/>
    </row>
    <row r="520" spans="17:17" x14ac:dyDescent="0.25">
      <c r="Q520" s="238"/>
    </row>
    <row r="521" spans="17:17" x14ac:dyDescent="0.25">
      <c r="Q521" s="238"/>
    </row>
    <row r="522" spans="17:17" x14ac:dyDescent="0.25">
      <c r="Q522" s="238"/>
    </row>
    <row r="523" spans="17:17" x14ac:dyDescent="0.25">
      <c r="Q523" s="238"/>
    </row>
    <row r="524" spans="17:17" x14ac:dyDescent="0.25">
      <c r="Q524" s="238"/>
    </row>
    <row r="525" spans="17:17" x14ac:dyDescent="0.25">
      <c r="Q525" s="238"/>
    </row>
    <row r="526" spans="17:17" x14ac:dyDescent="0.25">
      <c r="Q526" s="238"/>
    </row>
    <row r="527" spans="17:17" x14ac:dyDescent="0.25">
      <c r="Q527" s="238"/>
    </row>
    <row r="528" spans="17:17" x14ac:dyDescent="0.25">
      <c r="Q528" s="238"/>
    </row>
    <row r="529" spans="17:17" x14ac:dyDescent="0.25">
      <c r="Q529" s="238"/>
    </row>
    <row r="530" spans="17:17" x14ac:dyDescent="0.25">
      <c r="Q530" s="238"/>
    </row>
    <row r="531" spans="17:17" x14ac:dyDescent="0.25">
      <c r="Q531" s="238"/>
    </row>
    <row r="532" spans="17:17" x14ac:dyDescent="0.25">
      <c r="Q532" s="238"/>
    </row>
    <row r="533" spans="17:17" x14ac:dyDescent="0.25">
      <c r="Q533" s="238"/>
    </row>
    <row r="534" spans="17:17" x14ac:dyDescent="0.25">
      <c r="Q534" s="238"/>
    </row>
    <row r="535" spans="17:17" x14ac:dyDescent="0.25">
      <c r="Q535" s="238"/>
    </row>
    <row r="536" spans="17:17" x14ac:dyDescent="0.25">
      <c r="Q536" s="238"/>
    </row>
    <row r="537" spans="17:17" x14ac:dyDescent="0.25">
      <c r="Q537" s="238"/>
    </row>
    <row r="538" spans="17:17" x14ac:dyDescent="0.25">
      <c r="Q538" s="238"/>
    </row>
    <row r="539" spans="17:17" x14ac:dyDescent="0.25">
      <c r="Q539" s="238"/>
    </row>
    <row r="540" spans="17:17" x14ac:dyDescent="0.25">
      <c r="Q540" s="238"/>
    </row>
    <row r="541" spans="17:17" x14ac:dyDescent="0.25">
      <c r="Q541" s="238"/>
    </row>
    <row r="542" spans="17:17" x14ac:dyDescent="0.25">
      <c r="Q542" s="238"/>
    </row>
    <row r="543" spans="17:17" x14ac:dyDescent="0.25">
      <c r="Q543" s="238"/>
    </row>
    <row r="544" spans="17:17" x14ac:dyDescent="0.25">
      <c r="Q544" s="238"/>
    </row>
    <row r="545" spans="17:17" x14ac:dyDescent="0.25">
      <c r="Q545" s="238"/>
    </row>
    <row r="546" spans="17:17" x14ac:dyDescent="0.25">
      <c r="Q546" s="238"/>
    </row>
    <row r="547" spans="17:17" x14ac:dyDescent="0.25">
      <c r="Q547" s="238"/>
    </row>
    <row r="548" spans="17:17" x14ac:dyDescent="0.25">
      <c r="Q548" s="238"/>
    </row>
    <row r="549" spans="17:17" x14ac:dyDescent="0.25">
      <c r="Q549" s="238"/>
    </row>
    <row r="550" spans="17:17" x14ac:dyDescent="0.25">
      <c r="Q550" s="238"/>
    </row>
    <row r="551" spans="17:17" x14ac:dyDescent="0.25">
      <c r="Q551" s="238"/>
    </row>
    <row r="552" spans="17:17" x14ac:dyDescent="0.25">
      <c r="Q552" s="238"/>
    </row>
    <row r="553" spans="17:17" x14ac:dyDescent="0.25">
      <c r="Q553" s="238"/>
    </row>
    <row r="554" spans="17:17" x14ac:dyDescent="0.25">
      <c r="Q554" s="238"/>
    </row>
    <row r="555" spans="17:17" x14ac:dyDescent="0.25">
      <c r="Q555" s="238"/>
    </row>
    <row r="556" spans="17:17" x14ac:dyDescent="0.25">
      <c r="Q556" s="238"/>
    </row>
    <row r="557" spans="17:17" x14ac:dyDescent="0.25">
      <c r="Q557" s="238"/>
    </row>
    <row r="558" spans="17:17" x14ac:dyDescent="0.25">
      <c r="Q558" s="238"/>
    </row>
    <row r="559" spans="17:17" x14ac:dyDescent="0.25">
      <c r="Q559" s="238"/>
    </row>
    <row r="560" spans="17:17" x14ac:dyDescent="0.25">
      <c r="Q560" s="238"/>
    </row>
    <row r="561" spans="17:17" x14ac:dyDescent="0.25">
      <c r="Q561" s="238"/>
    </row>
    <row r="562" spans="17:17" x14ac:dyDescent="0.25">
      <c r="Q562" s="238"/>
    </row>
    <row r="563" spans="17:17" x14ac:dyDescent="0.25">
      <c r="Q563" s="238"/>
    </row>
    <row r="564" spans="17:17" x14ac:dyDescent="0.25">
      <c r="Q564" s="238"/>
    </row>
    <row r="565" spans="17:17" x14ac:dyDescent="0.25">
      <c r="Q565" s="238"/>
    </row>
    <row r="566" spans="17:17" x14ac:dyDescent="0.25">
      <c r="Q566" s="238"/>
    </row>
    <row r="567" spans="17:17" x14ac:dyDescent="0.25">
      <c r="Q567" s="238"/>
    </row>
    <row r="568" spans="17:17" x14ac:dyDescent="0.25">
      <c r="Q568" s="238"/>
    </row>
    <row r="569" spans="17:17" x14ac:dyDescent="0.25">
      <c r="Q569" s="238"/>
    </row>
    <row r="570" spans="17:17" x14ac:dyDescent="0.25">
      <c r="Q570" s="238"/>
    </row>
    <row r="571" spans="17:17" x14ac:dyDescent="0.25">
      <c r="Q571" s="238"/>
    </row>
    <row r="572" spans="17:17" x14ac:dyDescent="0.25">
      <c r="Q572" s="238"/>
    </row>
    <row r="573" spans="17:17" x14ac:dyDescent="0.25">
      <c r="Q573" s="238"/>
    </row>
    <row r="574" spans="17:17" x14ac:dyDescent="0.25">
      <c r="Q574" s="238"/>
    </row>
    <row r="575" spans="17:17" x14ac:dyDescent="0.25">
      <c r="Q575" s="238"/>
    </row>
    <row r="576" spans="17:17" x14ac:dyDescent="0.25">
      <c r="Q576" s="238"/>
    </row>
    <row r="577" spans="17:17" x14ac:dyDescent="0.25">
      <c r="Q577" s="238"/>
    </row>
    <row r="578" spans="17:17" x14ac:dyDescent="0.25">
      <c r="Q578" s="238"/>
    </row>
    <row r="579" spans="17:17" x14ac:dyDescent="0.25">
      <c r="Q579" s="238"/>
    </row>
    <row r="580" spans="17:17" x14ac:dyDescent="0.25">
      <c r="Q580" s="238"/>
    </row>
    <row r="581" spans="17:17" x14ac:dyDescent="0.25">
      <c r="Q581" s="238"/>
    </row>
    <row r="582" spans="17:17" x14ac:dyDescent="0.25">
      <c r="Q582" s="238"/>
    </row>
    <row r="583" spans="17:17" x14ac:dyDescent="0.25">
      <c r="Q583" s="238"/>
    </row>
    <row r="584" spans="17:17" x14ac:dyDescent="0.25">
      <c r="Q584" s="238"/>
    </row>
    <row r="585" spans="17:17" x14ac:dyDescent="0.25">
      <c r="Q585" s="238"/>
    </row>
    <row r="586" spans="17:17" x14ac:dyDescent="0.25">
      <c r="Q586" s="238"/>
    </row>
    <row r="587" spans="17:17" x14ac:dyDescent="0.25">
      <c r="Q587" s="238"/>
    </row>
    <row r="588" spans="17:17" x14ac:dyDescent="0.25">
      <c r="Q588" s="238"/>
    </row>
    <row r="589" spans="17:17" x14ac:dyDescent="0.25">
      <c r="Q589" s="238"/>
    </row>
    <row r="590" spans="17:17" x14ac:dyDescent="0.25">
      <c r="Q590" s="238"/>
    </row>
    <row r="591" spans="17:17" x14ac:dyDescent="0.25">
      <c r="Q591" s="238"/>
    </row>
    <row r="592" spans="17:17" x14ac:dyDescent="0.25">
      <c r="Q592" s="238"/>
    </row>
    <row r="593" spans="17:17" x14ac:dyDescent="0.25">
      <c r="Q593" s="238"/>
    </row>
    <row r="594" spans="17:17" x14ac:dyDescent="0.25">
      <c r="Q594" s="238"/>
    </row>
    <row r="595" spans="17:17" x14ac:dyDescent="0.25">
      <c r="Q595" s="238"/>
    </row>
    <row r="596" spans="17:17" x14ac:dyDescent="0.25">
      <c r="Q596" s="238"/>
    </row>
    <row r="597" spans="17:17" x14ac:dyDescent="0.25">
      <c r="Q597" s="238"/>
    </row>
    <row r="598" spans="17:17" x14ac:dyDescent="0.25">
      <c r="Q598" s="238"/>
    </row>
    <row r="599" spans="17:17" x14ac:dyDescent="0.25">
      <c r="Q599" s="238"/>
    </row>
    <row r="600" spans="17:17" x14ac:dyDescent="0.25">
      <c r="Q600" s="238"/>
    </row>
    <row r="601" spans="17:17" x14ac:dyDescent="0.25">
      <c r="Q601" s="238"/>
    </row>
    <row r="602" spans="17:17" x14ac:dyDescent="0.25">
      <c r="Q602" s="238"/>
    </row>
    <row r="603" spans="17:17" x14ac:dyDescent="0.25">
      <c r="Q603" s="238"/>
    </row>
    <row r="604" spans="17:17" x14ac:dyDescent="0.25">
      <c r="Q604" s="238"/>
    </row>
    <row r="605" spans="17:17" x14ac:dyDescent="0.25">
      <c r="Q605" s="238"/>
    </row>
    <row r="606" spans="17:17" x14ac:dyDescent="0.25">
      <c r="Q606" s="238"/>
    </row>
    <row r="607" spans="17:17" x14ac:dyDescent="0.25">
      <c r="Q607" s="238"/>
    </row>
    <row r="608" spans="17:17" x14ac:dyDescent="0.25">
      <c r="Q608" s="238"/>
    </row>
    <row r="609" spans="17:17" x14ac:dyDescent="0.25">
      <c r="Q609" s="238"/>
    </row>
    <row r="610" spans="17:17" x14ac:dyDescent="0.25">
      <c r="Q610" s="238"/>
    </row>
    <row r="611" spans="17:17" x14ac:dyDescent="0.25">
      <c r="Q611" s="238"/>
    </row>
    <row r="612" spans="17:17" x14ac:dyDescent="0.25">
      <c r="Q612" s="238"/>
    </row>
    <row r="613" spans="17:17" x14ac:dyDescent="0.25">
      <c r="Q613" s="238"/>
    </row>
    <row r="614" spans="17:17" x14ac:dyDescent="0.25">
      <c r="Q614" s="238"/>
    </row>
    <row r="615" spans="17:17" x14ac:dyDescent="0.25">
      <c r="Q615" s="238"/>
    </row>
    <row r="616" spans="17:17" x14ac:dyDescent="0.25">
      <c r="Q616" s="238"/>
    </row>
    <row r="617" spans="17:17" x14ac:dyDescent="0.25">
      <c r="Q617" s="238"/>
    </row>
    <row r="618" spans="17:17" x14ac:dyDescent="0.25">
      <c r="Q618" s="238"/>
    </row>
    <row r="619" spans="17:17" x14ac:dyDescent="0.25">
      <c r="Q619" s="238"/>
    </row>
    <row r="620" spans="17:17" x14ac:dyDescent="0.25">
      <c r="Q620" s="238"/>
    </row>
    <row r="621" spans="17:17" x14ac:dyDescent="0.25">
      <c r="Q621" s="238"/>
    </row>
    <row r="622" spans="17:17" x14ac:dyDescent="0.25">
      <c r="Q622" s="238"/>
    </row>
    <row r="623" spans="17:17" x14ac:dyDescent="0.25">
      <c r="Q623" s="238"/>
    </row>
    <row r="624" spans="17:17" x14ac:dyDescent="0.25">
      <c r="Q624" s="238"/>
    </row>
    <row r="625" spans="17:17" x14ac:dyDescent="0.25">
      <c r="Q625" s="238"/>
    </row>
    <row r="626" spans="17:17" x14ac:dyDescent="0.25">
      <c r="Q626" s="238"/>
    </row>
    <row r="627" spans="17:17" x14ac:dyDescent="0.25">
      <c r="Q627" s="238"/>
    </row>
    <row r="628" spans="17:17" x14ac:dyDescent="0.25">
      <c r="Q628" s="238"/>
    </row>
    <row r="629" spans="17:17" x14ac:dyDescent="0.25">
      <c r="Q629" s="238"/>
    </row>
    <row r="630" spans="17:17" x14ac:dyDescent="0.25">
      <c r="Q630" s="238"/>
    </row>
    <row r="631" spans="17:17" x14ac:dyDescent="0.25">
      <c r="Q631" s="238"/>
    </row>
    <row r="632" spans="17:17" x14ac:dyDescent="0.25">
      <c r="Q632" s="238"/>
    </row>
    <row r="633" spans="17:17" x14ac:dyDescent="0.25">
      <c r="Q633" s="238"/>
    </row>
    <row r="634" spans="17:17" x14ac:dyDescent="0.25">
      <c r="Q634" s="238"/>
    </row>
    <row r="635" spans="17:17" x14ac:dyDescent="0.25">
      <c r="Q635" s="238"/>
    </row>
    <row r="636" spans="17:17" x14ac:dyDescent="0.25">
      <c r="Q636" s="238"/>
    </row>
    <row r="637" spans="17:17" x14ac:dyDescent="0.25">
      <c r="Q637" s="238"/>
    </row>
    <row r="638" spans="17:17" x14ac:dyDescent="0.25">
      <c r="Q638" s="238"/>
    </row>
    <row r="639" spans="17:17" x14ac:dyDescent="0.25">
      <c r="Q639" s="238"/>
    </row>
    <row r="640" spans="17:17" x14ac:dyDescent="0.25">
      <c r="Q640" s="238"/>
    </row>
    <row r="641" spans="17:17" x14ac:dyDescent="0.25">
      <c r="Q641" s="238"/>
    </row>
    <row r="642" spans="17:17" x14ac:dyDescent="0.25">
      <c r="Q642" s="238"/>
    </row>
    <row r="643" spans="17:17" x14ac:dyDescent="0.25">
      <c r="Q643" s="238"/>
    </row>
    <row r="644" spans="17:17" x14ac:dyDescent="0.25">
      <c r="Q644" s="238"/>
    </row>
    <row r="645" spans="17:17" x14ac:dyDescent="0.25">
      <c r="Q645" s="238"/>
    </row>
    <row r="646" spans="17:17" x14ac:dyDescent="0.25">
      <c r="Q646" s="238"/>
    </row>
    <row r="647" spans="17:17" x14ac:dyDescent="0.25">
      <c r="Q647" s="238"/>
    </row>
    <row r="648" spans="17:17" x14ac:dyDescent="0.25">
      <c r="Q648" s="238"/>
    </row>
    <row r="649" spans="17:17" x14ac:dyDescent="0.25">
      <c r="Q649" s="238"/>
    </row>
    <row r="650" spans="17:17" x14ac:dyDescent="0.25">
      <c r="Q650" s="238"/>
    </row>
    <row r="651" spans="17:17" x14ac:dyDescent="0.25">
      <c r="Q651" s="238"/>
    </row>
    <row r="652" spans="17:17" x14ac:dyDescent="0.25">
      <c r="Q652" s="238"/>
    </row>
    <row r="653" spans="17:17" x14ac:dyDescent="0.25">
      <c r="Q653" s="238"/>
    </row>
    <row r="654" spans="17:17" x14ac:dyDescent="0.25">
      <c r="Q654" s="238"/>
    </row>
    <row r="655" spans="17:17" x14ac:dyDescent="0.25">
      <c r="Q655" s="238"/>
    </row>
    <row r="656" spans="17:17" x14ac:dyDescent="0.25">
      <c r="Q656" s="238"/>
    </row>
    <row r="657" spans="17:17" x14ac:dyDescent="0.25">
      <c r="Q657" s="238"/>
    </row>
    <row r="658" spans="17:17" x14ac:dyDescent="0.25">
      <c r="Q658" s="238"/>
    </row>
    <row r="659" spans="17:17" x14ac:dyDescent="0.25">
      <c r="Q659" s="238"/>
    </row>
    <row r="660" spans="17:17" x14ac:dyDescent="0.25">
      <c r="Q660" s="238"/>
    </row>
    <row r="661" spans="17:17" x14ac:dyDescent="0.25">
      <c r="Q661" s="238"/>
    </row>
    <row r="662" spans="17:17" x14ac:dyDescent="0.25">
      <c r="Q662" s="238"/>
    </row>
    <row r="663" spans="17:17" x14ac:dyDescent="0.25">
      <c r="Q663" s="238"/>
    </row>
    <row r="664" spans="17:17" x14ac:dyDescent="0.25">
      <c r="Q664" s="238"/>
    </row>
    <row r="665" spans="17:17" x14ac:dyDescent="0.25">
      <c r="Q665" s="238"/>
    </row>
    <row r="666" spans="17:17" x14ac:dyDescent="0.25">
      <c r="Q666" s="238"/>
    </row>
    <row r="667" spans="17:17" x14ac:dyDescent="0.25">
      <c r="Q667" s="238"/>
    </row>
    <row r="668" spans="17:17" x14ac:dyDescent="0.25">
      <c r="Q668" s="238"/>
    </row>
    <row r="669" spans="17:17" x14ac:dyDescent="0.25">
      <c r="Q669" s="238"/>
    </row>
    <row r="670" spans="17:17" x14ac:dyDescent="0.25">
      <c r="Q670" s="238"/>
    </row>
    <row r="671" spans="17:17" x14ac:dyDescent="0.25">
      <c r="Q671" s="238"/>
    </row>
    <row r="672" spans="17:17" x14ac:dyDescent="0.25">
      <c r="Q672" s="238"/>
    </row>
    <row r="673" spans="17:17" x14ac:dyDescent="0.25">
      <c r="Q673" s="238"/>
    </row>
    <row r="674" spans="17:17" x14ac:dyDescent="0.25">
      <c r="Q674" s="238"/>
    </row>
    <row r="675" spans="17:17" x14ac:dyDescent="0.25">
      <c r="Q675" s="238"/>
    </row>
    <row r="676" spans="17:17" x14ac:dyDescent="0.25">
      <c r="Q676" s="238"/>
    </row>
    <row r="677" spans="17:17" x14ac:dyDescent="0.25">
      <c r="Q677" s="238"/>
    </row>
    <row r="678" spans="17:17" x14ac:dyDescent="0.25">
      <c r="Q678" s="238"/>
    </row>
    <row r="679" spans="17:17" x14ac:dyDescent="0.25">
      <c r="Q679" s="238"/>
    </row>
    <row r="680" spans="17:17" x14ac:dyDescent="0.25">
      <c r="Q680" s="238"/>
    </row>
    <row r="681" spans="17:17" x14ac:dyDescent="0.25">
      <c r="Q681" s="238"/>
    </row>
    <row r="682" spans="17:17" x14ac:dyDescent="0.25">
      <c r="Q682" s="238"/>
    </row>
    <row r="683" spans="17:17" x14ac:dyDescent="0.25">
      <c r="Q683" s="238"/>
    </row>
    <row r="684" spans="17:17" x14ac:dyDescent="0.25">
      <c r="Q684" s="238"/>
    </row>
    <row r="685" spans="17:17" x14ac:dyDescent="0.25">
      <c r="Q685" s="238"/>
    </row>
    <row r="686" spans="17:17" x14ac:dyDescent="0.25">
      <c r="Q686" s="238"/>
    </row>
    <row r="687" spans="17:17" x14ac:dyDescent="0.25">
      <c r="Q687" s="238"/>
    </row>
    <row r="688" spans="17:17" x14ac:dyDescent="0.25">
      <c r="Q688" s="238"/>
    </row>
    <row r="689" spans="17:17" x14ac:dyDescent="0.25">
      <c r="Q689" s="238"/>
    </row>
    <row r="690" spans="17:17" x14ac:dyDescent="0.25">
      <c r="Q690" s="238"/>
    </row>
    <row r="691" spans="17:17" x14ac:dyDescent="0.25">
      <c r="Q691" s="238"/>
    </row>
    <row r="692" spans="17:17" x14ac:dyDescent="0.25">
      <c r="Q692" s="238"/>
    </row>
    <row r="693" spans="17:17" x14ac:dyDescent="0.25">
      <c r="Q693" s="238"/>
    </row>
    <row r="694" spans="17:17" x14ac:dyDescent="0.25">
      <c r="Q694" s="238"/>
    </row>
    <row r="695" spans="17:17" x14ac:dyDescent="0.25">
      <c r="Q695" s="238"/>
    </row>
    <row r="696" spans="17:17" x14ac:dyDescent="0.25">
      <c r="Q696" s="238"/>
    </row>
    <row r="697" spans="17:17" x14ac:dyDescent="0.25">
      <c r="Q697" s="238"/>
    </row>
    <row r="698" spans="17:17" x14ac:dyDescent="0.25">
      <c r="Q698" s="238"/>
    </row>
    <row r="699" spans="17:17" x14ac:dyDescent="0.25">
      <c r="Q699" s="238"/>
    </row>
    <row r="700" spans="17:17" x14ac:dyDescent="0.25">
      <c r="Q700" s="238"/>
    </row>
    <row r="701" spans="17:17" x14ac:dyDescent="0.25">
      <c r="Q701" s="238"/>
    </row>
    <row r="702" spans="17:17" x14ac:dyDescent="0.25">
      <c r="Q702" s="238"/>
    </row>
    <row r="703" spans="17:17" x14ac:dyDescent="0.25">
      <c r="Q703" s="238"/>
    </row>
    <row r="704" spans="17:17" x14ac:dyDescent="0.25">
      <c r="Q704" s="238"/>
    </row>
    <row r="705" spans="17:17" x14ac:dyDescent="0.25">
      <c r="Q705" s="238"/>
    </row>
    <row r="706" spans="17:17" x14ac:dyDescent="0.25">
      <c r="Q706" s="238"/>
    </row>
    <row r="707" spans="17:17" x14ac:dyDescent="0.25">
      <c r="Q707" s="238"/>
    </row>
    <row r="708" spans="17:17" x14ac:dyDescent="0.25">
      <c r="Q708" s="238"/>
    </row>
    <row r="709" spans="17:17" x14ac:dyDescent="0.25">
      <c r="Q709" s="238"/>
    </row>
    <row r="710" spans="17:17" x14ac:dyDescent="0.25">
      <c r="Q710" s="238"/>
    </row>
    <row r="711" spans="17:17" x14ac:dyDescent="0.25">
      <c r="Q711" s="238"/>
    </row>
    <row r="712" spans="17:17" x14ac:dyDescent="0.25">
      <c r="Q712" s="238"/>
    </row>
    <row r="713" spans="17:17" x14ac:dyDescent="0.25">
      <c r="Q713" s="238"/>
    </row>
    <row r="714" spans="17:17" x14ac:dyDescent="0.25">
      <c r="Q714" s="238"/>
    </row>
    <row r="715" spans="17:17" x14ac:dyDescent="0.25">
      <c r="Q715" s="238"/>
    </row>
    <row r="716" spans="17:17" x14ac:dyDescent="0.25">
      <c r="Q716" s="238"/>
    </row>
    <row r="717" spans="17:17" x14ac:dyDescent="0.25">
      <c r="Q717" s="238"/>
    </row>
    <row r="718" spans="17:17" x14ac:dyDescent="0.25">
      <c r="Q718" s="238"/>
    </row>
    <row r="719" spans="17:17" x14ac:dyDescent="0.25">
      <c r="Q719" s="238"/>
    </row>
    <row r="720" spans="17:17" x14ac:dyDescent="0.25">
      <c r="Q720" s="238"/>
    </row>
    <row r="721" spans="17:17" x14ac:dyDescent="0.25">
      <c r="Q721" s="238"/>
    </row>
    <row r="722" spans="17:17" x14ac:dyDescent="0.25">
      <c r="Q722" s="238"/>
    </row>
    <row r="723" spans="17:17" x14ac:dyDescent="0.25">
      <c r="Q723" s="238"/>
    </row>
    <row r="724" spans="17:17" x14ac:dyDescent="0.25">
      <c r="Q724" s="238"/>
    </row>
    <row r="725" spans="17:17" x14ac:dyDescent="0.25">
      <c r="Q725" s="238"/>
    </row>
    <row r="726" spans="17:17" x14ac:dyDescent="0.25">
      <c r="Q726" s="238"/>
    </row>
    <row r="727" spans="17:17" x14ac:dyDescent="0.25">
      <c r="Q727" s="238"/>
    </row>
    <row r="728" spans="17:17" x14ac:dyDescent="0.25">
      <c r="Q728" s="238"/>
    </row>
    <row r="729" spans="17:17" x14ac:dyDescent="0.25">
      <c r="Q729" s="238"/>
    </row>
    <row r="730" spans="17:17" x14ac:dyDescent="0.25">
      <c r="Q730" s="238"/>
    </row>
    <row r="731" spans="17:17" x14ac:dyDescent="0.25">
      <c r="Q731" s="238"/>
    </row>
    <row r="732" spans="17:17" x14ac:dyDescent="0.25">
      <c r="Q732" s="238"/>
    </row>
    <row r="733" spans="17:17" x14ac:dyDescent="0.25">
      <c r="Q733" s="238"/>
    </row>
    <row r="734" spans="17:17" x14ac:dyDescent="0.25">
      <c r="Q734" s="238"/>
    </row>
    <row r="735" spans="17:17" x14ac:dyDescent="0.25">
      <c r="Q735" s="238"/>
    </row>
    <row r="736" spans="17:17" x14ac:dyDescent="0.25">
      <c r="Q736" s="238"/>
    </row>
    <row r="737" spans="17:17" x14ac:dyDescent="0.25">
      <c r="Q737" s="238"/>
    </row>
    <row r="738" spans="17:17" x14ac:dyDescent="0.25">
      <c r="Q738" s="238"/>
    </row>
    <row r="739" spans="17:17" x14ac:dyDescent="0.25">
      <c r="Q739" s="238"/>
    </row>
    <row r="740" spans="17:17" x14ac:dyDescent="0.25">
      <c r="Q740" s="238"/>
    </row>
    <row r="741" spans="17:17" x14ac:dyDescent="0.25">
      <c r="Q741" s="238"/>
    </row>
    <row r="742" spans="17:17" x14ac:dyDescent="0.25">
      <c r="Q742" s="238"/>
    </row>
    <row r="743" spans="17:17" x14ac:dyDescent="0.25">
      <c r="Q743" s="238"/>
    </row>
    <row r="744" spans="17:17" x14ac:dyDescent="0.25">
      <c r="Q744" s="238"/>
    </row>
    <row r="745" spans="17:17" x14ac:dyDescent="0.25">
      <c r="Q745" s="238"/>
    </row>
    <row r="746" spans="17:17" x14ac:dyDescent="0.25">
      <c r="Q746" s="238"/>
    </row>
    <row r="747" spans="17:17" x14ac:dyDescent="0.25">
      <c r="Q747" s="238"/>
    </row>
    <row r="748" spans="17:17" x14ac:dyDescent="0.25">
      <c r="Q748" s="238"/>
    </row>
    <row r="749" spans="17:17" x14ac:dyDescent="0.25">
      <c r="Q749" s="238"/>
    </row>
    <row r="750" spans="17:17" x14ac:dyDescent="0.25">
      <c r="Q750" s="238"/>
    </row>
    <row r="751" spans="17:17" x14ac:dyDescent="0.25">
      <c r="Q751" s="238"/>
    </row>
    <row r="752" spans="17:17" x14ac:dyDescent="0.25">
      <c r="Q752" s="238"/>
    </row>
    <row r="753" spans="17:17" x14ac:dyDescent="0.25">
      <c r="Q753" s="238"/>
    </row>
    <row r="754" spans="17:17" x14ac:dyDescent="0.25">
      <c r="Q754" s="238"/>
    </row>
    <row r="755" spans="17:17" x14ac:dyDescent="0.25">
      <c r="Q755" s="238"/>
    </row>
    <row r="756" spans="17:17" x14ac:dyDescent="0.25">
      <c r="Q756" s="238"/>
    </row>
    <row r="757" spans="17:17" x14ac:dyDescent="0.25">
      <c r="Q757" s="238"/>
    </row>
    <row r="758" spans="17:17" x14ac:dyDescent="0.25">
      <c r="Q758" s="238"/>
    </row>
    <row r="759" spans="17:17" x14ac:dyDescent="0.25">
      <c r="Q759" s="238"/>
    </row>
    <row r="760" spans="17:17" x14ac:dyDescent="0.25">
      <c r="Q760" s="238"/>
    </row>
    <row r="761" spans="17:17" x14ac:dyDescent="0.25">
      <c r="Q761" s="238"/>
    </row>
    <row r="762" spans="17:17" x14ac:dyDescent="0.25">
      <c r="Q762" s="238"/>
    </row>
    <row r="763" spans="17:17" x14ac:dyDescent="0.25">
      <c r="Q763" s="238"/>
    </row>
    <row r="764" spans="17:17" x14ac:dyDescent="0.25">
      <c r="Q764" s="238"/>
    </row>
    <row r="765" spans="17:17" x14ac:dyDescent="0.25">
      <c r="Q765" s="238"/>
    </row>
    <row r="766" spans="17:17" x14ac:dyDescent="0.25">
      <c r="Q766" s="238"/>
    </row>
    <row r="767" spans="17:17" x14ac:dyDescent="0.25">
      <c r="Q767" s="238"/>
    </row>
    <row r="768" spans="17:17" x14ac:dyDescent="0.25">
      <c r="Q768" s="238"/>
    </row>
    <row r="769" spans="17:17" x14ac:dyDescent="0.25">
      <c r="Q769" s="238"/>
    </row>
    <row r="770" spans="17:17" x14ac:dyDescent="0.25">
      <c r="Q770" s="238"/>
    </row>
    <row r="771" spans="17:17" x14ac:dyDescent="0.25">
      <c r="Q771" s="238"/>
    </row>
    <row r="772" spans="17:17" x14ac:dyDescent="0.25">
      <c r="Q772" s="238"/>
    </row>
    <row r="773" spans="17:17" x14ac:dyDescent="0.25">
      <c r="Q773" s="238"/>
    </row>
    <row r="774" spans="17:17" x14ac:dyDescent="0.25">
      <c r="Q774" s="238"/>
    </row>
    <row r="775" spans="17:17" x14ac:dyDescent="0.25">
      <c r="Q775" s="238"/>
    </row>
    <row r="776" spans="17:17" x14ac:dyDescent="0.25">
      <c r="Q776" s="238"/>
    </row>
    <row r="777" spans="17:17" x14ac:dyDescent="0.25">
      <c r="Q777" s="238"/>
    </row>
    <row r="778" spans="17:17" x14ac:dyDescent="0.25">
      <c r="Q778" s="238"/>
    </row>
    <row r="779" spans="17:17" x14ac:dyDescent="0.25">
      <c r="Q779" s="238"/>
    </row>
    <row r="780" spans="17:17" x14ac:dyDescent="0.25">
      <c r="Q780" s="238"/>
    </row>
    <row r="781" spans="17:17" x14ac:dyDescent="0.25">
      <c r="Q781" s="238"/>
    </row>
    <row r="782" spans="17:17" x14ac:dyDescent="0.25">
      <c r="Q782" s="238"/>
    </row>
    <row r="783" spans="17:17" x14ac:dyDescent="0.25">
      <c r="Q783" s="238"/>
    </row>
    <row r="784" spans="17:17" x14ac:dyDescent="0.25">
      <c r="Q784" s="238"/>
    </row>
    <row r="785" spans="17:17" x14ac:dyDescent="0.25">
      <c r="Q785" s="238"/>
    </row>
    <row r="786" spans="17:17" x14ac:dyDescent="0.25">
      <c r="Q786" s="238"/>
    </row>
    <row r="787" spans="17:17" x14ac:dyDescent="0.25">
      <c r="Q787" s="238"/>
    </row>
    <row r="788" spans="17:17" x14ac:dyDescent="0.25">
      <c r="Q788" s="238"/>
    </row>
    <row r="789" spans="17:17" x14ac:dyDescent="0.25">
      <c r="Q789" s="238"/>
    </row>
    <row r="790" spans="17:17" x14ac:dyDescent="0.25">
      <c r="Q790" s="238"/>
    </row>
    <row r="791" spans="17:17" x14ac:dyDescent="0.25">
      <c r="Q791" s="238"/>
    </row>
    <row r="792" spans="17:17" x14ac:dyDescent="0.25">
      <c r="Q792" s="238"/>
    </row>
    <row r="793" spans="17:17" x14ac:dyDescent="0.25">
      <c r="Q793" s="238"/>
    </row>
    <row r="794" spans="17:17" x14ac:dyDescent="0.25">
      <c r="Q794" s="238"/>
    </row>
    <row r="795" spans="17:17" x14ac:dyDescent="0.25">
      <c r="Q795" s="2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Назарцева Ирина</dc:creator>
  <cp:lastModifiedBy>Назарцева Ирина</cp:lastModifiedBy>
  <dcterms:created xsi:type="dcterms:W3CDTF">2016-07-08T05:49:05Z</dcterms:created>
  <dcterms:modified xsi:type="dcterms:W3CDTF">2016-07-08T05:55:26Z</dcterms:modified>
</cp:coreProperties>
</file>