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2995" windowHeight="9780" activeTab="1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lJ5">'[2]ТЭП (3)'!#REF!</definedName>
    <definedName name="___Ref3">#REF!</definedName>
    <definedName name="__lJ5">'[2]ТЭП (3)'!#REF!</definedName>
    <definedName name="__Ref3">#REF!</definedName>
    <definedName name="_007Vegy_claim_BM">#REF!</definedName>
    <definedName name="_lJ5">'[2]ТЭП (3)'!#REF!</definedName>
    <definedName name="_Ref3">#REF!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ss_count">'[7]SA Procedures'!$C$32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>#REF!</definedName>
    <definedName name="Interval">#REF!</definedName>
    <definedName name="L_CY_Beg">[8]Links!$F$1:$F$65536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>[9]Equity!#REF!</definedName>
    <definedName name="TextRefCopy1">#REF!</definedName>
    <definedName name="TextRefCopy10">'[10]Purchased goods,services'!#REF!</definedName>
    <definedName name="TextRefCopy13">#REF!</definedName>
    <definedName name="TextRefCopy16">#REF!</definedName>
    <definedName name="TextRefCopy17">'[11]AR provision'!#REF!</definedName>
    <definedName name="TextRefCopy2">#REF!</definedName>
    <definedName name="TextRefCopy20">#REF!</definedName>
    <definedName name="TextRefCopy22">'[12]AR test'!#REF!</definedName>
    <definedName name="TextRefCopy27">#REF!</definedName>
    <definedName name="TextRefCopy3">#REF!</definedName>
    <definedName name="TextRefCopy34">#REF!</definedName>
    <definedName name="TextRefCopy35">'[13]Lease AP'!#REF!</definedName>
    <definedName name="TextRefCopy36">#REF!</definedName>
    <definedName name="TextRefCopy37">'[14]Lease AP'!#REF!</definedName>
    <definedName name="TextRefCopy4">#REF!</definedName>
    <definedName name="TextRefCopy40">#REF!</definedName>
    <definedName name="TextRefCopy42">#REF!</definedName>
    <definedName name="TextRefCopy43">[14]COS!#REF!</definedName>
    <definedName name="TextRefCopy47">'[14]Other AR'!#REF!</definedName>
    <definedName name="TextRefCopy49">'[14]Other AR'!#REF!</definedName>
    <definedName name="TextRefCopy5">'[10]Other expenses'!$C$12</definedName>
    <definedName name="TextRefCopy50">'[9]Other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7">#REF!</definedName>
    <definedName name="TextRefCopy70">'[14]Finance cost'!#REF!</definedName>
    <definedName name="TextRefCopy71">'[14]Finance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'[14]Advances paid'!#REF!</definedName>
    <definedName name="TextRefCopy8">#REF!</definedName>
    <definedName name="TextRefCopy84">[14]COS!#REF!</definedName>
    <definedName name="TextRefCopyRangeCount" hidden="1">18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'[17]29'!#REF!</definedName>
    <definedName name="XREF_COLUMN_3" hidden="1">'[17]29'!#REF!</definedName>
    <definedName name="XREF_COLUMN_4" hidden="1">'[17]29'!#REF!</definedName>
    <definedName name="XREF_COLUMN_5" hidden="1">'[17]25'!#REF!</definedName>
    <definedName name="XREF_COLUMN_7" hidden="1">'[18]5 PPE'!#REF!</definedName>
    <definedName name="XREF_COLUMN_8" hidden="1">'[18]5 PPE'!#REF!</definedName>
    <definedName name="XRefActiveRow" hidden="1">#REF!</definedName>
    <definedName name="XRefColumnsCount" hidden="1">5</definedName>
    <definedName name="XRefCopy1" hidden="1">[19]movement!#REF!</definedName>
    <definedName name="XRefCopy1Row" hidden="1">#REF!</definedName>
    <definedName name="XRefCopy2" hidden="1">[19]movement!#REF!</definedName>
    <definedName name="XRefCopy2Row" hidden="1">#REF!</definedName>
    <definedName name="XRefCopy3" hidden="1">'[17]29'!#REF!</definedName>
    <definedName name="XRefCopy3Row" hidden="1">#REF!</definedName>
    <definedName name="XRefCopy4" hidden="1">'[20]25'!#REF!</definedName>
    <definedName name="XRefCopy4Row" hidden="1">#REF!</definedName>
    <definedName name="XRefCopy5" hidden="1">#REF!</definedName>
    <definedName name="XRefCopy5Row" hidden="1">#REF!</definedName>
    <definedName name="XRefCopy7" hidden="1">'[18]5 PPE'!#REF!</definedName>
    <definedName name="XRefCopy7Row" hidden="1">[19]XREF!#REF!</definedName>
    <definedName name="XRefCopyRangeCount" hidden="1">4</definedName>
    <definedName name="XRefPaste1" hidden="1">[19]movement!#REF!</definedName>
    <definedName name="XRefPaste18" hidden="1">'[21]Нематериальные активы'!#REF!</definedName>
    <definedName name="XRefPaste1Row" hidden="1">#REF!</definedName>
    <definedName name="XRefPaste2" hidden="1">[19]movement!#REF!</definedName>
    <definedName name="XRefPaste2Row" hidden="1">#REF!</definedName>
    <definedName name="XRefPaste3" hidden="1">[19]movement!#REF!</definedName>
    <definedName name="XRefPaste3Row" hidden="1">#REF!</definedName>
    <definedName name="XRefPaste4" hidden="1">'[22]G&amp;A summary'!$O$56</definedName>
    <definedName name="XRefPaste4Row" hidden="1">#REF!</definedName>
    <definedName name="XRefPaste5" hidden="1">'[17]29'!#REF!</definedName>
    <definedName name="XRefPaste5Row" hidden="1">[19]XREF!#REF!</definedName>
    <definedName name="XRefPaste6" hidden="1">'[17]29'!#REF!</definedName>
    <definedName name="XRefPaste6Row" hidden="1">[19]XREF!#REF!</definedName>
    <definedName name="XRefPaste7" hidden="1">'[18]5 PPE'!#REF!</definedName>
    <definedName name="XRefPaste7Row" hidden="1">[19]XREF!#REF!</definedName>
    <definedName name="XRefPaste8" hidden="1">#REF!</definedName>
    <definedName name="XRefPaste8Row" hidden="1">[19]XREF!#REF!</definedName>
    <definedName name="XRefPaste9Row" hidden="1">[19]XREF!#REF!</definedName>
    <definedName name="XRefPasteRangeCount" hidden="1">6</definedName>
    <definedName name="YN">#REF!</definedName>
    <definedName name="zheldor">#REF!</definedName>
    <definedName name="zheldorizdat">#REF!</definedName>
    <definedName name="А">#REF!</definedName>
    <definedName name="а1">[23]ЯНВАРЬ!#REF!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>'[13]Lease AP'!#REF!</definedName>
    <definedName name="д">#REF!</definedName>
    <definedName name="Дефицит">'[24]план 2000'!$A$4</definedName>
    <definedName name="дмтс">#REF!</definedName>
    <definedName name="_xlnm.Print_Titles" localSheetId="0">Ф1!$41:$41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>'[25]ТЭП (3)'!#REF!</definedName>
    <definedName name="НМА1">#REF!</definedName>
    <definedName name="НОВЫЙ">#REF!</definedName>
    <definedName name="_xlnm.Print_Area">#REF!</definedName>
    <definedName name="Облигации">#REF!</definedName>
    <definedName name="одд">'[26]Other AR'!#REF!</definedName>
    <definedName name="ОС">'[27]Other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>'[28]Lease AP'!#REF!</definedName>
    <definedName name="топливо">#REF!</definedName>
    <definedName name="ф">#REF!</definedName>
    <definedName name="ф77">#REF!</definedName>
    <definedName name="Факт">#REF!</definedName>
    <definedName name="х">'[29]ТЭП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B76" i="2" l="1"/>
  <c r="B74" i="2"/>
  <c r="E60" i="2"/>
  <c r="E47" i="2"/>
  <c r="D47" i="2"/>
  <c r="D36" i="2"/>
  <c r="D35" i="2"/>
  <c r="D33" i="2"/>
  <c r="D31" i="2"/>
  <c r="D28" i="2"/>
  <c r="D29" i="2" s="1"/>
  <c r="D34" i="2" s="1"/>
  <c r="D40" i="2" s="1"/>
  <c r="D42" i="2" s="1"/>
  <c r="D44" i="2" s="1"/>
  <c r="D60" i="2" s="1"/>
  <c r="D27" i="2"/>
  <c r="F100" i="1"/>
  <c r="E100" i="1"/>
  <c r="F99" i="1"/>
  <c r="E99" i="1"/>
  <c r="F96" i="1"/>
  <c r="F101" i="1" s="1"/>
  <c r="F103" i="1" s="1"/>
  <c r="E96" i="1"/>
  <c r="E101" i="1" s="1"/>
  <c r="E103" i="1" s="1"/>
  <c r="F92" i="1"/>
  <c r="E92" i="1"/>
  <c r="F89" i="1"/>
  <c r="E89" i="1"/>
  <c r="F87" i="1"/>
  <c r="F94" i="1" s="1"/>
  <c r="E87" i="1"/>
  <c r="E94" i="1" s="1"/>
  <c r="F83" i="1"/>
  <c r="E83" i="1"/>
  <c r="F81" i="1"/>
  <c r="E81" i="1"/>
  <c r="F79" i="1"/>
  <c r="E79" i="1"/>
  <c r="F78" i="1"/>
  <c r="E78" i="1"/>
  <c r="F77" i="1"/>
  <c r="E77" i="1"/>
  <c r="F76" i="1"/>
  <c r="F84" i="1" s="1"/>
  <c r="E76" i="1"/>
  <c r="E84" i="1" s="1"/>
  <c r="E104" i="1" s="1"/>
  <c r="F71" i="1"/>
  <c r="E71" i="1"/>
  <c r="F69" i="1"/>
  <c r="E69" i="1"/>
  <c r="F66" i="1"/>
  <c r="E66" i="1"/>
  <c r="F64" i="1"/>
  <c r="F72" i="1" s="1"/>
  <c r="E64" i="1"/>
  <c r="E72" i="1" s="1"/>
  <c r="F54" i="1"/>
  <c r="E54" i="1"/>
  <c r="F53" i="1"/>
  <c r="E53" i="1"/>
  <c r="F52" i="1"/>
  <c r="E52" i="1"/>
  <c r="F51" i="1"/>
  <c r="E51" i="1"/>
  <c r="F50" i="1"/>
  <c r="E50" i="1"/>
  <c r="F46" i="1"/>
  <c r="F55" i="1" s="1"/>
  <c r="F73" i="1" s="1"/>
  <c r="E46" i="1"/>
  <c r="E55" i="1" s="1"/>
  <c r="E73" i="1" s="1"/>
  <c r="F45" i="1"/>
  <c r="E45" i="1"/>
  <c r="F104" i="1" l="1"/>
</calcChain>
</file>

<file path=xl/sharedStrings.xml><?xml version="1.0" encoding="utf-8"?>
<sst xmlns="http://schemas.openxmlformats.org/spreadsheetml/2006/main" count="427" uniqueCount="146">
  <si>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</si>
  <si>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</si>
  <si>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</si>
  <si>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</si>
  <si>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</si>
  <si>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</si>
  <si>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</si>
  <si>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</si>
  <si>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</si>
  <si>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</si>
  <si>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</si>
  <si>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39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</si>
  <si>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</si>
  <si>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</si>
  <si>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</si>
  <si>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</si>
  <si>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за период с 01.01.2013 по 30.09.2013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</si>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</sst>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11"/>
      <color indexed="8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9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4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1" fillId="2" borderId="0" xfId="1" applyNumberFormat="1" applyFont="1" applyFill="1" applyAlignment="1">
      <alignment horizontal="left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/Documents/&#1062;&#1040;&#1058;&#1069;&#1050;/&#1060;&#1054;/&#1060;&#1054;%203%20&#1082;&#1074;%202013/&#1060;&#1054;%203&#1082;&#1074;%202013%20&#1062;&#1040;&#1058;&#1069;&#1050;120413&#1076;&#1077;&#1087;&#1086;&#1079;&#1080;&#1090;&#1072;&#1088;&#1080;&#108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ar/My%20Documents/&#1094;&#1072;&#1090;&#1101;&#1082;/c&#1092;%20&#1076;&#1077;&#1073;-&#1082;&#1088;&#1077;&#1076;/&#1076;&#1077;&#1073;&#1080;&#1090;&#1086;&#1088;&#1082;&#1072;%20&#1082;&#1088;&#1077;&#1076;&#1080;&#1090;&#1086;&#1088;&#1082;&#1072;/Worksheet%20in%205340%20Accounts%20receivable%20tes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/AppData/Local/Microsoft/Windows/Temporary%20Internet%20Files/Content.Outlook/X03YN7HD/&#1044;&#1083;&#1103;%20&#1089;&#1076;&#1072;&#1095;&#1080;%20&#1085;&#1072;%20&#1073;&#1080;&#1088;&#1078;&#1091;_1%20&#1082;&#1074;%2013%20&#1087;&#1088;&#1077;&#1076;&#1074;&#1072;&#1088;&#1080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ОСВ"/>
      <sheetName val="ОФД"/>
      <sheetName val="ОСД"/>
    </sheetNames>
    <sheetDataSet>
      <sheetData sheetId="0"/>
      <sheetData sheetId="1"/>
      <sheetData sheetId="2"/>
      <sheetData sheetId="3">
        <row r="11">
          <cell r="B11">
            <v>2572341.4918900002</v>
          </cell>
          <cell r="E11">
            <v>2148221</v>
          </cell>
        </row>
        <row r="13">
          <cell r="B13">
            <v>1103.9057600000001</v>
          </cell>
          <cell r="E13">
            <v>1349</v>
          </cell>
        </row>
        <row r="14">
          <cell r="B14">
            <v>25436903.859159999</v>
          </cell>
          <cell r="E14">
            <v>25436904</v>
          </cell>
        </row>
        <row r="16">
          <cell r="B16">
            <v>3772879.0180600001</v>
          </cell>
          <cell r="E16">
            <v>3825670</v>
          </cell>
        </row>
        <row r="24">
          <cell r="B24">
            <v>7532.5368200000003</v>
          </cell>
          <cell r="E24">
            <v>2311</v>
          </cell>
        </row>
        <row r="26">
          <cell r="B26">
            <v>152781.05758999998</v>
          </cell>
          <cell r="E26">
            <v>79685.811760000011</v>
          </cell>
        </row>
        <row r="27">
          <cell r="B27">
            <v>375189.9754</v>
          </cell>
          <cell r="E27">
            <v>8320.3417299999855</v>
          </cell>
        </row>
        <row r="28">
          <cell r="B28">
            <v>157232.66495000001</v>
          </cell>
          <cell r="E28">
            <v>153462.49627</v>
          </cell>
        </row>
        <row r="29">
          <cell r="B29">
            <v>6919.7018200000002</v>
          </cell>
          <cell r="E29">
            <v>6926</v>
          </cell>
        </row>
        <row r="30">
          <cell r="B30">
            <v>11137844.34922</v>
          </cell>
          <cell r="E30">
            <v>12775404.38854</v>
          </cell>
        </row>
        <row r="31">
          <cell r="B31">
            <v>87434.529900000009</v>
          </cell>
          <cell r="E31">
            <v>96094.042719999998</v>
          </cell>
        </row>
        <row r="32">
          <cell r="B32">
            <v>44697.524850000002</v>
          </cell>
          <cell r="E32">
            <v>66137</v>
          </cell>
        </row>
        <row r="33">
          <cell r="B33">
            <v>593062.36285999999</v>
          </cell>
          <cell r="E33">
            <v>595360</v>
          </cell>
        </row>
        <row r="42">
          <cell r="B42">
            <v>17022347.399</v>
          </cell>
          <cell r="E42">
            <v>17022347</v>
          </cell>
        </row>
        <row r="43">
          <cell r="C43">
            <v>3488519</v>
          </cell>
          <cell r="E43">
            <v>3488519</v>
          </cell>
        </row>
        <row r="44">
          <cell r="B44">
            <v>623272.43885999999</v>
          </cell>
          <cell r="E44">
            <v>670591.91394000011</v>
          </cell>
        </row>
        <row r="46">
          <cell r="B46">
            <v>910833.95623999997</v>
          </cell>
          <cell r="E46">
            <v>1629382.1772209725</v>
          </cell>
        </row>
        <row r="56">
          <cell r="B56">
            <v>15610828.713270001</v>
          </cell>
          <cell r="E56">
            <v>15582264</v>
          </cell>
        </row>
        <row r="57">
          <cell r="B57">
            <v>3419923.5574400001</v>
          </cell>
          <cell r="E57">
            <v>3419923</v>
          </cell>
        </row>
        <row r="58">
          <cell r="B58">
            <v>475404.12092000002</v>
          </cell>
          <cell r="E58">
            <v>156611</v>
          </cell>
        </row>
        <row r="59">
          <cell r="B59">
            <v>209107.02886999998</v>
          </cell>
          <cell r="E59">
            <v>209107.02786999999</v>
          </cell>
        </row>
        <row r="70">
          <cell r="B70">
            <v>0</v>
          </cell>
          <cell r="E70">
            <v>0</v>
          </cell>
        </row>
        <row r="71">
          <cell r="B71">
            <v>155450.22569999998</v>
          </cell>
          <cell r="E71">
            <v>53428.741700000006</v>
          </cell>
        </row>
        <row r="73">
          <cell r="B73">
            <v>186439.02353000001</v>
          </cell>
          <cell r="E73">
            <v>727244</v>
          </cell>
        </row>
        <row r="76">
          <cell r="B76">
            <v>15729.58908</v>
          </cell>
          <cell r="E76">
            <v>11662</v>
          </cell>
        </row>
        <row r="77">
          <cell r="B77">
            <v>1144.9207900000001</v>
          </cell>
          <cell r="E77">
            <v>17273.718679999998</v>
          </cell>
        </row>
        <row r="78">
          <cell r="B78">
            <v>684110.53147999989</v>
          </cell>
          <cell r="E78">
            <v>190584</v>
          </cell>
        </row>
        <row r="79">
          <cell r="B79">
            <v>1542811.4360899997</v>
          </cell>
          <cell r="E79">
            <v>2016907</v>
          </cell>
        </row>
      </sheetData>
      <sheetData sheetId="4">
        <row r="13">
          <cell r="E13">
            <v>354994.06542</v>
          </cell>
        </row>
        <row r="17">
          <cell r="E17">
            <v>-219706.18394999998</v>
          </cell>
        </row>
        <row r="22">
          <cell r="E22">
            <v>-137258.93759000002</v>
          </cell>
        </row>
        <row r="29">
          <cell r="E29">
            <v>-2247.7149200000017</v>
          </cell>
        </row>
        <row r="30">
          <cell r="E30">
            <v>3517.3430200000003</v>
          </cell>
        </row>
        <row r="32">
          <cell r="E32">
            <v>131576.28246999998</v>
          </cell>
        </row>
        <row r="33">
          <cell r="E33">
            <v>-1927181.5120900001</v>
          </cell>
        </row>
        <row r="34">
          <cell r="E34">
            <v>1174083.17979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41">
          <cell r="O41">
            <v>126144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_KASE"/>
      <sheetName val="ОСД_KASE"/>
      <sheetName val="Ф1"/>
      <sheetName val="Ф2"/>
    </sheetNames>
    <sheetDataSet>
      <sheetData sheetId="0">
        <row r="42">
          <cell r="B42">
            <v>17022347</v>
          </cell>
        </row>
      </sheetData>
      <sheetData sheetId="1">
        <row r="13">
          <cell r="F13">
            <v>362907</v>
          </cell>
        </row>
      </sheetData>
      <sheetData sheetId="2">
        <row r="107">
          <cell r="B107" t="str">
            <v>Руководитель: Артамбаева Гульнара Джумагалиевна</v>
          </cell>
        </row>
        <row r="109">
          <cell r="B109" t="str">
            <v>Главный бухгалтер: Касымханова Карлыгаш Эрбулатовна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B68" workbookViewId="0">
      <selection activeCell="E85" sqref="E85"/>
    </sheetView>
  </sheetViews>
  <sheetFormatPr defaultRowHeight="15" customHeight="1"/>
  <cols>
    <col min="1" max="1" width="2.85546875" style="3" hidden="1" customWidth="1"/>
    <col min="2" max="2" width="25.140625" style="3" customWidth="1"/>
    <col min="3" max="3" width="25.5703125" style="3" customWidth="1"/>
    <col min="4" max="4" width="9.85546875" style="3" customWidth="1"/>
    <col min="5" max="5" width="16" style="3" customWidth="1"/>
    <col min="6" max="6" width="16.140625" style="3" customWidth="1"/>
    <col min="7" max="7" width="3.28515625" style="3" hidden="1" customWidth="1"/>
    <col min="8" max="8" width="10" style="3" bestFit="1" customWidth="1"/>
    <col min="9" max="16384" width="9.140625" style="3"/>
  </cols>
  <sheetData>
    <row r="1" spans="1:7" ht="12" customHeight="1">
      <c r="A1" s="1" t="s">
        <v>0</v>
      </c>
      <c r="B1" s="2" t="s">
        <v>1</v>
      </c>
      <c r="C1" s="2"/>
      <c r="D1" s="2"/>
      <c r="E1" s="2"/>
      <c r="F1" s="2"/>
      <c r="G1" s="1"/>
    </row>
    <row r="2" spans="1:7" ht="12" customHeight="1">
      <c r="A2" s="1" t="s">
        <v>0</v>
      </c>
      <c r="B2" s="2" t="s">
        <v>2</v>
      </c>
      <c r="C2" s="2"/>
      <c r="D2" s="2"/>
      <c r="E2" s="2"/>
      <c r="F2" s="2"/>
      <c r="G2" s="1"/>
    </row>
    <row r="3" spans="1:7" ht="12" customHeight="1">
      <c r="A3" s="1" t="s">
        <v>0</v>
      </c>
      <c r="B3" s="2" t="s">
        <v>3</v>
      </c>
      <c r="C3" s="2"/>
      <c r="D3" s="2"/>
      <c r="E3" s="2"/>
      <c r="F3" s="2"/>
      <c r="G3" s="1"/>
    </row>
    <row r="4" spans="1:7" ht="12" customHeight="1">
      <c r="A4" s="1" t="s">
        <v>0</v>
      </c>
      <c r="B4" s="2" t="s">
        <v>4</v>
      </c>
      <c r="C4" s="2"/>
      <c r="D4" s="2"/>
      <c r="E4" s="2"/>
      <c r="F4" s="2"/>
      <c r="G4" s="1"/>
    </row>
    <row r="5" spans="1:7" ht="12" customHeight="1">
      <c r="A5" s="1" t="s">
        <v>0</v>
      </c>
      <c r="B5" s="4" t="s">
        <v>0</v>
      </c>
      <c r="C5" s="4"/>
      <c r="D5" s="4"/>
      <c r="E5" s="4"/>
      <c r="F5" s="4"/>
      <c r="G5" s="1"/>
    </row>
    <row r="6" spans="1:7" ht="12" customHeight="1">
      <c r="A6" s="1" t="s">
        <v>0</v>
      </c>
      <c r="B6" s="2" t="s">
        <v>5</v>
      </c>
      <c r="C6" s="2"/>
      <c r="D6" s="2"/>
      <c r="E6" s="2"/>
      <c r="F6" s="2"/>
      <c r="G6" s="1"/>
    </row>
    <row r="7" spans="1:7" ht="12" customHeight="1">
      <c r="A7" s="1" t="s">
        <v>0</v>
      </c>
      <c r="B7" s="4" t="s">
        <v>6</v>
      </c>
      <c r="C7" s="4"/>
      <c r="D7" s="4"/>
      <c r="E7" s="4"/>
      <c r="F7" s="4"/>
      <c r="G7" s="1"/>
    </row>
    <row r="8" spans="1:7" ht="12" customHeight="1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customHeight="1">
      <c r="A9" s="1" t="s">
        <v>0</v>
      </c>
      <c r="B9" s="4" t="s">
        <v>7</v>
      </c>
      <c r="C9" s="4"/>
      <c r="D9" s="4"/>
      <c r="E9" s="4"/>
      <c r="F9" s="4"/>
      <c r="G9" s="1"/>
    </row>
    <row r="10" spans="1:7" ht="12" customHeight="1">
      <c r="A10" s="1" t="s">
        <v>0</v>
      </c>
      <c r="B10" s="4" t="s">
        <v>8</v>
      </c>
      <c r="C10" s="4"/>
      <c r="D10" s="4"/>
      <c r="E10" s="4"/>
      <c r="F10" s="4"/>
      <c r="G10" s="1"/>
    </row>
    <row r="11" spans="1:7" ht="12" customHeight="1">
      <c r="A11" s="1" t="s">
        <v>0</v>
      </c>
      <c r="B11" s="4" t="s">
        <v>9</v>
      </c>
      <c r="C11" s="4"/>
      <c r="D11" s="4"/>
      <c r="E11" s="4"/>
      <c r="F11" s="4"/>
      <c r="G11" s="1"/>
    </row>
    <row r="12" spans="1:7" ht="12" customHeight="1">
      <c r="A12" s="1" t="s">
        <v>0</v>
      </c>
      <c r="B12" s="4" t="s">
        <v>10</v>
      </c>
      <c r="C12" s="4"/>
      <c r="D12" s="4"/>
      <c r="E12" s="4"/>
      <c r="F12" s="4"/>
      <c r="G12" s="1"/>
    </row>
    <row r="13" spans="1:7" ht="12" customHeight="1">
      <c r="A13" s="1" t="s">
        <v>0</v>
      </c>
      <c r="B13" s="4" t="s">
        <v>11</v>
      </c>
      <c r="C13" s="4"/>
      <c r="D13" s="4"/>
      <c r="E13" s="4"/>
      <c r="F13" s="4"/>
      <c r="G13" s="1"/>
    </row>
    <row r="14" spans="1:7" ht="12" customHeight="1">
      <c r="A14" s="1" t="s">
        <v>0</v>
      </c>
      <c r="B14" s="4" t="s">
        <v>12</v>
      </c>
      <c r="C14" s="4"/>
      <c r="D14" s="4"/>
      <c r="E14" s="4"/>
      <c r="F14" s="4"/>
      <c r="G14" s="1"/>
    </row>
    <row r="15" spans="1:7" ht="36" customHeight="1">
      <c r="A15" s="1" t="s">
        <v>0</v>
      </c>
      <c r="B15" s="5" t="s">
        <v>13</v>
      </c>
      <c r="C15" s="6" t="s">
        <v>14</v>
      </c>
      <c r="D15" s="6"/>
      <c r="E15" s="6"/>
      <c r="F15" s="6"/>
      <c r="G15" s="1"/>
    </row>
    <row r="16" spans="1:7" ht="12" customHeight="1">
      <c r="A16" s="1" t="s">
        <v>0</v>
      </c>
      <c r="B16" s="7" t="s">
        <v>0</v>
      </c>
      <c r="C16" s="7" t="s">
        <v>0</v>
      </c>
      <c r="D16" s="1" t="s">
        <v>0</v>
      </c>
      <c r="E16" s="1" t="s">
        <v>0</v>
      </c>
      <c r="F16" s="8" t="s">
        <v>0</v>
      </c>
      <c r="G16" s="1"/>
    </row>
    <row r="17" spans="1:7" ht="14.25" customHeight="1">
      <c r="A17" s="1" t="s">
        <v>0</v>
      </c>
      <c r="B17" s="9" t="s">
        <v>15</v>
      </c>
      <c r="C17" s="9"/>
      <c r="D17" s="9"/>
      <c r="E17" s="9"/>
      <c r="F17" s="9"/>
      <c r="G17" s="1"/>
    </row>
    <row r="18" spans="1:7" ht="12" customHeight="1">
      <c r="A18" s="1" t="s">
        <v>0</v>
      </c>
      <c r="B18" s="10" t="s">
        <v>16</v>
      </c>
      <c r="C18" s="10"/>
      <c r="D18" s="10"/>
      <c r="E18" s="10"/>
      <c r="F18" s="10"/>
      <c r="G18" s="1"/>
    </row>
    <row r="19" spans="1:7" ht="12" customHeight="1">
      <c r="A19" s="1" t="s">
        <v>0</v>
      </c>
      <c r="B19" s="11" t="s">
        <v>0</v>
      </c>
      <c r="C19" s="11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8" t="s">
        <v>17</v>
      </c>
      <c r="G20" s="1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12" t="s">
        <v>0</v>
      </c>
      <c r="B41" s="13" t="s">
        <v>18</v>
      </c>
      <c r="C41" s="14"/>
      <c r="D41" s="15" t="s">
        <v>19</v>
      </c>
      <c r="E41" s="15" t="s">
        <v>20</v>
      </c>
      <c r="F41" s="15" t="s">
        <v>21</v>
      </c>
    </row>
    <row r="42" spans="1:6" ht="15" hidden="1" customHeight="1"/>
    <row r="43" spans="1:6" ht="12" customHeight="1">
      <c r="A43" s="12" t="s">
        <v>0</v>
      </c>
      <c r="B43" s="13" t="s">
        <v>22</v>
      </c>
      <c r="C43" s="16"/>
      <c r="D43" s="16"/>
      <c r="E43" s="16"/>
      <c r="F43" s="14"/>
    </row>
    <row r="44" spans="1:6" ht="12" customHeight="1">
      <c r="A44" s="12" t="s">
        <v>0</v>
      </c>
      <c r="B44" s="17" t="s">
        <v>23</v>
      </c>
      <c r="C44" s="18"/>
      <c r="D44" s="19" t="s">
        <v>0</v>
      </c>
      <c r="E44" s="20" t="s">
        <v>0</v>
      </c>
      <c r="F44" s="20" t="s">
        <v>0</v>
      </c>
    </row>
    <row r="45" spans="1:6" ht="12" customHeight="1">
      <c r="A45" s="12" t="s">
        <v>0</v>
      </c>
      <c r="B45" s="21" t="s">
        <v>24</v>
      </c>
      <c r="C45" s="22"/>
      <c r="D45" s="23" t="s">
        <v>25</v>
      </c>
      <c r="E45" s="20">
        <f>ROUND([1]ОФД!B32,0)</f>
        <v>44698</v>
      </c>
      <c r="F45" s="20">
        <f>ROUND([1]ОФД!E32,0)</f>
        <v>66137</v>
      </c>
    </row>
    <row r="46" spans="1:6" ht="12" customHeight="1">
      <c r="A46" s="12" t="s">
        <v>0</v>
      </c>
      <c r="B46" s="21" t="s">
        <v>26</v>
      </c>
      <c r="C46" s="22"/>
      <c r="D46" s="23" t="s">
        <v>27</v>
      </c>
      <c r="E46" s="20">
        <f>ROUND([1]ОФД!B31,0)</f>
        <v>87435</v>
      </c>
      <c r="F46" s="20">
        <f>ROUND([1]ОФД!E31,0)</f>
        <v>96094</v>
      </c>
    </row>
    <row r="47" spans="1:6" ht="12" customHeight="1">
      <c r="A47" s="12" t="s">
        <v>0</v>
      </c>
      <c r="B47" s="21" t="s">
        <v>28</v>
      </c>
      <c r="C47" s="22"/>
      <c r="D47" s="23" t="s">
        <v>29</v>
      </c>
      <c r="E47" s="20"/>
      <c r="F47" s="20"/>
    </row>
    <row r="48" spans="1:6" ht="24" customHeight="1">
      <c r="A48" s="12" t="s">
        <v>0</v>
      </c>
      <c r="B48" s="21" t="s">
        <v>30</v>
      </c>
      <c r="C48" s="22"/>
      <c r="D48" s="23" t="s">
        <v>31</v>
      </c>
      <c r="E48" s="20"/>
      <c r="F48" s="20"/>
    </row>
    <row r="49" spans="1:6" ht="12" customHeight="1">
      <c r="A49" s="12" t="s">
        <v>0</v>
      </c>
      <c r="B49" s="21" t="s">
        <v>32</v>
      </c>
      <c r="C49" s="22"/>
      <c r="D49" s="23" t="s">
        <v>33</v>
      </c>
      <c r="E49" s="20"/>
      <c r="F49" s="20"/>
    </row>
    <row r="50" spans="1:6" ht="12" customHeight="1">
      <c r="A50" s="12" t="s">
        <v>0</v>
      </c>
      <c r="B50" s="21" t="s">
        <v>34</v>
      </c>
      <c r="C50" s="22"/>
      <c r="D50" s="23" t="s">
        <v>35</v>
      </c>
      <c r="E50" s="20">
        <f>ROUND([1]ОФД!B33,0)</f>
        <v>593062</v>
      </c>
      <c r="F50" s="20">
        <f>ROUND([1]ОФД!E33,0)</f>
        <v>595360</v>
      </c>
    </row>
    <row r="51" spans="1:6" ht="12" customHeight="1">
      <c r="A51" s="12" t="s">
        <v>0</v>
      </c>
      <c r="B51" s="21" t="s">
        <v>36</v>
      </c>
      <c r="C51" s="22"/>
      <c r="D51" s="23" t="s">
        <v>37</v>
      </c>
      <c r="E51" s="20">
        <f>ROUND([1]ОФД!B26+[1]ОФД!B30,0)</f>
        <v>11290625</v>
      </c>
      <c r="F51" s="20">
        <f>ROUND([1]ОФД!E26+[1]ОФД!E30,0)</f>
        <v>12855090</v>
      </c>
    </row>
    <row r="52" spans="1:6" ht="12" customHeight="1">
      <c r="A52" s="12" t="s">
        <v>0</v>
      </c>
      <c r="B52" s="21" t="s">
        <v>38</v>
      </c>
      <c r="C52" s="22"/>
      <c r="D52" s="23" t="s">
        <v>39</v>
      </c>
      <c r="E52" s="20">
        <f>ROUND([1]ОФД!B29,0)</f>
        <v>6920</v>
      </c>
      <c r="F52" s="20">
        <f>ROUND([1]ОФД!E29,0)</f>
        <v>6926</v>
      </c>
    </row>
    <row r="53" spans="1:6" ht="12" customHeight="1">
      <c r="A53" s="12" t="s">
        <v>0</v>
      </c>
      <c r="B53" s="21" t="s">
        <v>40</v>
      </c>
      <c r="C53" s="22"/>
      <c r="D53" s="23" t="s">
        <v>41</v>
      </c>
      <c r="E53" s="20">
        <f>ROUND([1]ОФД!B24,0)</f>
        <v>7533</v>
      </c>
      <c r="F53" s="20">
        <f>ROUND([1]ОФД!E24,0)</f>
        <v>2311</v>
      </c>
    </row>
    <row r="54" spans="1:6" ht="12" customHeight="1">
      <c r="A54" s="12" t="s">
        <v>0</v>
      </c>
      <c r="B54" s="21" t="s">
        <v>42</v>
      </c>
      <c r="C54" s="22"/>
      <c r="D54" s="23" t="s">
        <v>43</v>
      </c>
      <c r="E54" s="20">
        <f>ROUND([1]ОФД!B27+[1]ОФД!B28,0)-2</f>
        <v>532421</v>
      </c>
      <c r="F54" s="20">
        <f>ROUND([1]ОФД!E27+[1]ОФД!E28,0)</f>
        <v>161783</v>
      </c>
    </row>
    <row r="55" spans="1:6" ht="24.75" customHeight="1">
      <c r="A55" s="12" t="s">
        <v>0</v>
      </c>
      <c r="B55" s="17" t="s">
        <v>44</v>
      </c>
      <c r="C55" s="18"/>
      <c r="D55" s="15">
        <v>100</v>
      </c>
      <c r="E55" s="24">
        <f>SUM(E45:E54)</f>
        <v>12562694</v>
      </c>
      <c r="F55" s="24">
        <f>SUM(F45:F54)</f>
        <v>13783701</v>
      </c>
    </row>
    <row r="56" spans="1:6" ht="12" customHeight="1">
      <c r="A56" s="12" t="s">
        <v>0</v>
      </c>
      <c r="B56" s="21" t="s">
        <v>45</v>
      </c>
      <c r="C56" s="22"/>
      <c r="D56" s="19">
        <v>101</v>
      </c>
      <c r="E56" s="20"/>
      <c r="F56" s="20"/>
    </row>
    <row r="57" spans="1:6" ht="12" customHeight="1">
      <c r="A57" s="12" t="s">
        <v>0</v>
      </c>
      <c r="B57" s="17" t="s">
        <v>46</v>
      </c>
      <c r="C57" s="18"/>
      <c r="D57" s="15" t="s">
        <v>0</v>
      </c>
      <c r="E57" s="24" t="s">
        <v>0</v>
      </c>
      <c r="F57" s="24" t="s">
        <v>0</v>
      </c>
    </row>
    <row r="58" spans="1:6" ht="12" customHeight="1">
      <c r="A58" s="12" t="s">
        <v>0</v>
      </c>
      <c r="B58" s="21" t="s">
        <v>26</v>
      </c>
      <c r="C58" s="22"/>
      <c r="D58" s="19">
        <v>110</v>
      </c>
      <c r="E58" s="20"/>
      <c r="F58" s="20"/>
    </row>
    <row r="59" spans="1:6" ht="12" customHeight="1">
      <c r="A59" s="12" t="s">
        <v>0</v>
      </c>
      <c r="B59" s="21" t="s">
        <v>28</v>
      </c>
      <c r="C59" s="22"/>
      <c r="D59" s="19">
        <v>111</v>
      </c>
      <c r="E59" s="20"/>
      <c r="F59" s="20"/>
    </row>
    <row r="60" spans="1:6" ht="24" customHeight="1">
      <c r="A60" s="12" t="s">
        <v>0</v>
      </c>
      <c r="B60" s="21" t="s">
        <v>30</v>
      </c>
      <c r="C60" s="22"/>
      <c r="D60" s="19">
        <v>112</v>
      </c>
      <c r="E60" s="20"/>
      <c r="F60" s="20"/>
    </row>
    <row r="61" spans="1:6" ht="12" customHeight="1">
      <c r="A61" s="12" t="s">
        <v>0</v>
      </c>
      <c r="B61" s="21" t="s">
        <v>32</v>
      </c>
      <c r="C61" s="22"/>
      <c r="D61" s="19">
        <v>113</v>
      </c>
      <c r="E61" s="20"/>
      <c r="F61" s="20"/>
    </row>
    <row r="62" spans="1:6" ht="12" customHeight="1">
      <c r="A62" s="12" t="s">
        <v>0</v>
      </c>
      <c r="B62" s="21" t="s">
        <v>47</v>
      </c>
      <c r="C62" s="22"/>
      <c r="D62" s="19">
        <v>114</v>
      </c>
      <c r="E62" s="20"/>
      <c r="F62" s="20"/>
    </row>
    <row r="63" spans="1:6" ht="18" customHeight="1">
      <c r="A63" s="12" t="s">
        <v>0</v>
      </c>
      <c r="B63" s="21" t="s">
        <v>48</v>
      </c>
      <c r="C63" s="22"/>
      <c r="D63" s="19">
        <v>115</v>
      </c>
      <c r="E63" s="20"/>
      <c r="F63" s="20"/>
    </row>
    <row r="64" spans="1:6" ht="12" customHeight="1">
      <c r="A64" s="12" t="s">
        <v>0</v>
      </c>
      <c r="B64" s="21" t="s">
        <v>49</v>
      </c>
      <c r="C64" s="22"/>
      <c r="D64" s="19">
        <v>116</v>
      </c>
      <c r="E64" s="20">
        <f>ROUND([1]ОФД!B14,0)</f>
        <v>25436904</v>
      </c>
      <c r="F64" s="20">
        <f>ROUND([1]ОФД!E14,0)</f>
        <v>25436904</v>
      </c>
    </row>
    <row r="65" spans="1:6" ht="12" customHeight="1">
      <c r="A65" s="12" t="s">
        <v>0</v>
      </c>
      <c r="B65" s="21" t="s">
        <v>50</v>
      </c>
      <c r="C65" s="22"/>
      <c r="D65" s="19">
        <v>117</v>
      </c>
      <c r="E65" s="20"/>
      <c r="F65" s="20"/>
    </row>
    <row r="66" spans="1:6" ht="12" customHeight="1">
      <c r="A66" s="12" t="s">
        <v>0</v>
      </c>
      <c r="B66" s="21" t="s">
        <v>51</v>
      </c>
      <c r="C66" s="22"/>
      <c r="D66" s="19">
        <v>118</v>
      </c>
      <c r="E66" s="20">
        <f>ROUND([1]ОФД!B11,0)</f>
        <v>2572341</v>
      </c>
      <c r="F66" s="20">
        <f>ROUND([1]ОФД!E11,0)</f>
        <v>2148221</v>
      </c>
    </row>
    <row r="67" spans="1:6" ht="12" customHeight="1">
      <c r="A67" s="12" t="s">
        <v>0</v>
      </c>
      <c r="B67" s="21" t="s">
        <v>52</v>
      </c>
      <c r="C67" s="22"/>
      <c r="D67" s="19">
        <v>119</v>
      </c>
      <c r="E67" s="20"/>
      <c r="F67" s="20"/>
    </row>
    <row r="68" spans="1:6" ht="12" customHeight="1">
      <c r="A68" s="12" t="s">
        <v>0</v>
      </c>
      <c r="B68" s="21" t="s">
        <v>53</v>
      </c>
      <c r="C68" s="22"/>
      <c r="D68" s="19">
        <v>120</v>
      </c>
      <c r="E68" s="20"/>
      <c r="F68" s="20"/>
    </row>
    <row r="69" spans="1:6" ht="12" customHeight="1">
      <c r="A69" s="12" t="s">
        <v>0</v>
      </c>
      <c r="B69" s="21" t="s">
        <v>54</v>
      </c>
      <c r="C69" s="22"/>
      <c r="D69" s="19">
        <v>121</v>
      </c>
      <c r="E69" s="20">
        <f>ROUND([1]ОФД!B13,0)</f>
        <v>1104</v>
      </c>
      <c r="F69" s="20">
        <f>ROUND([1]ОФД!E13,0)</f>
        <v>1349</v>
      </c>
    </row>
    <row r="70" spans="1:6" ht="12" customHeight="1">
      <c r="A70" s="12" t="s">
        <v>0</v>
      </c>
      <c r="B70" s="21" t="s">
        <v>55</v>
      </c>
      <c r="C70" s="22"/>
      <c r="D70" s="19">
        <v>122</v>
      </c>
      <c r="E70" s="20"/>
      <c r="F70" s="20"/>
    </row>
    <row r="71" spans="1:6" ht="12" customHeight="1">
      <c r="A71" s="12" t="s">
        <v>0</v>
      </c>
      <c r="B71" s="21" t="s">
        <v>56</v>
      </c>
      <c r="C71" s="22"/>
      <c r="D71" s="19">
        <v>123</v>
      </c>
      <c r="E71" s="20">
        <f>ROUND([1]ОФД!B16,0)</f>
        <v>3772879</v>
      </c>
      <c r="F71" s="20">
        <f>ROUND([1]ОФД!E16,0)</f>
        <v>3825670</v>
      </c>
    </row>
    <row r="72" spans="1:6" ht="24" customHeight="1">
      <c r="A72" s="12" t="s">
        <v>0</v>
      </c>
      <c r="B72" s="17" t="s">
        <v>57</v>
      </c>
      <c r="C72" s="18"/>
      <c r="D72" s="15">
        <v>200</v>
      </c>
      <c r="E72" s="24">
        <f>SUM(E58:E71)</f>
        <v>31783228</v>
      </c>
      <c r="F72" s="24">
        <f>SUM(F58:F71)</f>
        <v>31412144</v>
      </c>
    </row>
    <row r="73" spans="1:6" ht="12" customHeight="1">
      <c r="A73" s="12" t="s">
        <v>0</v>
      </c>
      <c r="B73" s="17" t="s">
        <v>58</v>
      </c>
      <c r="C73" s="18"/>
      <c r="D73" s="15" t="s">
        <v>0</v>
      </c>
      <c r="E73" s="24">
        <f>E55+E72</f>
        <v>44345922</v>
      </c>
      <c r="F73" s="24">
        <f>F55+F72</f>
        <v>45195845</v>
      </c>
    </row>
    <row r="74" spans="1:6" ht="12" customHeight="1">
      <c r="A74" s="12" t="s">
        <v>0</v>
      </c>
      <c r="B74" s="13" t="s">
        <v>59</v>
      </c>
      <c r="C74" s="16"/>
      <c r="D74" s="16"/>
      <c r="E74" s="16"/>
      <c r="F74" s="14"/>
    </row>
    <row r="75" spans="1:6" ht="12" customHeight="1">
      <c r="A75" s="12" t="s">
        <v>0</v>
      </c>
      <c r="B75" s="17" t="s">
        <v>60</v>
      </c>
      <c r="C75" s="18"/>
      <c r="D75" s="15" t="s">
        <v>0</v>
      </c>
      <c r="E75" s="15" t="s">
        <v>0</v>
      </c>
      <c r="F75" s="15" t="s">
        <v>0</v>
      </c>
    </row>
    <row r="76" spans="1:6" ht="12" customHeight="1">
      <c r="A76" s="12" t="s">
        <v>0</v>
      </c>
      <c r="B76" s="21" t="s">
        <v>61</v>
      </c>
      <c r="C76" s="22"/>
      <c r="D76" s="19">
        <v>210</v>
      </c>
      <c r="E76" s="20">
        <f>ROUND([1]ОФД!B73,0)</f>
        <v>186439</v>
      </c>
      <c r="F76" s="20">
        <f>ROUND([1]ОФД!E73,0)</f>
        <v>727244</v>
      </c>
    </row>
    <row r="77" spans="1:6" ht="12" customHeight="1">
      <c r="A77" s="12" t="s">
        <v>0</v>
      </c>
      <c r="B77" s="21" t="s">
        <v>28</v>
      </c>
      <c r="C77" s="22"/>
      <c r="D77" s="19">
        <v>211</v>
      </c>
      <c r="E77" s="20">
        <f>ROUND([1]ОФД!B70,0)</f>
        <v>0</v>
      </c>
      <c r="F77" s="20">
        <f>ROUND([1]ОФД!E70,0)</f>
        <v>0</v>
      </c>
    </row>
    <row r="78" spans="1:6" ht="12" customHeight="1">
      <c r="A78" s="12" t="s">
        <v>0</v>
      </c>
      <c r="B78" s="21" t="s">
        <v>62</v>
      </c>
      <c r="C78" s="22"/>
      <c r="D78" s="19">
        <v>212</v>
      </c>
      <c r="E78" s="20">
        <f>ROUND([1]ОФД!B78,0)</f>
        <v>684111</v>
      </c>
      <c r="F78" s="20">
        <f>ROUND([1]ОФД!E78,0)</f>
        <v>190584</v>
      </c>
    </row>
    <row r="79" spans="1:6" ht="12" customHeight="1">
      <c r="A79" s="12" t="s">
        <v>0</v>
      </c>
      <c r="B79" s="21" t="s">
        <v>63</v>
      </c>
      <c r="C79" s="22"/>
      <c r="D79" s="19">
        <v>213</v>
      </c>
      <c r="E79" s="20">
        <f>ROUND([1]ОФД!B71+[1]ОФД!B76,0)</f>
        <v>171180</v>
      </c>
      <c r="F79" s="20">
        <f>ROUND([1]ОФД!E71+[1]ОФД!E76,0)</f>
        <v>65091</v>
      </c>
    </row>
    <row r="80" spans="1:6" ht="12" customHeight="1">
      <c r="A80" s="12" t="s">
        <v>0</v>
      </c>
      <c r="B80" s="21" t="s">
        <v>64</v>
      </c>
      <c r="C80" s="22"/>
      <c r="D80" s="19">
        <v>214</v>
      </c>
      <c r="E80" s="20"/>
      <c r="F80" s="20"/>
    </row>
    <row r="81" spans="1:6" ht="12" customHeight="1">
      <c r="A81" s="12" t="s">
        <v>0</v>
      </c>
      <c r="B81" s="21" t="s">
        <v>65</v>
      </c>
      <c r="C81" s="22"/>
      <c r="D81" s="19">
        <v>215</v>
      </c>
      <c r="E81" s="20">
        <f>ROUND([1]ОФД!B77,0)</f>
        <v>1145</v>
      </c>
      <c r="F81" s="20">
        <f>ROUND([1]ОФД!E77,0)</f>
        <v>17274</v>
      </c>
    </row>
    <row r="82" spans="1:6" ht="12" customHeight="1">
      <c r="A82" s="12" t="s">
        <v>0</v>
      </c>
      <c r="B82" s="21" t="s">
        <v>66</v>
      </c>
      <c r="C82" s="22"/>
      <c r="D82" s="19">
        <v>216</v>
      </c>
      <c r="E82" s="20"/>
      <c r="F82" s="20"/>
    </row>
    <row r="83" spans="1:6" ht="12" customHeight="1">
      <c r="A83" s="12" t="s">
        <v>0</v>
      </c>
      <c r="B83" s="21" t="s">
        <v>67</v>
      </c>
      <c r="C83" s="22"/>
      <c r="D83" s="19">
        <v>217</v>
      </c>
      <c r="E83" s="20">
        <f>ROUND([1]ОФД!B79,0)+1</f>
        <v>1542812</v>
      </c>
      <c r="F83" s="20">
        <f>ROUND([1]ОФД!E79,0)</f>
        <v>2016907</v>
      </c>
    </row>
    <row r="84" spans="1:6" ht="24.75" customHeight="1">
      <c r="A84" s="12" t="s">
        <v>0</v>
      </c>
      <c r="B84" s="17" t="s">
        <v>68</v>
      </c>
      <c r="C84" s="18"/>
      <c r="D84" s="15">
        <v>300</v>
      </c>
      <c r="E84" s="24">
        <f>SUM(E76:E83)-1</f>
        <v>2585686</v>
      </c>
      <c r="F84" s="24">
        <f>SUM(F76:F83)</f>
        <v>3017100</v>
      </c>
    </row>
    <row r="85" spans="1:6" ht="12" customHeight="1">
      <c r="A85" s="12" t="s">
        <v>0</v>
      </c>
      <c r="B85" s="21" t="s">
        <v>69</v>
      </c>
      <c r="C85" s="22"/>
      <c r="D85" s="19">
        <v>301</v>
      </c>
      <c r="E85" s="20"/>
      <c r="F85" s="20"/>
    </row>
    <row r="86" spans="1:6" ht="12" customHeight="1">
      <c r="A86" s="12" t="s">
        <v>0</v>
      </c>
      <c r="B86" s="17" t="s">
        <v>70</v>
      </c>
      <c r="C86" s="18"/>
      <c r="D86" s="15" t="s">
        <v>0</v>
      </c>
      <c r="E86" s="24" t="s">
        <v>0</v>
      </c>
      <c r="F86" s="24" t="s">
        <v>0</v>
      </c>
    </row>
    <row r="87" spans="1:6" ht="12" customHeight="1">
      <c r="A87" s="12" t="s">
        <v>0</v>
      </c>
      <c r="B87" s="21" t="s">
        <v>61</v>
      </c>
      <c r="C87" s="22"/>
      <c r="D87" s="19">
        <v>310</v>
      </c>
      <c r="E87" s="20">
        <f>ROUND([1]ОФД!B57,0)</f>
        <v>3419924</v>
      </c>
      <c r="F87" s="20">
        <f>ROUND([1]ОФД!E57,0)</f>
        <v>3419923</v>
      </c>
    </row>
    <row r="88" spans="1:6" ht="12" customHeight="1">
      <c r="A88" s="12" t="s">
        <v>0</v>
      </c>
      <c r="B88" s="21" t="s">
        <v>28</v>
      </c>
      <c r="C88" s="22"/>
      <c r="D88" s="19">
        <v>311</v>
      </c>
      <c r="E88" s="20"/>
      <c r="F88" s="20"/>
    </row>
    <row r="89" spans="1:6" ht="12" customHeight="1">
      <c r="A89" s="12" t="s">
        <v>0</v>
      </c>
      <c r="B89" s="21" t="s">
        <v>71</v>
      </c>
      <c r="C89" s="22"/>
      <c r="D89" s="19">
        <v>312</v>
      </c>
      <c r="E89" s="20">
        <f>ROUND([1]ОФД!B56+[1]ОФД!B58,0)</f>
        <v>16086233</v>
      </c>
      <c r="F89" s="20">
        <f>ROUND([1]ОФД!E56+[1]ОФД!E58,0)</f>
        <v>15738875</v>
      </c>
    </row>
    <row r="90" spans="1:6" ht="12" customHeight="1">
      <c r="A90" s="12" t="s">
        <v>0</v>
      </c>
      <c r="B90" s="21" t="s">
        <v>72</v>
      </c>
      <c r="C90" s="22"/>
      <c r="D90" s="19">
        <v>313</v>
      </c>
      <c r="E90" s="20"/>
      <c r="F90" s="20"/>
    </row>
    <row r="91" spans="1:6" ht="12" customHeight="1">
      <c r="A91" s="12" t="s">
        <v>0</v>
      </c>
      <c r="B91" s="21" t="s">
        <v>73</v>
      </c>
      <c r="C91" s="22"/>
      <c r="D91" s="19">
        <v>314</v>
      </c>
      <c r="E91" s="20"/>
      <c r="F91" s="20"/>
    </row>
    <row r="92" spans="1:6" ht="12" customHeight="1">
      <c r="A92" s="12" t="s">
        <v>0</v>
      </c>
      <c r="B92" s="21" t="s">
        <v>74</v>
      </c>
      <c r="C92" s="22"/>
      <c r="D92" s="19">
        <v>315</v>
      </c>
      <c r="E92" s="20">
        <f>ROUND([1]ОФД!B59,0)</f>
        <v>209107</v>
      </c>
      <c r="F92" s="20">
        <f>ROUND([1]ОФД!E59,0)</f>
        <v>209107</v>
      </c>
    </row>
    <row r="93" spans="1:6" ht="12" customHeight="1">
      <c r="A93" s="12" t="s">
        <v>0</v>
      </c>
      <c r="B93" s="21" t="s">
        <v>75</v>
      </c>
      <c r="C93" s="22"/>
      <c r="D93" s="19">
        <v>316</v>
      </c>
      <c r="E93" s="20"/>
      <c r="F93" s="20"/>
    </row>
    <row r="94" spans="1:6" ht="24" customHeight="1">
      <c r="A94" s="12" t="s">
        <v>0</v>
      </c>
      <c r="B94" s="17" t="s">
        <v>76</v>
      </c>
      <c r="C94" s="18"/>
      <c r="D94" s="15">
        <v>400</v>
      </c>
      <c r="E94" s="24">
        <f>SUM(E87:E93)</f>
        <v>19715264</v>
      </c>
      <c r="F94" s="24">
        <f>SUM(F87:F93)</f>
        <v>19367905</v>
      </c>
    </row>
    <row r="95" spans="1:6" ht="12" customHeight="1">
      <c r="A95" s="12" t="s">
        <v>0</v>
      </c>
      <c r="B95" s="17" t="s">
        <v>77</v>
      </c>
      <c r="C95" s="18"/>
      <c r="D95" s="15" t="s">
        <v>0</v>
      </c>
      <c r="E95" s="24" t="s">
        <v>0</v>
      </c>
      <c r="F95" s="24" t="s">
        <v>0</v>
      </c>
    </row>
    <row r="96" spans="1:6" ht="12" customHeight="1">
      <c r="A96" s="12" t="s">
        <v>0</v>
      </c>
      <c r="B96" s="21" t="s">
        <v>78</v>
      </c>
      <c r="C96" s="22"/>
      <c r="D96" s="19">
        <v>410</v>
      </c>
      <c r="E96" s="20">
        <f>ROUND([1]ОФД!B42,0)</f>
        <v>17022347</v>
      </c>
      <c r="F96" s="20">
        <f>ROUND([1]ОФД!E42,0)</f>
        <v>17022347</v>
      </c>
    </row>
    <row r="97" spans="1:8" ht="12" customHeight="1">
      <c r="A97" s="12" t="s">
        <v>0</v>
      </c>
      <c r="B97" s="21" t="s">
        <v>79</v>
      </c>
      <c r="C97" s="22"/>
      <c r="D97" s="19">
        <v>411</v>
      </c>
      <c r="E97" s="20"/>
      <c r="F97" s="20"/>
    </row>
    <row r="98" spans="1:8" ht="12" customHeight="1">
      <c r="A98" s="12" t="s">
        <v>0</v>
      </c>
      <c r="B98" s="21" t="s">
        <v>80</v>
      </c>
      <c r="C98" s="22"/>
      <c r="D98" s="19">
        <v>412</v>
      </c>
      <c r="E98" s="20"/>
      <c r="F98" s="20"/>
    </row>
    <row r="99" spans="1:8" ht="12" customHeight="1">
      <c r="A99" s="12" t="s">
        <v>0</v>
      </c>
      <c r="B99" s="21" t="s">
        <v>81</v>
      </c>
      <c r="C99" s="22"/>
      <c r="D99" s="19">
        <v>413</v>
      </c>
      <c r="E99" s="20">
        <f>ROUND([1]ОФД!B44+[1]ОФД!C43,0)</f>
        <v>4111791</v>
      </c>
      <c r="F99" s="20">
        <f>ROUND([1]ОФД!E44+[1]ОФД!E43,0)</f>
        <v>4159111</v>
      </c>
    </row>
    <row r="100" spans="1:8" ht="12" customHeight="1">
      <c r="A100" s="12" t="s">
        <v>0</v>
      </c>
      <c r="B100" s="21" t="s">
        <v>82</v>
      </c>
      <c r="C100" s="22"/>
      <c r="D100" s="19">
        <v>414</v>
      </c>
      <c r="E100" s="20">
        <f>ROUND([1]ОФД!B46,0)</f>
        <v>910834</v>
      </c>
      <c r="F100" s="20">
        <f>ROUND([1]ОФД!E46,0)</f>
        <v>1629382</v>
      </c>
      <c r="H100" s="25"/>
    </row>
    <row r="101" spans="1:8" ht="24" customHeight="1">
      <c r="A101" s="12" t="s">
        <v>0</v>
      </c>
      <c r="B101" s="21" t="s">
        <v>83</v>
      </c>
      <c r="C101" s="22"/>
      <c r="D101" s="19">
        <v>420</v>
      </c>
      <c r="E101" s="20">
        <f>SUM(E96:E100)</f>
        <v>22044972</v>
      </c>
      <c r="F101" s="20">
        <f>SUM(F96:F100)</f>
        <v>22810840</v>
      </c>
    </row>
    <row r="102" spans="1:8" ht="12" customHeight="1">
      <c r="A102" s="12" t="s">
        <v>0</v>
      </c>
      <c r="B102" s="21" t="s">
        <v>84</v>
      </c>
      <c r="C102" s="22"/>
      <c r="D102" s="19">
        <v>421</v>
      </c>
      <c r="E102" s="20"/>
      <c r="F102" s="20"/>
    </row>
    <row r="103" spans="1:8" ht="12" customHeight="1">
      <c r="A103" s="12" t="s">
        <v>0</v>
      </c>
      <c r="B103" s="17" t="s">
        <v>85</v>
      </c>
      <c r="C103" s="18"/>
      <c r="D103" s="15">
        <v>500</v>
      </c>
      <c r="E103" s="24">
        <f>E101+E102</f>
        <v>22044972</v>
      </c>
      <c r="F103" s="24">
        <f>F101+F102</f>
        <v>22810840</v>
      </c>
    </row>
    <row r="104" spans="1:8" ht="12" customHeight="1">
      <c r="A104" s="12" t="s">
        <v>0</v>
      </c>
      <c r="B104" s="17" t="s">
        <v>86</v>
      </c>
      <c r="C104" s="18"/>
      <c r="D104" s="15" t="s">
        <v>0</v>
      </c>
      <c r="E104" s="24">
        <f>E84+E94+E103</f>
        <v>44345922</v>
      </c>
      <c r="F104" s="24">
        <f>F84+F94+F103</f>
        <v>45195845</v>
      </c>
    </row>
    <row r="105" spans="1:8" ht="12" customHeight="1">
      <c r="B105" s="1" t="s">
        <v>0</v>
      </c>
      <c r="C105" s="1" t="s">
        <v>0</v>
      </c>
      <c r="D105" s="1" t="s">
        <v>0</v>
      </c>
      <c r="E105" s="26"/>
      <c r="F105" s="26"/>
      <c r="G105" s="1"/>
    </row>
    <row r="106" spans="1:8" ht="12" customHeight="1">
      <c r="B106" s="1" t="s">
        <v>0</v>
      </c>
      <c r="C106" s="1" t="s">
        <v>0</v>
      </c>
      <c r="D106" s="1" t="s">
        <v>0</v>
      </c>
      <c r="E106" s="26"/>
      <c r="F106" s="1" t="s">
        <v>0</v>
      </c>
      <c r="G106" s="1"/>
    </row>
    <row r="107" spans="1:8" ht="12" customHeight="1">
      <c r="B107" s="27" t="s">
        <v>87</v>
      </c>
      <c r="C107" s="27"/>
      <c r="D107" s="11" t="s">
        <v>0</v>
      </c>
      <c r="E107" s="28" t="s">
        <v>0</v>
      </c>
      <c r="F107" s="11" t="s">
        <v>0</v>
      </c>
      <c r="G107" s="1"/>
    </row>
    <row r="108" spans="1:8" ht="12" customHeight="1">
      <c r="B108" s="29" t="s">
        <v>88</v>
      </c>
      <c r="C108" s="29"/>
      <c r="D108" s="11" t="s">
        <v>0</v>
      </c>
      <c r="E108" s="30" t="s">
        <v>89</v>
      </c>
      <c r="F108" s="11" t="s">
        <v>0</v>
      </c>
      <c r="G108" s="1"/>
    </row>
    <row r="109" spans="1:8" ht="12" customHeight="1">
      <c r="B109" s="27" t="s">
        <v>90</v>
      </c>
      <c r="C109" s="27"/>
      <c r="D109" s="11" t="s">
        <v>0</v>
      </c>
      <c r="E109" s="28" t="s">
        <v>0</v>
      </c>
      <c r="F109" s="11" t="s">
        <v>0</v>
      </c>
      <c r="G109" s="1"/>
    </row>
    <row r="110" spans="1:8" ht="12" customHeight="1">
      <c r="B110" s="29" t="s">
        <v>91</v>
      </c>
      <c r="C110" s="29"/>
      <c r="D110" s="11" t="s">
        <v>0</v>
      </c>
      <c r="E110" s="30" t="s">
        <v>89</v>
      </c>
      <c r="F110" s="11" t="s">
        <v>0</v>
      </c>
      <c r="G110" s="1"/>
    </row>
    <row r="111" spans="1:8" ht="12" customHeight="1">
      <c r="B111" s="4" t="s">
        <v>92</v>
      </c>
      <c r="C111" s="4"/>
      <c r="D111" s="4"/>
      <c r="E111" s="4"/>
      <c r="F111" s="4"/>
      <c r="G111" s="1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04:C104"/>
    <mergeCell ref="B107:C107"/>
    <mergeCell ref="B108:C108"/>
    <mergeCell ref="B109:C109"/>
    <mergeCell ref="B110:C110"/>
    <mergeCell ref="B111:F111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F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1:F1"/>
    <mergeCell ref="B2:F2"/>
    <mergeCell ref="B3:F3"/>
    <mergeCell ref="B4:F4"/>
    <mergeCell ref="B5:F5"/>
    <mergeCell ref="B6:F6"/>
  </mergeCells>
  <pageMargins left="0.78740157480314965" right="7.874015748031496E-2" top="0.74803149606299213" bottom="0.74803149606299213" header="0.31496062992125984" footer="0.31496062992125984"/>
  <pageSetup paperSize="9" scale="90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B6" workbookViewId="0">
      <selection activeCell="G34" sqref="G34"/>
    </sheetView>
  </sheetViews>
  <sheetFormatPr defaultRowHeight="15" customHeight="1"/>
  <cols>
    <col min="1" max="1" width="2.85546875" style="3" hidden="1" customWidth="1"/>
    <col min="2" max="2" width="50.5703125" style="3" customWidth="1"/>
    <col min="3" max="3" width="9.85546875" style="3" customWidth="1"/>
    <col min="4" max="4" width="17.5703125" style="3" customWidth="1"/>
    <col min="5" max="5" width="17" style="3" customWidth="1"/>
    <col min="6" max="6" width="3.28515625" style="3" hidden="1" customWidth="1"/>
    <col min="7" max="16384" width="9.140625" style="3"/>
  </cols>
  <sheetData>
    <row r="1" spans="1:6" ht="12" customHeight="1">
      <c r="A1" s="1" t="s">
        <v>0</v>
      </c>
      <c r="B1" s="1" t="s">
        <v>0</v>
      </c>
      <c r="C1" s="2" t="s">
        <v>93</v>
      </c>
      <c r="D1" s="2"/>
      <c r="E1" s="2"/>
      <c r="F1" s="1"/>
    </row>
    <row r="2" spans="1:6" ht="12" customHeight="1">
      <c r="A2" s="1" t="s">
        <v>0</v>
      </c>
      <c r="B2" s="1" t="s">
        <v>0</v>
      </c>
      <c r="C2" s="2" t="s">
        <v>2</v>
      </c>
      <c r="D2" s="2"/>
      <c r="E2" s="2"/>
      <c r="F2" s="1"/>
    </row>
    <row r="3" spans="1:6" ht="12" customHeight="1">
      <c r="A3" s="1" t="s">
        <v>0</v>
      </c>
      <c r="B3" s="1" t="s">
        <v>0</v>
      </c>
      <c r="C3" s="2" t="s">
        <v>3</v>
      </c>
      <c r="D3" s="2"/>
      <c r="E3" s="2"/>
      <c r="F3" s="1"/>
    </row>
    <row r="4" spans="1:6" ht="12" customHeight="1">
      <c r="A4" s="1" t="s">
        <v>0</v>
      </c>
      <c r="B4" s="1" t="s">
        <v>0</v>
      </c>
      <c r="C4" s="2" t="s">
        <v>4</v>
      </c>
      <c r="D4" s="2"/>
      <c r="E4" s="2"/>
      <c r="F4" s="1"/>
    </row>
    <row r="5" spans="1:6" ht="12" customHeight="1">
      <c r="A5" s="1" t="s">
        <v>0</v>
      </c>
      <c r="B5" s="1" t="s">
        <v>0</v>
      </c>
      <c r="C5" s="4" t="s">
        <v>0</v>
      </c>
      <c r="D5" s="4"/>
      <c r="E5" s="4"/>
      <c r="F5" s="1"/>
    </row>
    <row r="6" spans="1:6" ht="12" customHeight="1">
      <c r="A6" s="1" t="s">
        <v>0</v>
      </c>
      <c r="B6" s="1" t="s">
        <v>0</v>
      </c>
      <c r="C6" s="2" t="s">
        <v>94</v>
      </c>
      <c r="D6" s="2"/>
      <c r="E6" s="2"/>
      <c r="F6" s="1"/>
    </row>
    <row r="7" spans="1:6" ht="12" customHeight="1">
      <c r="A7" s="1" t="s">
        <v>0</v>
      </c>
      <c r="B7" s="1" t="s">
        <v>0</v>
      </c>
      <c r="C7" s="8" t="s">
        <v>0</v>
      </c>
      <c r="D7" s="8" t="s">
        <v>0</v>
      </c>
      <c r="E7" s="8" t="s">
        <v>0</v>
      </c>
      <c r="F7" s="1"/>
    </row>
    <row r="8" spans="1:6" ht="12" customHeight="1">
      <c r="A8" s="1" t="s">
        <v>0</v>
      </c>
      <c r="B8" s="4" t="s">
        <v>6</v>
      </c>
      <c r="C8" s="4"/>
      <c r="D8" s="4"/>
      <c r="E8" s="4"/>
      <c r="F8" s="1"/>
    </row>
    <row r="9" spans="1:6" ht="12" customHeight="1">
      <c r="A9" s="1" t="s">
        <v>0</v>
      </c>
      <c r="B9" s="8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9" t="s">
        <v>95</v>
      </c>
      <c r="C10" s="9"/>
      <c r="D10" s="9"/>
      <c r="E10" s="9"/>
      <c r="F10" s="1"/>
    </row>
    <row r="11" spans="1:6" ht="12" customHeight="1">
      <c r="A11" s="1" t="s">
        <v>0</v>
      </c>
      <c r="B11" s="10" t="s">
        <v>16</v>
      </c>
      <c r="C11" s="10"/>
      <c r="D11" s="10"/>
      <c r="E11" s="10"/>
      <c r="F11" s="10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8" t="s">
        <v>17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31" t="s">
        <v>0</v>
      </c>
      <c r="B25" s="32" t="s">
        <v>96</v>
      </c>
      <c r="C25" s="32" t="s">
        <v>19</v>
      </c>
      <c r="D25" s="32" t="s">
        <v>97</v>
      </c>
      <c r="E25" s="32" t="s">
        <v>98</v>
      </c>
    </row>
    <row r="26" spans="1:5" ht="15" hidden="1" customHeight="1"/>
    <row r="27" spans="1:5" ht="12" customHeight="1">
      <c r="A27" s="31" t="s">
        <v>0</v>
      </c>
      <c r="B27" s="31" t="s">
        <v>99</v>
      </c>
      <c r="C27" s="33" t="s">
        <v>25</v>
      </c>
      <c r="D27" s="34">
        <f>ROUND([1]ОСД!E13,0)</f>
        <v>354994</v>
      </c>
      <c r="E27" s="34">
        <v>189494</v>
      </c>
    </row>
    <row r="28" spans="1:5" ht="12" customHeight="1">
      <c r="A28" s="31" t="s">
        <v>0</v>
      </c>
      <c r="B28" s="31" t="s">
        <v>100</v>
      </c>
      <c r="C28" s="33" t="s">
        <v>27</v>
      </c>
      <c r="D28" s="34">
        <f>ROUND(-[1]ОСД!E17,0)</f>
        <v>219706</v>
      </c>
      <c r="E28" s="34">
        <v>89115</v>
      </c>
    </row>
    <row r="29" spans="1:5" ht="12" customHeight="1">
      <c r="A29" s="31" t="s">
        <v>0</v>
      </c>
      <c r="B29" s="35" t="s">
        <v>101</v>
      </c>
      <c r="C29" s="36" t="s">
        <v>29</v>
      </c>
      <c r="D29" s="37">
        <f>D27-D28</f>
        <v>135288</v>
      </c>
      <c r="E29" s="37">
        <v>100379</v>
      </c>
    </row>
    <row r="30" spans="1:5" ht="12" customHeight="1">
      <c r="A30" s="31" t="s">
        <v>0</v>
      </c>
      <c r="B30" s="31" t="s">
        <v>102</v>
      </c>
      <c r="C30" s="33" t="s">
        <v>31</v>
      </c>
      <c r="D30" s="34"/>
      <c r="E30" s="34"/>
    </row>
    <row r="31" spans="1:5" ht="12" customHeight="1">
      <c r="A31" s="31" t="s">
        <v>0</v>
      </c>
      <c r="B31" s="31" t="s">
        <v>103</v>
      </c>
      <c r="C31" s="33" t="s">
        <v>33</v>
      </c>
      <c r="D31" s="34">
        <f>ROUND(-[1]ОСД!E22,0)</f>
        <v>137259</v>
      </c>
      <c r="E31" s="34">
        <v>203109</v>
      </c>
    </row>
    <row r="32" spans="1:5" ht="12" customHeight="1">
      <c r="A32" s="31" t="s">
        <v>0</v>
      </c>
      <c r="B32" s="31" t="s">
        <v>104</v>
      </c>
      <c r="C32" s="33" t="s">
        <v>35</v>
      </c>
      <c r="D32" s="34"/>
      <c r="E32" s="34"/>
    </row>
    <row r="33" spans="1:5" ht="12" customHeight="1">
      <c r="A33" s="31" t="s">
        <v>0</v>
      </c>
      <c r="B33" s="31" t="s">
        <v>105</v>
      </c>
      <c r="C33" s="33" t="s">
        <v>37</v>
      </c>
      <c r="D33" s="34">
        <f>ROUND([1]ОСД!E29+[1]ОСД!E30,0)+1</f>
        <v>1271</v>
      </c>
      <c r="E33" s="34">
        <v>23860</v>
      </c>
    </row>
    <row r="34" spans="1:5" ht="24" customHeight="1">
      <c r="A34" s="31" t="s">
        <v>0</v>
      </c>
      <c r="B34" s="35" t="s">
        <v>106</v>
      </c>
      <c r="C34" s="36" t="s">
        <v>107</v>
      </c>
      <c r="D34" s="37">
        <f>D29-D31-D32+D33</f>
        <v>-700</v>
      </c>
      <c r="E34" s="37">
        <v>-78870</v>
      </c>
    </row>
    <row r="35" spans="1:5" ht="12" customHeight="1">
      <c r="A35" s="31" t="s">
        <v>0</v>
      </c>
      <c r="B35" s="31" t="s">
        <v>108</v>
      </c>
      <c r="C35" s="33" t="s">
        <v>109</v>
      </c>
      <c r="D35" s="34">
        <f>ROUND([1]ОСД!E32+[1]ОСД!E34,0)</f>
        <v>1305659</v>
      </c>
      <c r="E35" s="34">
        <v>1550528</v>
      </c>
    </row>
    <row r="36" spans="1:5" ht="12" customHeight="1">
      <c r="A36" s="31" t="s">
        <v>0</v>
      </c>
      <c r="B36" s="31" t="s">
        <v>110</v>
      </c>
      <c r="C36" s="33" t="s">
        <v>111</v>
      </c>
      <c r="D36" s="34">
        <f>ROUND(-[1]ОСД!E33,0)</f>
        <v>1927182</v>
      </c>
      <c r="E36" s="34">
        <v>1855146</v>
      </c>
    </row>
    <row r="37" spans="1:5" ht="24" customHeight="1">
      <c r="A37" s="31" t="s">
        <v>0</v>
      </c>
      <c r="B37" s="31" t="s">
        <v>112</v>
      </c>
      <c r="C37" s="33" t="s">
        <v>113</v>
      </c>
      <c r="D37" s="34"/>
      <c r="E37" s="34"/>
    </row>
    <row r="38" spans="1:5" ht="12" customHeight="1">
      <c r="A38" s="31" t="s">
        <v>0</v>
      </c>
      <c r="B38" s="31" t="s">
        <v>114</v>
      </c>
      <c r="C38" s="33" t="s">
        <v>115</v>
      </c>
      <c r="D38" s="34"/>
      <c r="E38" s="34">
        <v>883</v>
      </c>
    </row>
    <row r="39" spans="1:5" ht="12" customHeight="1">
      <c r="A39" s="31" t="s">
        <v>0</v>
      </c>
      <c r="B39" s="31" t="s">
        <v>116</v>
      </c>
      <c r="C39" s="33" t="s">
        <v>117</v>
      </c>
      <c r="D39" s="34"/>
      <c r="E39" s="34"/>
    </row>
    <row r="40" spans="1:5" ht="24" customHeight="1">
      <c r="A40" s="31" t="s">
        <v>0</v>
      </c>
      <c r="B40" s="35" t="s">
        <v>118</v>
      </c>
      <c r="C40" s="32">
        <v>100</v>
      </c>
      <c r="D40" s="37">
        <f>D34+D35-D36+D38-D39</f>
        <v>-622223</v>
      </c>
      <c r="E40" s="37">
        <v>-382605</v>
      </c>
    </row>
    <row r="41" spans="1:5" ht="12" customHeight="1">
      <c r="A41" s="31" t="s">
        <v>0</v>
      </c>
      <c r="B41" s="31" t="s">
        <v>119</v>
      </c>
      <c r="C41" s="38">
        <v>101</v>
      </c>
      <c r="D41" s="34">
        <v>0</v>
      </c>
      <c r="E41" s="34">
        <v>0</v>
      </c>
    </row>
    <row r="42" spans="1:5" ht="24" customHeight="1">
      <c r="A42" s="31" t="s">
        <v>0</v>
      </c>
      <c r="B42" s="35" t="s">
        <v>120</v>
      </c>
      <c r="C42" s="32">
        <v>200</v>
      </c>
      <c r="D42" s="37">
        <f>D40-D41</f>
        <v>-622223</v>
      </c>
      <c r="E42" s="37">
        <v>-382605</v>
      </c>
    </row>
    <row r="43" spans="1:5" ht="12" customHeight="1">
      <c r="A43" s="31" t="s">
        <v>0</v>
      </c>
      <c r="B43" s="31" t="s">
        <v>121</v>
      </c>
      <c r="C43" s="38">
        <v>201</v>
      </c>
      <c r="D43" s="34"/>
      <c r="E43" s="34"/>
    </row>
    <row r="44" spans="1:5" ht="12" customHeight="1">
      <c r="A44" s="31" t="s">
        <v>0</v>
      </c>
      <c r="B44" s="35" t="s">
        <v>122</v>
      </c>
      <c r="C44" s="32">
        <v>300</v>
      </c>
      <c r="D44" s="37">
        <f>D42+D43</f>
        <v>-622223</v>
      </c>
      <c r="E44" s="37">
        <v>-382605</v>
      </c>
    </row>
    <row r="45" spans="1:5" ht="12" customHeight="1">
      <c r="A45" s="31" t="s">
        <v>0</v>
      </c>
      <c r="B45" s="31" t="s">
        <v>123</v>
      </c>
      <c r="C45" s="38" t="s">
        <v>0</v>
      </c>
      <c r="D45" s="34"/>
      <c r="E45" s="34"/>
    </row>
    <row r="46" spans="1:5" ht="12" customHeight="1">
      <c r="A46" s="31" t="s">
        <v>0</v>
      </c>
      <c r="B46" s="31" t="s">
        <v>124</v>
      </c>
      <c r="C46" s="38" t="s">
        <v>0</v>
      </c>
      <c r="D46" s="34"/>
      <c r="E46" s="34"/>
    </row>
    <row r="47" spans="1:5" ht="14.25" customHeight="1">
      <c r="A47" s="31" t="s">
        <v>0</v>
      </c>
      <c r="B47" s="35" t="s">
        <v>125</v>
      </c>
      <c r="C47" s="32">
        <v>400</v>
      </c>
      <c r="D47" s="37">
        <f>SUM(D49:D59)</f>
        <v>0</v>
      </c>
      <c r="E47" s="37">
        <f>SUM(E49:E59)</f>
        <v>0</v>
      </c>
    </row>
    <row r="48" spans="1:5" ht="12" customHeight="1">
      <c r="A48" s="31" t="s">
        <v>0</v>
      </c>
      <c r="B48" s="21" t="s">
        <v>126</v>
      </c>
      <c r="C48" s="39"/>
      <c r="D48" s="39"/>
      <c r="E48" s="22"/>
    </row>
    <row r="49" spans="1:5" ht="12" customHeight="1">
      <c r="A49" s="31" t="s">
        <v>0</v>
      </c>
      <c r="B49" s="31" t="s">
        <v>127</v>
      </c>
      <c r="C49" s="38">
        <v>410</v>
      </c>
      <c r="D49" s="34"/>
      <c r="E49" s="34"/>
    </row>
    <row r="50" spans="1:5" ht="12" customHeight="1">
      <c r="A50" s="31" t="s">
        <v>0</v>
      </c>
      <c r="B50" s="31" t="s">
        <v>128</v>
      </c>
      <c r="C50" s="38">
        <v>411</v>
      </c>
      <c r="D50" s="34"/>
      <c r="E50" s="34"/>
    </row>
    <row r="51" spans="1:5" ht="40.5" customHeight="1">
      <c r="A51" s="31" t="s">
        <v>0</v>
      </c>
      <c r="B51" s="31" t="s">
        <v>129</v>
      </c>
      <c r="C51" s="38">
        <v>412</v>
      </c>
      <c r="D51" s="34"/>
      <c r="E51" s="34"/>
    </row>
    <row r="52" spans="1:5" ht="12" customHeight="1">
      <c r="A52" s="31" t="s">
        <v>0</v>
      </c>
      <c r="B52" s="31" t="s">
        <v>130</v>
      </c>
      <c r="C52" s="38">
        <v>413</v>
      </c>
      <c r="D52" s="34"/>
      <c r="E52" s="34"/>
    </row>
    <row r="53" spans="1:5" ht="24" customHeight="1">
      <c r="A53" s="31" t="s">
        <v>0</v>
      </c>
      <c r="B53" s="31" t="s">
        <v>131</v>
      </c>
      <c r="C53" s="38">
        <v>414</v>
      </c>
      <c r="D53" s="34"/>
      <c r="E53" s="34"/>
    </row>
    <row r="54" spans="1:5" ht="12" customHeight="1">
      <c r="A54" s="31" t="s">
        <v>0</v>
      </c>
      <c r="B54" s="31" t="s">
        <v>132</v>
      </c>
      <c r="C54" s="38">
        <v>415</v>
      </c>
      <c r="D54" s="34"/>
      <c r="E54" s="34"/>
    </row>
    <row r="55" spans="1:5" ht="12" customHeight="1">
      <c r="A55" s="31" t="s">
        <v>0</v>
      </c>
      <c r="B55" s="31" t="s">
        <v>133</v>
      </c>
      <c r="C55" s="38">
        <v>416</v>
      </c>
      <c r="D55" s="34"/>
      <c r="E55" s="34"/>
    </row>
    <row r="56" spans="1:5" ht="12" customHeight="1">
      <c r="A56" s="31" t="s">
        <v>0</v>
      </c>
      <c r="B56" s="31" t="s">
        <v>134</v>
      </c>
      <c r="C56" s="38">
        <v>417</v>
      </c>
      <c r="D56" s="34"/>
      <c r="E56" s="34"/>
    </row>
    <row r="57" spans="1:5" ht="12" customHeight="1">
      <c r="A57" s="31" t="s">
        <v>0</v>
      </c>
      <c r="B57" s="31" t="s">
        <v>135</v>
      </c>
      <c r="C57" s="38">
        <v>418</v>
      </c>
      <c r="D57" s="34"/>
      <c r="E57" s="34"/>
    </row>
    <row r="58" spans="1:5" ht="12" customHeight="1">
      <c r="A58" s="31" t="s">
        <v>0</v>
      </c>
      <c r="B58" s="31" t="s">
        <v>136</v>
      </c>
      <c r="C58" s="38">
        <v>419</v>
      </c>
      <c r="D58" s="34"/>
      <c r="E58" s="34"/>
    </row>
    <row r="59" spans="1:5" ht="12" customHeight="1">
      <c r="A59" s="31" t="s">
        <v>0</v>
      </c>
      <c r="B59" s="31" t="s">
        <v>137</v>
      </c>
      <c r="C59" s="38">
        <v>420</v>
      </c>
      <c r="D59" s="34"/>
      <c r="E59" s="34"/>
    </row>
    <row r="60" spans="1:5" ht="12" customHeight="1">
      <c r="A60" s="31" t="s">
        <v>0</v>
      </c>
      <c r="B60" s="35" t="s">
        <v>138</v>
      </c>
      <c r="C60" s="32">
        <v>500</v>
      </c>
      <c r="D60" s="37">
        <f>D44+D47</f>
        <v>-622223</v>
      </c>
      <c r="E60" s="37">
        <f>E44+E47</f>
        <v>-382605</v>
      </c>
    </row>
    <row r="61" spans="1:5" ht="12" customHeight="1">
      <c r="A61" s="31" t="s">
        <v>0</v>
      </c>
      <c r="B61" s="31" t="s">
        <v>139</v>
      </c>
      <c r="C61" s="38" t="s">
        <v>0</v>
      </c>
      <c r="D61" s="34" t="s">
        <v>0</v>
      </c>
      <c r="E61" s="34" t="s">
        <v>0</v>
      </c>
    </row>
    <row r="62" spans="1:5" ht="12" customHeight="1">
      <c r="A62" s="31" t="s">
        <v>0</v>
      </c>
      <c r="B62" s="31" t="s">
        <v>123</v>
      </c>
      <c r="C62" s="38" t="s">
        <v>0</v>
      </c>
      <c r="D62" s="34"/>
      <c r="E62" s="34"/>
    </row>
    <row r="63" spans="1:5" ht="12" customHeight="1">
      <c r="A63" s="31" t="s">
        <v>0</v>
      </c>
      <c r="B63" s="31" t="s">
        <v>140</v>
      </c>
      <c r="C63" s="38" t="s">
        <v>0</v>
      </c>
      <c r="D63" s="34"/>
      <c r="E63" s="34"/>
    </row>
    <row r="64" spans="1:5" ht="12" customHeight="1">
      <c r="A64" s="31" t="s">
        <v>0</v>
      </c>
      <c r="B64" s="35" t="s">
        <v>141</v>
      </c>
      <c r="C64" s="32">
        <v>600</v>
      </c>
      <c r="D64" s="37"/>
      <c r="E64" s="37"/>
    </row>
    <row r="65" spans="1:6" ht="12" customHeight="1">
      <c r="A65" s="31" t="s">
        <v>0</v>
      </c>
      <c r="B65" s="21" t="s">
        <v>126</v>
      </c>
      <c r="C65" s="39"/>
      <c r="D65" s="39"/>
      <c r="E65" s="22"/>
    </row>
    <row r="66" spans="1:6" ht="12" customHeight="1">
      <c r="A66" s="31" t="s">
        <v>0</v>
      </c>
      <c r="B66" s="31" t="s">
        <v>142</v>
      </c>
      <c r="C66" s="38" t="s">
        <v>0</v>
      </c>
      <c r="D66" s="34" t="s">
        <v>0</v>
      </c>
      <c r="E66" s="34" t="s">
        <v>0</v>
      </c>
    </row>
    <row r="67" spans="1:6" ht="12" customHeight="1">
      <c r="A67" s="31" t="s">
        <v>0</v>
      </c>
      <c r="B67" s="31" t="s">
        <v>143</v>
      </c>
      <c r="C67" s="38" t="s">
        <v>0</v>
      </c>
      <c r="D67" s="34"/>
      <c r="E67" s="34"/>
    </row>
    <row r="68" spans="1:6" ht="12" customHeight="1">
      <c r="A68" s="31" t="s">
        <v>0</v>
      </c>
      <c r="B68" s="31" t="s">
        <v>144</v>
      </c>
      <c r="C68" s="38" t="s">
        <v>0</v>
      </c>
      <c r="D68" s="34"/>
      <c r="E68" s="34"/>
    </row>
    <row r="69" spans="1:6" ht="12" customHeight="1">
      <c r="A69" s="31" t="s">
        <v>0</v>
      </c>
      <c r="B69" s="31" t="s">
        <v>145</v>
      </c>
      <c r="C69" s="38" t="s">
        <v>0</v>
      </c>
      <c r="D69" s="34" t="s">
        <v>0</v>
      </c>
      <c r="E69" s="34" t="s">
        <v>0</v>
      </c>
    </row>
    <row r="70" spans="1:6" ht="12" customHeight="1">
      <c r="A70" s="31" t="s">
        <v>0</v>
      </c>
      <c r="B70" s="31" t="s">
        <v>143</v>
      </c>
      <c r="C70" s="38" t="s">
        <v>0</v>
      </c>
      <c r="D70" s="34"/>
      <c r="E70" s="34"/>
    </row>
    <row r="71" spans="1:6" ht="12" customHeight="1">
      <c r="A71" s="31" t="s">
        <v>0</v>
      </c>
      <c r="B71" s="31" t="s">
        <v>144</v>
      </c>
      <c r="C71" s="38" t="s">
        <v>0</v>
      </c>
      <c r="D71" s="34"/>
      <c r="E71" s="34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28" t="str">
        <f>[30]Ф1!B107</f>
        <v>Руководитель: Артамбаева Гульнара Джумагалиевна</v>
      </c>
      <c r="C74" s="11" t="s">
        <v>0</v>
      </c>
      <c r="D74" s="28" t="s">
        <v>0</v>
      </c>
      <c r="E74" s="11" t="s">
        <v>0</v>
      </c>
      <c r="F74" s="1"/>
    </row>
    <row r="75" spans="1:6" ht="12" customHeight="1">
      <c r="B75" s="11" t="s">
        <v>88</v>
      </c>
      <c r="C75" s="11" t="s">
        <v>0</v>
      </c>
      <c r="D75" s="30" t="s">
        <v>89</v>
      </c>
      <c r="E75" s="11" t="s">
        <v>0</v>
      </c>
      <c r="F75" s="1"/>
    </row>
    <row r="76" spans="1:6" ht="12" customHeight="1">
      <c r="B76" s="28" t="str">
        <f>[30]Ф1!B109</f>
        <v>Главный бухгалтер: Касымханова Карлыгаш Эрбулатовна</v>
      </c>
      <c r="C76" s="11" t="s">
        <v>0</v>
      </c>
      <c r="D76" s="28" t="s">
        <v>0</v>
      </c>
      <c r="E76" s="11" t="s">
        <v>0</v>
      </c>
      <c r="F76" s="1"/>
    </row>
    <row r="77" spans="1:6" ht="12" customHeight="1">
      <c r="B77" s="11" t="s">
        <v>91</v>
      </c>
      <c r="C77" s="11" t="s">
        <v>0</v>
      </c>
      <c r="D77" s="30" t="s">
        <v>89</v>
      </c>
      <c r="E77" s="11" t="s">
        <v>0</v>
      </c>
      <c r="F77" s="1"/>
    </row>
    <row r="78" spans="1:6" ht="12" customHeight="1">
      <c r="B78" s="1" t="s">
        <v>92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B8:E8"/>
    <mergeCell ref="B10:E10"/>
    <mergeCell ref="B11:F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8740157480314965" right="7.874015748031496E-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Natalya</cp:lastModifiedBy>
  <dcterms:created xsi:type="dcterms:W3CDTF">2013-11-01T08:07:56Z</dcterms:created>
  <dcterms:modified xsi:type="dcterms:W3CDTF">2013-11-01T08:08:50Z</dcterms:modified>
</cp:coreProperties>
</file>