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10" tabRatio="185" activeTab="1"/>
  </bookViews>
  <sheets>
    <sheet name="TDSheet" sheetId="1" r:id="rId1"/>
    <sheet name="TDSheet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<sst xmlns="http://schemas.openxmlformats.org/spreadsheetml/2006/main" count="358" uniqueCount="293">
  <si>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</si>
  <si>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</si>
  <si>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</si>
  <si>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</si>
  <si>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</si>
  <si>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</si>
  <si>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</si>
  <si>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</si>
  <si>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</si>
  <si>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</si>
  <si>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</si>
  <si>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</si>
  <si>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</si>
  <si>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</si>
  <si>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</si>
  <si>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</si>
  <si>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</si>
  <si>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</si>
  <si>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</si>
  <si>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</si>
  <si>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</si>
  <si>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</si>
  <si>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</si>
  <si>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</si>
  <si>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</si>
  <si>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</si>
  <si>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</si>
  <si>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</si>
  <si>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</si>
  <si>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</si>
  <si>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</si>
  <si>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</si>
  <si>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</si>
  <si>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</si>
  <si>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</si>
  <si>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</si>
  <si>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</si>
  <si>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</si>
  <si>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</si>
  <si>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</si>
  <si>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</si>
  <si>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</si>
  <si>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</si>
  <si>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</si>
  <si>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</si>
  <si>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</si>
  <si>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</si>
  <si>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</si>
  <si>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</si>
  <si>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</si>
  <si>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</si>
  <si>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</si>
  <si>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</si>
  <si>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</si>
  <si>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</si>
  <si>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</si>
  <si>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</si>
  <si>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</si>
  <si>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</si>
  <si>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</si>
  <si>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</si>
  <si>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</si>
  <si>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</si>
  <si>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</si>
  <si>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</si>
  <si>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</si>
  <si>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</si>
  <si>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</si>
  <si>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</si>
  <si>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</si>
  <si>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</si>
  <si>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</si>
  <si>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</si>
  <si>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</si>
  <si>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</si>
  <si>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</si>
  <si>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</si>
  <si>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</si>
  <si>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</si>
  <si>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</si>
  <si>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</si>
  <si>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</si>
  <si>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</si>
  <si>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</si>
  <si>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</si>
  <si>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</si>
  <si>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</si>
  <si>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</si>
  <si>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</si>
  <si>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</si>
  <si>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</si>
  <si>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</si>
  <si>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</si>
  <si>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</si>
  <si>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</si>
  <si>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______________</t>
  </si>
  <si>
    <t>ФИО</t>
  </si>
  <si>
    <t>подпись</t>
  </si>
  <si>
    <t>дата</t>
  </si>
  <si>
    <t>Телефон исполнителя 2598877 вн 707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</si>
  <si>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</si>
  <si>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</si>
  <si>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Ценные бумаги, учитываемые по справедливой стоимости через прочий совокупный доход</t>
  </si>
  <si>
    <t xml:space="preserve">Активы в форме права пользования (за вычетом амортизации и убытков от обесценения)  </t>
  </si>
  <si>
    <t>Текущий налоговый актив</t>
  </si>
  <si>
    <t>Отложенный налоговый актив</t>
  </si>
  <si>
    <t xml:space="preserve">  по услугам иных профессиональных участников рынка ценных бумаг</t>
  </si>
  <si>
    <t>Обязательство перед бюджетом по налогам и другим обязательным платежам в бюджет</t>
  </si>
  <si>
    <t>Обязательства по аренде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</si>
  <si>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</si>
  <si>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</si>
  <si>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</si>
  <si>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16.1.1.</t>
  </si>
  <si>
    <t>16.1.2.</t>
  </si>
  <si>
    <t>30.10.</t>
  </si>
  <si>
    <t>Итого капитал и обязательства (стр. 38+стр.48)</t>
  </si>
  <si>
    <t>Первый руководитель (на период его отсутсвия - лицо, его замещающее)     Акинов М.Е.</t>
  </si>
  <si>
    <t xml:space="preserve">    эквиваленты денежных средств</t>
  </si>
  <si>
    <t>Отчет о прибылях и убытках</t>
  </si>
  <si>
    <t>(полное наименование организации)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</si>
  <si>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</si>
  <si>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</si>
  <si>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</si>
  <si>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</si>
  <si>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</si>
  <si>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</si>
  <si>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</si>
  <si>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</si>
  <si>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</si>
  <si>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</si>
  <si>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</si>
  <si>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</si>
  <si>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</si>
  <si>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</si>
  <si>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</si>
  <si>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</si>
  <si>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</si>
  <si>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</si>
  <si>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</si>
  <si>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</si>
  <si>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</si>
  <si>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</si>
  <si>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</si>
  <si>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</si>
  <si>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</si>
  <si>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</si>
  <si>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</si>
  <si>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</si>
  <si>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</si>
  <si>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</si>
  <si>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</si>
  <si>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</si>
  <si>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</si>
  <si>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</si>
  <si>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</si>
  <si>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</si>
  <si>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</si>
  <si>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</si>
  <si>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</si>
  <si>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</si>
  <si>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</si>
  <si>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</si>
  <si>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</si>
  <si>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</si>
  <si>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</si>
  <si>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</si>
  <si>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</si>
  <si>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</si>
  <si>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</si>
  <si>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</si>
  <si>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</si>
  <si>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</si>
  <si>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</si>
  <si>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</si>
  <si>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</si>
  <si>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</si>
  <si>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</si>
  <si>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</si>
  <si>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</si>
  <si>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</si>
  <si>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</si>
  <si>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</si>
  <si>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</si>
  <si>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</si>
  <si>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</si>
  <si>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</si>
  <si>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</si>
  <si>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</si>
  <si>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</si>
  <si>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</si>
  <si>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</si>
  <si>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</si>
  <si>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</si>
  <si>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</si>
  <si>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</si>
  <si>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</si>
  <si>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</si>
  <si>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</si>
  <si>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</si>
  <si>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</si>
  <si>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</si>
  <si>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</si>
  <si>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</si>
  <si>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</si>
  <si>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</si>
  <si>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</si>
  <si>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</si>
  <si>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</si>
  <si>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</si>
  <si>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</si>
  <si>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</si>
  <si>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</si>
  <si>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</si>
  <si>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</si>
  <si>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</si>
  <si>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</si>
  <si>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</si>
  <si>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</si>
  <si>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</si>
  <si>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</si>
  <si>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</si>
  <si>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</si>
  <si>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</si>
  <si>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</si>
  <si>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</si>
  <si>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</si>
  <si>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</si>
  <si>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</si>
  <si>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</si>
  <si>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</si>
  <si>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</si>
  <si>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</si>
  <si>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</si>
  <si>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</si>
  <si>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</si>
  <si>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</si>
  <si>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</si>
  <si>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</si>
  <si>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</si>
  <si>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</si>
  <si>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</si>
  <si>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</si>
  <si>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</si>
  <si>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</si>
  <si>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</si>
  <si>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</si>
  <si>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</si>
  <si>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</si>
  <si>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</si>
  <si>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</si>
  <si>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</si>
  <si>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</si>
  <si>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</si>
  <si>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</si>
  <si>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</si>
  <si>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</si>
  <si>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</si>
  <si>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</si>
  <si>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</si>
  <si>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</si>
  <si>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</si>
  <si>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</si>
  <si>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</si>
  <si>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</si>
  <si>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</si>
  <si>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</si>
  <si>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</si>
  <si>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</si>
  <si>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</si>
  <si>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</si>
  <si>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</si>
  <si>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</si>
  <si>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</si>
  <si>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</si>
  <si>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</si>
  <si>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</si>
  <si>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</si>
  <si>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</si>
  <si>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</si>
  <si>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</si>
  <si>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</si>
  <si>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</si>
  <si>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</si>
  <si>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</si>
  <si>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</si>
  <si>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</si>
  <si>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</si>
  <si>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</si>
  <si>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</si>
  <si>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</si>
  <si>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</si>
  <si>
    <t xml:space="preserve">по состоянию на 30 июня 2021 г. </t>
  </si>
  <si>
    <t>по состоянию на 30 июня 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</si>
</sst>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10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6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1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6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" fontId="0" fillId="6" borderId="17" xfId="0" applyNumberFormat="1" applyFill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122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81.16015625" style="1" customWidth="1"/>
    <col min="2" max="2" width="6.5" style="1" customWidth="1"/>
    <col min="3" max="3" width="25.16015625" style="15" customWidth="1"/>
    <col min="4" max="4" width="24" style="1" customWidth="1"/>
  </cols>
  <sheetData>
    <row r="2" spans="1:4" ht="15.75">
      <c r="A2" s="43" t="s">
        <v>0</v>
      </c>
      <c r="B2" s="43"/>
      <c r="C2" s="43"/>
      <c r="D2" s="43"/>
    </row>
    <row r="3" spans="1:4" ht="15.75">
      <c r="A3" s="43" t="s">
        <v>1</v>
      </c>
      <c r="B3" s="43"/>
      <c r="C3" s="43"/>
      <c r="D3" s="43"/>
    </row>
    <row r="4" spans="1:4" ht="11.25">
      <c r="A4" s="44" t="s">
        <v>2</v>
      </c>
      <c r="B4" s="44"/>
      <c r="C4" s="44"/>
      <c r="D4" s="44"/>
    </row>
    <row r="5" spans="1:4" ht="11.25">
      <c r="A5" s="45" t="s">
        <v>291</v>
      </c>
      <c r="B5" s="45"/>
      <c r="C5" s="45"/>
      <c r="D5" s="45"/>
    </row>
    <row r="6" ht="11.25">
      <c r="D6" s="1" t="s">
        <v>3</v>
      </c>
    </row>
    <row r="7" spans="1:4" ht="27" customHeight="1">
      <c r="A7" s="3" t="s">
        <v>4</v>
      </c>
      <c r="B7" s="4" t="s">
        <v>5</v>
      </c>
      <c r="C7" s="16" t="s">
        <v>6</v>
      </c>
      <c r="D7" s="5" t="s">
        <v>7</v>
      </c>
    </row>
    <row r="8" spans="1:4" ht="11.25">
      <c r="A8" s="6">
        <v>1</v>
      </c>
      <c r="B8" s="6">
        <v>2</v>
      </c>
      <c r="C8" s="17">
        <v>3</v>
      </c>
      <c r="D8" s="6">
        <v>4</v>
      </c>
    </row>
    <row r="9" spans="1:4" ht="11.25">
      <c r="A9" s="7" t="s">
        <v>8</v>
      </c>
      <c r="B9" s="7"/>
      <c r="C9" s="18"/>
      <c r="D9" s="7"/>
    </row>
    <row r="10" spans="1:4" ht="11.25">
      <c r="A10" s="7" t="s">
        <v>9</v>
      </c>
      <c r="B10" s="6">
        <v>1</v>
      </c>
      <c r="C10" s="11">
        <f>C12+C13</f>
        <v>70303</v>
      </c>
      <c r="D10" s="11">
        <f>D12+D13</f>
        <v>41185</v>
      </c>
    </row>
    <row r="11" spans="1:4" ht="11.25">
      <c r="A11" s="7" t="s">
        <v>10</v>
      </c>
      <c r="B11" s="7"/>
      <c r="C11" s="12"/>
      <c r="D11" s="12"/>
    </row>
    <row r="12" spans="1:4" ht="11.25">
      <c r="A12" s="7" t="s">
        <v>11</v>
      </c>
      <c r="B12" s="7" t="s">
        <v>12</v>
      </c>
      <c r="C12" s="11">
        <v>732</v>
      </c>
      <c r="D12" s="11">
        <v>1679</v>
      </c>
    </row>
    <row r="13" spans="1:4" ht="11.25">
      <c r="A13" s="7" t="s">
        <v>13</v>
      </c>
      <c r="B13" s="7" t="s">
        <v>14</v>
      </c>
      <c r="C13" s="11">
        <v>69571</v>
      </c>
      <c r="D13" s="11">
        <v>39506</v>
      </c>
    </row>
    <row r="14" spans="1:4" ht="11.25">
      <c r="A14" s="7" t="s">
        <v>117</v>
      </c>
      <c r="B14" s="7">
        <v>1.3</v>
      </c>
      <c r="C14" s="11"/>
      <c r="D14" s="11"/>
    </row>
    <row r="15" spans="1:4" ht="11.25">
      <c r="A15" s="7" t="s">
        <v>15</v>
      </c>
      <c r="B15" s="6">
        <v>2</v>
      </c>
      <c r="C15" s="11"/>
      <c r="D15" s="11"/>
    </row>
    <row r="16" spans="1:4" ht="11.25">
      <c r="A16" s="7" t="s">
        <v>16</v>
      </c>
      <c r="B16" s="6">
        <v>3</v>
      </c>
      <c r="C16" s="11"/>
      <c r="D16" s="11">
        <v>26818</v>
      </c>
    </row>
    <row r="17" spans="1:4" ht="11.25">
      <c r="A17" s="7" t="s">
        <v>10</v>
      </c>
      <c r="B17" s="7"/>
      <c r="C17" s="12"/>
      <c r="D17" s="12"/>
    </row>
    <row r="18" spans="1:4" ht="11.25">
      <c r="A18" s="7" t="s">
        <v>17</v>
      </c>
      <c r="B18" s="7" t="s">
        <v>18</v>
      </c>
      <c r="C18" s="11"/>
      <c r="D18" s="11">
        <v>282</v>
      </c>
    </row>
    <row r="19" spans="1:4" ht="11.25">
      <c r="A19" s="7" t="s">
        <v>19</v>
      </c>
      <c r="B19" s="6">
        <v>4</v>
      </c>
      <c r="C19" s="11">
        <v>28143</v>
      </c>
      <c r="D19" s="11">
        <v>342360</v>
      </c>
    </row>
    <row r="20" spans="1:4" ht="11.25">
      <c r="A20" s="7" t="s">
        <v>10</v>
      </c>
      <c r="B20" s="7"/>
      <c r="C20" s="12"/>
      <c r="D20" s="12"/>
    </row>
    <row r="21" spans="1:4" ht="11.25">
      <c r="A21" s="7" t="s">
        <v>17</v>
      </c>
      <c r="B21" s="7" t="s">
        <v>20</v>
      </c>
      <c r="C21" s="11">
        <v>17</v>
      </c>
      <c r="D21" s="11">
        <v>1093</v>
      </c>
    </row>
    <row r="22" spans="1:4" ht="11.25">
      <c r="A22" s="7" t="s">
        <v>21</v>
      </c>
      <c r="B22" s="6">
        <v>5</v>
      </c>
      <c r="C22" s="11">
        <v>3727180</v>
      </c>
      <c r="D22" s="11">
        <v>2936617</v>
      </c>
    </row>
    <row r="23" spans="1:4" ht="11.25">
      <c r="A23" s="7" t="s">
        <v>10</v>
      </c>
      <c r="B23" s="7"/>
      <c r="C23" s="12"/>
      <c r="D23" s="12"/>
    </row>
    <row r="24" spans="1:4" ht="11.25">
      <c r="A24" s="7" t="s">
        <v>17</v>
      </c>
      <c r="B24" s="7" t="s">
        <v>22</v>
      </c>
      <c r="C24" s="11">
        <v>99244</v>
      </c>
      <c r="D24" s="11">
        <v>6719</v>
      </c>
    </row>
    <row r="25" spans="1:4" ht="11.25">
      <c r="A25" s="7" t="s">
        <v>102</v>
      </c>
      <c r="B25" s="6">
        <v>6</v>
      </c>
      <c r="C25" s="11"/>
      <c r="D25" s="11"/>
    </row>
    <row r="26" spans="1:4" ht="11.25">
      <c r="A26" s="7" t="s">
        <v>10</v>
      </c>
      <c r="B26" s="7"/>
      <c r="C26" s="12"/>
      <c r="D26" s="12"/>
    </row>
    <row r="27" spans="1:4" ht="11.25">
      <c r="A27" s="7" t="s">
        <v>17</v>
      </c>
      <c r="B27" s="7" t="s">
        <v>23</v>
      </c>
      <c r="C27" s="11"/>
      <c r="D27" s="11"/>
    </row>
    <row r="28" spans="1:4" ht="11.25">
      <c r="A28" s="7" t="s">
        <v>24</v>
      </c>
      <c r="B28" s="6">
        <v>7</v>
      </c>
      <c r="C28" s="11"/>
      <c r="D28" s="11"/>
    </row>
    <row r="29" spans="1:4" ht="11.25">
      <c r="A29" s="7" t="s">
        <v>10</v>
      </c>
      <c r="B29" s="7"/>
      <c r="C29" s="12"/>
      <c r="D29" s="12"/>
    </row>
    <row r="30" spans="1:4" ht="11.25">
      <c r="A30" s="7" t="s">
        <v>17</v>
      </c>
      <c r="B30" s="7" t="s">
        <v>25</v>
      </c>
      <c r="C30" s="11"/>
      <c r="D30" s="11"/>
    </row>
    <row r="31" spans="1:4" ht="11.25">
      <c r="A31" s="7" t="s">
        <v>26</v>
      </c>
      <c r="B31" s="6">
        <v>8</v>
      </c>
      <c r="C31" s="11"/>
      <c r="D31" s="11"/>
    </row>
    <row r="32" spans="1:4" ht="11.25">
      <c r="A32" s="7" t="s">
        <v>27</v>
      </c>
      <c r="B32" s="6">
        <v>9</v>
      </c>
      <c r="C32" s="11"/>
      <c r="D32" s="11"/>
    </row>
    <row r="33" spans="1:4" ht="11.25">
      <c r="A33" s="7" t="s">
        <v>28</v>
      </c>
      <c r="B33" s="6">
        <v>10</v>
      </c>
      <c r="C33" s="11"/>
      <c r="D33" s="11"/>
    </row>
    <row r="34" spans="1:4" ht="11.25">
      <c r="A34" s="7" t="s">
        <v>29</v>
      </c>
      <c r="B34" s="6">
        <v>11</v>
      </c>
      <c r="C34" s="11"/>
      <c r="D34" s="11"/>
    </row>
    <row r="35" spans="1:4" ht="11.25">
      <c r="A35" s="7" t="s">
        <v>30</v>
      </c>
      <c r="B35" s="6">
        <v>12</v>
      </c>
      <c r="C35" s="11">
        <f>33371+15478</f>
        <v>48849</v>
      </c>
      <c r="D35" s="11">
        <f>17599+31314</f>
        <v>48913</v>
      </c>
    </row>
    <row r="36" spans="1:4" ht="11.25">
      <c r="A36" s="7" t="s">
        <v>31</v>
      </c>
      <c r="B36" s="6">
        <v>13</v>
      </c>
      <c r="C36" s="11">
        <v>7700</v>
      </c>
      <c r="D36" s="11">
        <v>3421</v>
      </c>
    </row>
    <row r="37" spans="1:4" ht="11.25">
      <c r="A37" s="7" t="s">
        <v>103</v>
      </c>
      <c r="B37" s="6">
        <v>14</v>
      </c>
      <c r="C37" s="11">
        <v>0</v>
      </c>
      <c r="D37" s="11">
        <v>0</v>
      </c>
    </row>
    <row r="38" spans="1:4" ht="11.25">
      <c r="A38" s="7" t="s">
        <v>32</v>
      </c>
      <c r="B38" s="6">
        <v>15</v>
      </c>
      <c r="C38" s="11">
        <v>0</v>
      </c>
      <c r="D38" s="11">
        <v>0</v>
      </c>
    </row>
    <row r="39" spans="1:4" ht="11.25">
      <c r="A39" s="7" t="s">
        <v>33</v>
      </c>
      <c r="B39" s="6">
        <v>16</v>
      </c>
      <c r="C39" s="11">
        <f>SUM(C42:C51)</f>
        <v>51650</v>
      </c>
      <c r="D39" s="11">
        <f>SUM(D43:D51)</f>
        <v>196542</v>
      </c>
    </row>
    <row r="40" spans="1:4" ht="11.25">
      <c r="A40" s="7" t="s">
        <v>10</v>
      </c>
      <c r="B40" s="7"/>
      <c r="C40" s="12"/>
      <c r="D40" s="12"/>
    </row>
    <row r="41" spans="1:4" ht="11.25">
      <c r="A41" s="7" t="s">
        <v>34</v>
      </c>
      <c r="B41" s="7">
        <v>16.1</v>
      </c>
      <c r="C41" s="11">
        <v>583</v>
      </c>
      <c r="D41" s="11"/>
    </row>
    <row r="42" spans="1:4" ht="11.25">
      <c r="A42" s="7" t="s">
        <v>35</v>
      </c>
      <c r="B42" s="21" t="s">
        <v>112</v>
      </c>
      <c r="C42" s="11">
        <v>583</v>
      </c>
      <c r="D42" s="11"/>
    </row>
    <row r="43" spans="1:4" ht="11.25">
      <c r="A43" s="7" t="s">
        <v>36</v>
      </c>
      <c r="B43" s="13" t="s">
        <v>113</v>
      </c>
      <c r="C43" s="11"/>
      <c r="D43" s="11"/>
    </row>
    <row r="44" spans="1:4" ht="11.25">
      <c r="A44" s="7" t="s">
        <v>37</v>
      </c>
      <c r="B44" s="7">
        <v>16.2</v>
      </c>
      <c r="C44" s="11">
        <v>1417</v>
      </c>
      <c r="D44" s="11">
        <v>584</v>
      </c>
    </row>
    <row r="45" spans="1:4" ht="11.25">
      <c r="A45" s="7" t="s">
        <v>38</v>
      </c>
      <c r="B45" s="7">
        <v>16.3</v>
      </c>
      <c r="C45" s="11"/>
      <c r="D45" s="11"/>
    </row>
    <row r="46" spans="1:4" ht="11.25">
      <c r="A46" s="7" t="s">
        <v>39</v>
      </c>
      <c r="B46" s="7">
        <v>16.4</v>
      </c>
      <c r="C46" s="11">
        <v>15562</v>
      </c>
      <c r="D46" s="11">
        <v>17765</v>
      </c>
    </row>
    <row r="47" spans="1:4" ht="11.25">
      <c r="A47" s="7" t="s">
        <v>40</v>
      </c>
      <c r="B47" s="7">
        <v>16.5</v>
      </c>
      <c r="C47" s="11">
        <v>33988</v>
      </c>
      <c r="D47" s="11">
        <v>178164</v>
      </c>
    </row>
    <row r="48" spans="1:4" ht="11.25">
      <c r="A48" s="7" t="s">
        <v>41</v>
      </c>
      <c r="B48" s="7">
        <v>16.6</v>
      </c>
      <c r="C48" s="11">
        <v>100</v>
      </c>
      <c r="D48" s="11">
        <v>29</v>
      </c>
    </row>
    <row r="49" spans="1:4" ht="11.25">
      <c r="A49" s="7" t="s">
        <v>42</v>
      </c>
      <c r="B49" s="7">
        <v>16.7</v>
      </c>
      <c r="C49" s="12"/>
      <c r="D49" s="12"/>
    </row>
    <row r="50" spans="1:4" ht="11.25">
      <c r="A50" s="7" t="s">
        <v>43</v>
      </c>
      <c r="B50" s="7">
        <v>16.8</v>
      </c>
      <c r="C50" s="12"/>
      <c r="D50" s="12"/>
    </row>
    <row r="51" spans="1:4" ht="11.25">
      <c r="A51" s="7" t="s">
        <v>44</v>
      </c>
      <c r="B51" s="7">
        <v>16.9</v>
      </c>
      <c r="C51" s="11"/>
      <c r="D51" s="11"/>
    </row>
    <row r="52" spans="1:4" ht="11.25">
      <c r="A52" s="7" t="s">
        <v>45</v>
      </c>
      <c r="B52" s="6">
        <v>17</v>
      </c>
      <c r="C52" s="11"/>
      <c r="D52" s="11"/>
    </row>
    <row r="53" spans="1:4" ht="11.25">
      <c r="A53" s="7" t="s">
        <v>10</v>
      </c>
      <c r="B53" s="7"/>
      <c r="C53" s="12"/>
      <c r="D53" s="12"/>
    </row>
    <row r="54" spans="1:4" ht="11.25">
      <c r="A54" s="7" t="s">
        <v>46</v>
      </c>
      <c r="B54" s="7">
        <v>17.1</v>
      </c>
      <c r="C54" s="11"/>
      <c r="D54" s="11"/>
    </row>
    <row r="55" spans="1:4" ht="11.25">
      <c r="A55" s="7" t="s">
        <v>47</v>
      </c>
      <c r="B55" s="7">
        <v>17.2</v>
      </c>
      <c r="C55" s="11"/>
      <c r="D55" s="11"/>
    </row>
    <row r="56" spans="1:4" ht="11.25">
      <c r="A56" s="7" t="s">
        <v>48</v>
      </c>
      <c r="B56" s="7">
        <v>17.3</v>
      </c>
      <c r="C56" s="11"/>
      <c r="D56" s="11"/>
    </row>
    <row r="57" spans="1:4" ht="11.25">
      <c r="A57" s="7" t="s">
        <v>49</v>
      </c>
      <c r="B57" s="7">
        <v>17.4</v>
      </c>
      <c r="C57" s="11"/>
      <c r="D57" s="11"/>
    </row>
    <row r="58" spans="1:4" ht="11.25">
      <c r="A58" s="7" t="s">
        <v>104</v>
      </c>
      <c r="B58" s="6">
        <v>18</v>
      </c>
      <c r="C58" s="11">
        <v>8621</v>
      </c>
      <c r="D58" s="11">
        <v>8621</v>
      </c>
    </row>
    <row r="59" spans="1:4" ht="11.25">
      <c r="A59" s="7" t="s">
        <v>105</v>
      </c>
      <c r="B59" s="6">
        <v>19</v>
      </c>
      <c r="C59" s="11">
        <v>7292</v>
      </c>
      <c r="D59" s="11">
        <v>7292</v>
      </c>
    </row>
    <row r="60" spans="1:4" ht="11.25">
      <c r="A60" s="7" t="s">
        <v>50</v>
      </c>
      <c r="B60" s="6">
        <v>20</v>
      </c>
      <c r="C60" s="11">
        <v>8726</v>
      </c>
      <c r="D60" s="11">
        <v>18684</v>
      </c>
    </row>
    <row r="61" spans="1:4" ht="11.25">
      <c r="A61" s="7" t="s">
        <v>51</v>
      </c>
      <c r="B61" s="6">
        <v>21</v>
      </c>
      <c r="C61" s="11">
        <v>19748</v>
      </c>
      <c r="D61" s="11">
        <v>2074</v>
      </c>
    </row>
    <row r="62" spans="1:4" ht="11.25">
      <c r="A62" s="7" t="s">
        <v>52</v>
      </c>
      <c r="B62" s="6">
        <v>22</v>
      </c>
      <c r="C62" s="14">
        <f>C10+C16+C22+C25+C32+C35+C36+C38+C39+C58+C59+C60+C61+C19+C37+C33</f>
        <v>3978212</v>
      </c>
      <c r="D62" s="14">
        <f>D10+D16+D22+D25+D32+D35+D36+D38+D39+D58+D59+D60+D61+D19+D37</f>
        <v>3632527</v>
      </c>
    </row>
    <row r="63" spans="1:4" ht="11.25">
      <c r="A63" s="7" t="s">
        <v>53</v>
      </c>
      <c r="B63" s="7"/>
      <c r="C63" s="12"/>
      <c r="D63" s="12"/>
    </row>
    <row r="64" spans="1:4" ht="11.25">
      <c r="A64" s="7" t="s">
        <v>54</v>
      </c>
      <c r="B64" s="6">
        <v>23</v>
      </c>
      <c r="C64" s="11"/>
      <c r="D64" s="11">
        <v>555212</v>
      </c>
    </row>
    <row r="65" spans="1:4" ht="11.25">
      <c r="A65" s="7" t="s">
        <v>55</v>
      </c>
      <c r="B65" s="6">
        <v>24</v>
      </c>
      <c r="C65" s="11"/>
      <c r="D65" s="11"/>
    </row>
    <row r="66" spans="1:4" ht="11.25">
      <c r="A66" s="7" t="s">
        <v>56</v>
      </c>
      <c r="B66" s="6">
        <v>25</v>
      </c>
      <c r="C66" s="11"/>
      <c r="D66" s="11"/>
    </row>
    <row r="67" spans="1:4" ht="11.25">
      <c r="A67" s="7" t="s">
        <v>57</v>
      </c>
      <c r="B67" s="6">
        <v>26</v>
      </c>
      <c r="C67" s="12"/>
      <c r="D67" s="12"/>
    </row>
    <row r="68" spans="1:4" ht="11.25">
      <c r="A68" s="7" t="s">
        <v>58</v>
      </c>
      <c r="B68" s="6">
        <v>27</v>
      </c>
      <c r="C68" s="11"/>
      <c r="D68" s="11"/>
    </row>
    <row r="69" spans="1:4" ht="11.25">
      <c r="A69" s="7" t="s">
        <v>59</v>
      </c>
      <c r="B69" s="6">
        <v>28</v>
      </c>
      <c r="C69" s="11"/>
      <c r="D69" s="11"/>
    </row>
    <row r="70" spans="1:4" ht="11.25">
      <c r="A70" s="7" t="s">
        <v>60</v>
      </c>
      <c r="B70" s="6">
        <v>29</v>
      </c>
      <c r="C70" s="11">
        <v>5552</v>
      </c>
      <c r="D70" s="11">
        <v>6333</v>
      </c>
    </row>
    <row r="71" spans="1:4" ht="11.25">
      <c r="A71" s="7" t="s">
        <v>61</v>
      </c>
      <c r="B71" s="6">
        <v>30</v>
      </c>
      <c r="C71" s="11">
        <f>SUM(C76:C83)</f>
        <v>6245</v>
      </c>
      <c r="D71" s="11">
        <f>SUM(D76:D83)</f>
        <v>9722</v>
      </c>
    </row>
    <row r="72" spans="1:4" ht="11.25">
      <c r="A72" s="7" t="s">
        <v>10</v>
      </c>
      <c r="B72" s="7"/>
      <c r="C72" s="12"/>
      <c r="D72" s="12"/>
    </row>
    <row r="73" spans="1:4" ht="11.25">
      <c r="A73" s="7" t="s">
        <v>62</v>
      </c>
      <c r="B73" s="7">
        <v>30.1</v>
      </c>
      <c r="C73" s="12"/>
      <c r="D73" s="12"/>
    </row>
    <row r="74" spans="1:4" ht="11.25">
      <c r="A74" s="7" t="s">
        <v>63</v>
      </c>
      <c r="B74" s="7">
        <v>30.2</v>
      </c>
      <c r="C74" s="12"/>
      <c r="D74" s="12"/>
    </row>
    <row r="75" spans="1:4" ht="11.25">
      <c r="A75" s="7" t="s">
        <v>64</v>
      </c>
      <c r="B75" s="7">
        <v>30.3</v>
      </c>
      <c r="C75" s="12"/>
      <c r="D75" s="12"/>
    </row>
    <row r="76" spans="1:4" ht="11.25">
      <c r="A76" s="7" t="s">
        <v>65</v>
      </c>
      <c r="B76" s="7">
        <v>30.4</v>
      </c>
      <c r="C76" s="12"/>
      <c r="D76" s="12"/>
    </row>
    <row r="77" spans="1:4" ht="11.25">
      <c r="A77" s="7" t="s">
        <v>66</v>
      </c>
      <c r="B77" s="7">
        <v>30.5</v>
      </c>
      <c r="C77" s="12"/>
      <c r="D77" s="12"/>
    </row>
    <row r="78" spans="1:4" ht="11.25">
      <c r="A78" s="7" t="s">
        <v>67</v>
      </c>
      <c r="B78" s="7">
        <v>30.6</v>
      </c>
      <c r="C78" s="12"/>
      <c r="D78" s="12"/>
    </row>
    <row r="79" spans="1:4" ht="11.25">
      <c r="A79" s="7" t="s">
        <v>68</v>
      </c>
      <c r="B79" s="7">
        <v>30.7</v>
      </c>
      <c r="C79" s="11">
        <v>1754</v>
      </c>
      <c r="D79" s="11">
        <v>7672</v>
      </c>
    </row>
    <row r="80" spans="1:4" ht="11.25">
      <c r="A80" s="7" t="s">
        <v>69</v>
      </c>
      <c r="B80" s="7">
        <v>30.8</v>
      </c>
      <c r="C80" s="11"/>
      <c r="D80" s="11"/>
    </row>
    <row r="81" spans="1:4" ht="11.25">
      <c r="A81" s="7" t="s">
        <v>70</v>
      </c>
      <c r="B81" s="7">
        <v>30.9</v>
      </c>
      <c r="C81" s="11"/>
      <c r="D81" s="11"/>
    </row>
    <row r="82" spans="1:4" ht="11.25">
      <c r="A82" s="7" t="s">
        <v>71</v>
      </c>
      <c r="B82" s="13" t="s">
        <v>114</v>
      </c>
      <c r="C82" s="11">
        <v>4491</v>
      </c>
      <c r="D82" s="11">
        <v>2050</v>
      </c>
    </row>
    <row r="83" spans="1:4" ht="11.25">
      <c r="A83" s="7" t="s">
        <v>106</v>
      </c>
      <c r="B83" s="7">
        <v>30.11</v>
      </c>
      <c r="C83" s="11"/>
      <c r="D83" s="11"/>
    </row>
    <row r="84" spans="1:4" ht="11.25">
      <c r="A84" s="7" t="s">
        <v>72</v>
      </c>
      <c r="B84" s="6">
        <v>31</v>
      </c>
      <c r="C84" s="11"/>
      <c r="D84" s="11"/>
    </row>
    <row r="85" spans="1:4" ht="11.25">
      <c r="A85" s="7" t="s">
        <v>10</v>
      </c>
      <c r="B85" s="7"/>
      <c r="C85" s="12"/>
      <c r="D85" s="12"/>
    </row>
    <row r="86" spans="1:4" ht="11.25">
      <c r="A86" s="7" t="s">
        <v>73</v>
      </c>
      <c r="B86" s="7">
        <v>31.1</v>
      </c>
      <c r="C86" s="11"/>
      <c r="D86" s="11"/>
    </row>
    <row r="87" spans="1:4" ht="11.25">
      <c r="A87" s="7" t="s">
        <v>74</v>
      </c>
      <c r="B87" s="7">
        <v>31.2</v>
      </c>
      <c r="C87" s="11"/>
      <c r="D87" s="11"/>
    </row>
    <row r="88" spans="1:4" ht="11.25">
      <c r="A88" s="7" t="s">
        <v>75</v>
      </c>
      <c r="B88" s="7">
        <v>31.3</v>
      </c>
      <c r="C88" s="11"/>
      <c r="D88" s="11"/>
    </row>
    <row r="89" spans="1:4" ht="11.25">
      <c r="A89" s="7" t="s">
        <v>76</v>
      </c>
      <c r="B89" s="7">
        <v>31.4</v>
      </c>
      <c r="C89" s="11"/>
      <c r="D89" s="11"/>
    </row>
    <row r="90" spans="1:4" ht="11.25">
      <c r="A90" s="7" t="s">
        <v>107</v>
      </c>
      <c r="B90" s="6">
        <v>32</v>
      </c>
      <c r="C90" s="11"/>
      <c r="D90" s="11">
        <v>819</v>
      </c>
    </row>
    <row r="91" spans="1:4" ht="11.25">
      <c r="A91" s="7" t="s">
        <v>77</v>
      </c>
      <c r="B91" s="6">
        <v>33</v>
      </c>
      <c r="C91" s="11"/>
      <c r="D91" s="11"/>
    </row>
    <row r="92" spans="1:4" ht="11.25">
      <c r="A92" s="7" t="s">
        <v>78</v>
      </c>
      <c r="B92" s="6">
        <v>34</v>
      </c>
      <c r="C92" s="11">
        <v>1595</v>
      </c>
      <c r="D92" s="11">
        <v>583</v>
      </c>
    </row>
    <row r="93" spans="1:4" ht="11.25">
      <c r="A93" s="7" t="s">
        <v>79</v>
      </c>
      <c r="B93" s="6">
        <v>35</v>
      </c>
      <c r="C93" s="11">
        <v>4930</v>
      </c>
      <c r="D93" s="11">
        <v>11858</v>
      </c>
    </row>
    <row r="94" spans="1:4" ht="11.25">
      <c r="A94" s="7" t="s">
        <v>108</v>
      </c>
      <c r="B94" s="6">
        <v>36</v>
      </c>
      <c r="C94" s="11">
        <v>18037</v>
      </c>
      <c r="D94" s="11">
        <v>32271</v>
      </c>
    </row>
    <row r="95" spans="1:4" ht="11.25">
      <c r="A95" s="7" t="s">
        <v>80</v>
      </c>
      <c r="B95" s="6">
        <v>37</v>
      </c>
      <c r="C95" s="11"/>
      <c r="D95" s="11"/>
    </row>
    <row r="96" spans="1:4" ht="11.25">
      <c r="A96" s="7" t="s">
        <v>81</v>
      </c>
      <c r="B96" s="6">
        <v>38</v>
      </c>
      <c r="C96" s="11">
        <f>C70+C71+C90+C92+C93+C95+C64+C94</f>
        <v>36359</v>
      </c>
      <c r="D96" s="11">
        <f>D70+D71+D90+D92+D93+D95+D64+D94</f>
        <v>616798</v>
      </c>
    </row>
    <row r="97" spans="1:4" ht="11.25">
      <c r="A97" s="7" t="s">
        <v>82</v>
      </c>
      <c r="B97" s="7"/>
      <c r="C97" s="12"/>
      <c r="D97" s="12"/>
    </row>
    <row r="98" spans="1:4" ht="11.25">
      <c r="A98" s="7" t="s">
        <v>83</v>
      </c>
      <c r="B98" s="6">
        <v>39</v>
      </c>
      <c r="C98" s="11">
        <v>3311233</v>
      </c>
      <c r="D98" s="11">
        <v>2205000</v>
      </c>
    </row>
    <row r="99" spans="1:4" ht="11.25">
      <c r="A99" s="7" t="s">
        <v>10</v>
      </c>
      <c r="B99" s="7"/>
      <c r="C99" s="12"/>
      <c r="D99" s="12"/>
    </row>
    <row r="100" spans="1:4" ht="11.25">
      <c r="A100" s="7" t="s">
        <v>84</v>
      </c>
      <c r="B100" s="7">
        <v>39.1</v>
      </c>
      <c r="C100" s="11">
        <v>3311233</v>
      </c>
      <c r="D100" s="11">
        <v>2205000</v>
      </c>
    </row>
    <row r="101" spans="1:4" ht="11.25">
      <c r="A101" s="7" t="s">
        <v>85</v>
      </c>
      <c r="B101" s="7">
        <v>39.2</v>
      </c>
      <c r="C101" s="11"/>
      <c r="D101" s="11"/>
    </row>
    <row r="102" spans="1:4" ht="11.25">
      <c r="A102" s="7" t="s">
        <v>86</v>
      </c>
      <c r="B102" s="6">
        <v>40</v>
      </c>
      <c r="C102" s="11"/>
      <c r="D102" s="11"/>
    </row>
    <row r="103" spans="1:4" ht="11.25">
      <c r="A103" s="7" t="s">
        <v>87</v>
      </c>
      <c r="B103" s="6">
        <v>41</v>
      </c>
      <c r="C103" s="11"/>
      <c r="D103" s="11"/>
    </row>
    <row r="104" spans="1:4" ht="11.25">
      <c r="A104" s="7" t="s">
        <v>88</v>
      </c>
      <c r="B104" s="6">
        <v>42</v>
      </c>
      <c r="C104" s="11"/>
      <c r="D104" s="11"/>
    </row>
    <row r="105" spans="1:4" ht="11.25">
      <c r="A105" s="7" t="s">
        <v>109</v>
      </c>
      <c r="B105" s="7">
        <v>43</v>
      </c>
      <c r="C105" s="12"/>
      <c r="D105" s="12"/>
    </row>
    <row r="106" spans="1:4" ht="11.25">
      <c r="A106" s="7" t="s">
        <v>110</v>
      </c>
      <c r="B106" s="7">
        <v>44</v>
      </c>
      <c r="C106" s="11"/>
      <c r="D106" s="11"/>
    </row>
    <row r="107" spans="1:4" ht="11.25">
      <c r="A107" s="7" t="s">
        <v>111</v>
      </c>
      <c r="B107" s="7">
        <v>45</v>
      </c>
      <c r="C107" s="11"/>
      <c r="D107" s="11"/>
    </row>
    <row r="108" spans="1:4" ht="11.25">
      <c r="A108" s="7" t="s">
        <v>89</v>
      </c>
      <c r="B108" s="7">
        <v>46</v>
      </c>
      <c r="C108" s="11"/>
      <c r="D108" s="11"/>
    </row>
    <row r="109" spans="1:4" ht="11.25">
      <c r="A109" s="7" t="s">
        <v>90</v>
      </c>
      <c r="B109" s="6">
        <v>47</v>
      </c>
      <c r="C109" s="11">
        <f>C111+C112</f>
        <v>630620</v>
      </c>
      <c r="D109" s="11">
        <f>D111+D112</f>
        <v>810729</v>
      </c>
    </row>
    <row r="110" spans="1:4" ht="11.25">
      <c r="A110" s="7" t="s">
        <v>91</v>
      </c>
      <c r="B110" s="7"/>
      <c r="C110" s="12"/>
      <c r="D110" s="12"/>
    </row>
    <row r="111" spans="1:4" ht="11.25">
      <c r="A111" s="7" t="s">
        <v>92</v>
      </c>
      <c r="B111" s="7">
        <v>47.1</v>
      </c>
      <c r="C111" s="11">
        <f>D109-810000</f>
        <v>729</v>
      </c>
      <c r="D111" s="11">
        <v>165982</v>
      </c>
    </row>
    <row r="112" spans="1:4" ht="11.25">
      <c r="A112" s="7" t="s">
        <v>93</v>
      </c>
      <c r="B112" s="7">
        <v>47.2</v>
      </c>
      <c r="C112" s="11">
        <v>629891</v>
      </c>
      <c r="D112" s="11">
        <v>644747</v>
      </c>
    </row>
    <row r="113" spans="1:4" ht="11.25">
      <c r="A113" s="7" t="s">
        <v>94</v>
      </c>
      <c r="B113" s="6">
        <v>48</v>
      </c>
      <c r="C113" s="11">
        <f>C98+C104+C109</f>
        <v>3941853</v>
      </c>
      <c r="D113" s="11">
        <f>D98+D104+D109</f>
        <v>3015729</v>
      </c>
    </row>
    <row r="114" spans="1:4" ht="11.25">
      <c r="A114" s="13" t="s">
        <v>115</v>
      </c>
      <c r="B114" s="6">
        <v>44</v>
      </c>
      <c r="C114" s="14">
        <f>C113+C96</f>
        <v>3978212</v>
      </c>
      <c r="D114" s="14">
        <f>D113+D96</f>
        <v>3632527</v>
      </c>
    </row>
    <row r="115" spans="3:4" ht="11.25">
      <c r="C115" s="19">
        <f>C114-C62</f>
        <v>0</v>
      </c>
      <c r="D115" s="10">
        <f>D114-D62</f>
        <v>0</v>
      </c>
    </row>
    <row r="116" spans="1:4" ht="11.25">
      <c r="A116" s="1" t="s">
        <v>116</v>
      </c>
      <c r="C116" s="20" t="s">
        <v>95</v>
      </c>
      <c r="D116" s="8">
        <v>44385</v>
      </c>
    </row>
    <row r="117" spans="1:4" ht="11.25">
      <c r="A117" s="9" t="s">
        <v>96</v>
      </c>
      <c r="C117" s="20" t="s">
        <v>97</v>
      </c>
      <c r="D117" s="2" t="s">
        <v>98</v>
      </c>
    </row>
    <row r="118" spans="1:4" ht="11.25">
      <c r="A118" s="1" t="s">
        <v>100</v>
      </c>
      <c r="C118" s="20" t="s">
        <v>95</v>
      </c>
      <c r="D118" s="8">
        <f>D116</f>
        <v>44385</v>
      </c>
    </row>
    <row r="119" spans="1:4" ht="11.25">
      <c r="A119" s="9" t="s">
        <v>96</v>
      </c>
      <c r="C119" s="20" t="s">
        <v>97</v>
      </c>
      <c r="D119" s="2" t="s">
        <v>98</v>
      </c>
    </row>
    <row r="120" spans="1:3" ht="11.25">
      <c r="A120" s="1" t="s">
        <v>101</v>
      </c>
      <c r="C120" s="20" t="s">
        <v>95</v>
      </c>
    </row>
    <row r="121" spans="1:3" ht="11.25">
      <c r="A121" s="9" t="s">
        <v>96</v>
      </c>
      <c r="C121" s="20" t="s">
        <v>97</v>
      </c>
    </row>
    <row r="122" ht="11.25">
      <c r="A122" s="1" t="s">
        <v>99</v>
      </c>
    </row>
  </sheetData>
  <sheetProtection/>
  <mergeCells count="4">
    <mergeCell ref="A2:D2"/>
    <mergeCell ref="A3:D3"/>
    <mergeCell ref="A4:D4"/>
    <mergeCell ref="A5:D5"/>
  </mergeCells>
  <printOptions/>
  <pageMargins left="0.75" right="0.43" top="0.24" bottom="0.22" header="0.26" footer="0.2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3"/>
  <sheetViews>
    <sheetView tabSelected="1" zoomScalePageLayoutView="0" workbookViewId="0" topLeftCell="A1">
      <selection activeCell="A5" sqref="A5"/>
    </sheetView>
  </sheetViews>
  <sheetFormatPr defaultColWidth="10.33203125" defaultRowHeight="11.25"/>
  <cols>
    <col min="1" max="1" width="89.83203125" style="1" customWidth="1"/>
    <col min="2" max="2" width="14.16015625" style="1" customWidth="1"/>
    <col min="3" max="3" width="23.16015625" style="1" customWidth="1"/>
    <col min="4" max="4" width="21.66015625" style="1" customWidth="1"/>
    <col min="5" max="5" width="20.5" style="1" customWidth="1"/>
    <col min="6" max="6" width="21.83203125" style="1" customWidth="1"/>
    <col min="7" max="7" width="10.66015625" style="0" customWidth="1"/>
  </cols>
  <sheetData>
    <row r="1" ht="12.75" customHeight="1">
      <c r="A1" s="22" t="s">
        <v>118</v>
      </c>
    </row>
    <row r="2" ht="12.75" customHeight="1">
      <c r="A2" s="22" t="s">
        <v>1</v>
      </c>
    </row>
    <row r="3" ht="12.75" customHeight="1">
      <c r="A3" s="22" t="s">
        <v>119</v>
      </c>
    </row>
    <row r="4" ht="12.75" customHeight="1">
      <c r="A4" s="22" t="s">
        <v>292</v>
      </c>
    </row>
    <row r="5" spans="5:6" s="1" customFormat="1" ht="8.25" customHeight="1" thickBot="1">
      <c r="E5" s="46" t="s">
        <v>120</v>
      </c>
      <c r="F5" s="46"/>
    </row>
    <row r="6" spans="1:6" s="26" customFormat="1" ht="57" customHeight="1">
      <c r="A6" s="23" t="s">
        <v>4</v>
      </c>
      <c r="B6" s="24" t="s">
        <v>121</v>
      </c>
      <c r="C6" s="24" t="s">
        <v>122</v>
      </c>
      <c r="D6" s="24" t="s">
        <v>123</v>
      </c>
      <c r="E6" s="24" t="s">
        <v>124</v>
      </c>
      <c r="F6" s="25" t="s">
        <v>125</v>
      </c>
    </row>
    <row r="7" spans="1:6" ht="11.25" customHeight="1" thickBot="1">
      <c r="A7" s="27" t="s">
        <v>126</v>
      </c>
      <c r="B7" s="13" t="s">
        <v>127</v>
      </c>
      <c r="C7" s="13" t="s">
        <v>128</v>
      </c>
      <c r="D7" s="13" t="s">
        <v>129</v>
      </c>
      <c r="E7" s="13" t="s">
        <v>130</v>
      </c>
      <c r="F7" s="28" t="s">
        <v>131</v>
      </c>
    </row>
    <row r="8" spans="1:6" ht="11.25" customHeight="1">
      <c r="A8" s="29" t="s">
        <v>132</v>
      </c>
      <c r="B8" s="30" t="s">
        <v>126</v>
      </c>
      <c r="C8" s="31">
        <f>SUM(C10:C11)+C24</f>
        <v>24145</v>
      </c>
      <c r="D8" s="31">
        <f>SUM(D10:D11)+D24</f>
        <v>223434</v>
      </c>
      <c r="E8" s="31">
        <f>SUM(E10:E11)+E24</f>
        <v>20208</v>
      </c>
      <c r="F8" s="31">
        <f>SUM(F10:F11)+F24</f>
        <v>102099</v>
      </c>
    </row>
    <row r="9" spans="1:6" ht="11.25" customHeight="1">
      <c r="A9" s="27" t="s">
        <v>91</v>
      </c>
      <c r="B9" s="13"/>
      <c r="C9" s="13"/>
      <c r="D9" s="13"/>
      <c r="E9" s="13"/>
      <c r="F9" s="13"/>
    </row>
    <row r="10" spans="1:6" ht="11.25" customHeight="1">
      <c r="A10" s="27" t="s">
        <v>133</v>
      </c>
      <c r="B10" s="13" t="s">
        <v>14</v>
      </c>
      <c r="C10" s="32"/>
      <c r="D10" s="32">
        <v>1018</v>
      </c>
      <c r="E10" s="33">
        <v>273</v>
      </c>
      <c r="F10" s="32">
        <v>1612</v>
      </c>
    </row>
    <row r="11" spans="1:6" ht="11.25" customHeight="1">
      <c r="A11" s="27" t="s">
        <v>134</v>
      </c>
      <c r="B11" s="13" t="s">
        <v>135</v>
      </c>
      <c r="C11" s="32">
        <v>24004</v>
      </c>
      <c r="D11" s="32">
        <v>216245</v>
      </c>
      <c r="E11" s="32">
        <v>19174</v>
      </c>
      <c r="F11" s="32">
        <v>95148</v>
      </c>
    </row>
    <row r="12" spans="1:6" ht="11.25" customHeight="1">
      <c r="A12" s="27" t="s">
        <v>91</v>
      </c>
      <c r="B12" s="13"/>
      <c r="C12" s="34"/>
      <c r="D12" s="34"/>
      <c r="E12" s="34"/>
      <c r="F12" s="34"/>
    </row>
    <row r="13" spans="1:6" ht="11.25" customHeight="1">
      <c r="A13" s="27" t="s">
        <v>136</v>
      </c>
      <c r="B13" s="13" t="s">
        <v>137</v>
      </c>
      <c r="C13" s="32"/>
      <c r="D13" s="32"/>
      <c r="E13" s="32"/>
      <c r="F13" s="32"/>
    </row>
    <row r="14" spans="1:6" ht="11.25" customHeight="1">
      <c r="A14" s="27" t="s">
        <v>91</v>
      </c>
      <c r="B14" s="13"/>
      <c r="C14" s="34"/>
      <c r="D14" s="34"/>
      <c r="E14" s="34"/>
      <c r="F14" s="34"/>
    </row>
    <row r="15" spans="1:6" ht="11.25" customHeight="1">
      <c r="A15" s="27" t="s">
        <v>138</v>
      </c>
      <c r="B15" s="13" t="s">
        <v>139</v>
      </c>
      <c r="C15" s="32"/>
      <c r="D15" s="32"/>
      <c r="E15" s="32"/>
      <c r="F15" s="32"/>
    </row>
    <row r="16" spans="1:6" ht="11.25" customHeight="1">
      <c r="A16" s="27" t="s">
        <v>140</v>
      </c>
      <c r="B16" s="13" t="s">
        <v>141</v>
      </c>
      <c r="C16" s="32"/>
      <c r="D16" s="32"/>
      <c r="E16" s="32"/>
      <c r="F16" s="32"/>
    </row>
    <row r="17" spans="1:6" ht="11.25" customHeight="1">
      <c r="A17" s="27" t="s">
        <v>142</v>
      </c>
      <c r="B17" s="13" t="s">
        <v>143</v>
      </c>
      <c r="C17" s="32">
        <v>24004</v>
      </c>
      <c r="D17" s="32">
        <v>216245</v>
      </c>
      <c r="E17" s="32">
        <v>19174</v>
      </c>
      <c r="F17" s="32">
        <v>95148</v>
      </c>
    </row>
    <row r="18" spans="1:6" ht="11.25" customHeight="1">
      <c r="A18" s="27" t="s">
        <v>91</v>
      </c>
      <c r="B18" s="13"/>
      <c r="C18" s="34"/>
      <c r="D18" s="34"/>
      <c r="E18" s="34"/>
      <c r="F18" s="34"/>
    </row>
    <row r="19" spans="1:6" ht="11.25" customHeight="1">
      <c r="A19" s="27" t="s">
        <v>144</v>
      </c>
      <c r="B19" s="13" t="s">
        <v>145</v>
      </c>
      <c r="C19" s="32">
        <v>3648</v>
      </c>
      <c r="D19" s="32">
        <v>118948</v>
      </c>
      <c r="E19" s="32">
        <v>8201</v>
      </c>
      <c r="F19" s="32">
        <v>20333</v>
      </c>
    </row>
    <row r="20" spans="1:6" ht="11.25" customHeight="1">
      <c r="A20" s="27" t="s">
        <v>146</v>
      </c>
      <c r="B20" s="13" t="s">
        <v>147</v>
      </c>
      <c r="C20" s="32">
        <v>2428</v>
      </c>
      <c r="D20" s="32">
        <v>14773</v>
      </c>
      <c r="E20" s="33">
        <v>990</v>
      </c>
      <c r="F20" s="32">
        <v>5362</v>
      </c>
    </row>
    <row r="21" spans="1:6" ht="11.25" customHeight="1">
      <c r="A21" s="27" t="s">
        <v>148</v>
      </c>
      <c r="B21" s="13" t="s">
        <v>149</v>
      </c>
      <c r="C21" s="32"/>
      <c r="D21" s="32"/>
      <c r="E21" s="32"/>
      <c r="F21" s="32"/>
    </row>
    <row r="22" spans="1:6" ht="11.25" customHeight="1">
      <c r="A22" s="27" t="s">
        <v>91</v>
      </c>
      <c r="B22" s="13"/>
      <c r="C22" s="34"/>
      <c r="D22" s="34"/>
      <c r="E22" s="34"/>
      <c r="F22" s="34"/>
    </row>
    <row r="23" spans="1:6" ht="11.25" customHeight="1">
      <c r="A23" s="27" t="s">
        <v>150</v>
      </c>
      <c r="B23" s="13" t="s">
        <v>151</v>
      </c>
      <c r="C23" s="32"/>
      <c r="D23" s="32"/>
      <c r="E23" s="32"/>
      <c r="F23" s="32"/>
    </row>
    <row r="24" spans="1:6" ht="11.25" customHeight="1">
      <c r="A24" s="27" t="s">
        <v>152</v>
      </c>
      <c r="B24" s="13" t="s">
        <v>153</v>
      </c>
      <c r="C24" s="33">
        <v>141</v>
      </c>
      <c r="D24" s="32">
        <v>6171</v>
      </c>
      <c r="E24" s="33">
        <v>761</v>
      </c>
      <c r="F24" s="32">
        <v>5339</v>
      </c>
    </row>
    <row r="25" spans="1:6" ht="11.25" customHeight="1">
      <c r="A25" s="27" t="s">
        <v>154</v>
      </c>
      <c r="B25" s="13" t="s">
        <v>155</v>
      </c>
      <c r="C25" s="13"/>
      <c r="D25" s="13"/>
      <c r="E25" s="13"/>
      <c r="F25" s="13"/>
    </row>
    <row r="26" spans="1:6" ht="11.25" customHeight="1">
      <c r="A26" s="27" t="s">
        <v>156</v>
      </c>
      <c r="B26" s="13" t="s">
        <v>127</v>
      </c>
      <c r="C26" s="33">
        <f>SUM(C30:C39)</f>
        <v>32107</v>
      </c>
      <c r="D26" s="33">
        <f>SUM(D30:D39)</f>
        <v>197072</v>
      </c>
      <c r="E26" s="33">
        <f>SUM(E30:E39)</f>
        <v>37644</v>
      </c>
      <c r="F26" s="33">
        <f>SUM(F30:F39)</f>
        <v>194733</v>
      </c>
    </row>
    <row r="27" spans="1:6" ht="11.25" customHeight="1">
      <c r="A27" s="27" t="s">
        <v>91</v>
      </c>
      <c r="B27" s="13"/>
      <c r="C27" s="13"/>
      <c r="D27" s="13"/>
      <c r="E27" s="13"/>
      <c r="F27" s="13"/>
    </row>
    <row r="28" spans="1:6" ht="11.25" customHeight="1">
      <c r="A28" s="27" t="s">
        <v>157</v>
      </c>
      <c r="B28" s="13" t="s">
        <v>158</v>
      </c>
      <c r="C28" s="33">
        <v>824</v>
      </c>
      <c r="D28" s="32">
        <v>10641</v>
      </c>
      <c r="E28" s="33">
        <v>556</v>
      </c>
      <c r="F28" s="32">
        <v>3257</v>
      </c>
    </row>
    <row r="29" spans="1:6" ht="11.25" customHeight="1">
      <c r="A29" s="27" t="s">
        <v>91</v>
      </c>
      <c r="B29" s="13"/>
      <c r="C29" s="34"/>
      <c r="D29" s="34"/>
      <c r="E29" s="34"/>
      <c r="F29" s="34"/>
    </row>
    <row r="30" spans="1:6" ht="11.25" customHeight="1">
      <c r="A30" s="27" t="s">
        <v>35</v>
      </c>
      <c r="B30" s="13" t="s">
        <v>159</v>
      </c>
      <c r="C30" s="33">
        <v>583</v>
      </c>
      <c r="D30" s="32">
        <v>3500</v>
      </c>
      <c r="E30" s="33">
        <v>556</v>
      </c>
      <c r="F30" s="32">
        <v>3257</v>
      </c>
    </row>
    <row r="31" spans="1:6" ht="11.25" customHeight="1">
      <c r="A31" s="27" t="s">
        <v>36</v>
      </c>
      <c r="B31" s="13" t="s">
        <v>160</v>
      </c>
      <c r="C31" s="33">
        <v>241</v>
      </c>
      <c r="D31" s="32">
        <v>7141</v>
      </c>
      <c r="E31" s="32"/>
      <c r="F31" s="32"/>
    </row>
    <row r="32" spans="1:6" ht="11.25" customHeight="1">
      <c r="A32" s="27" t="s">
        <v>37</v>
      </c>
      <c r="B32" s="13" t="s">
        <v>161</v>
      </c>
      <c r="C32" s="32">
        <v>3210</v>
      </c>
      <c r="D32" s="32">
        <v>18801</v>
      </c>
      <c r="E32" s="32">
        <v>3916</v>
      </c>
      <c r="F32" s="32">
        <v>26538</v>
      </c>
    </row>
    <row r="33" spans="1:6" ht="11.25" customHeight="1">
      <c r="A33" s="27" t="s">
        <v>38</v>
      </c>
      <c r="B33" s="13" t="s">
        <v>162</v>
      </c>
      <c r="C33" s="32">
        <v>1251</v>
      </c>
      <c r="D33" s="32">
        <v>1251</v>
      </c>
      <c r="E33" s="32"/>
      <c r="F33" s="32"/>
    </row>
    <row r="34" spans="1:6" ht="11.25" customHeight="1">
      <c r="A34" s="27" t="s">
        <v>40</v>
      </c>
      <c r="B34" s="13" t="s">
        <v>163</v>
      </c>
      <c r="C34" s="32">
        <v>5694</v>
      </c>
      <c r="D34" s="32">
        <v>58332</v>
      </c>
      <c r="E34" s="32">
        <v>9878</v>
      </c>
      <c r="F34" s="32">
        <v>59534</v>
      </c>
    </row>
    <row r="35" spans="1:6" ht="11.25" customHeight="1">
      <c r="A35" s="27" t="s">
        <v>39</v>
      </c>
      <c r="B35" s="13" t="s">
        <v>164</v>
      </c>
      <c r="C35" s="32">
        <v>21028</v>
      </c>
      <c r="D35" s="32">
        <v>107547</v>
      </c>
      <c r="E35" s="32">
        <v>23219</v>
      </c>
      <c r="F35" s="32">
        <v>104965</v>
      </c>
    </row>
    <row r="36" spans="1:6" ht="11.25" customHeight="1">
      <c r="A36" s="27" t="s">
        <v>41</v>
      </c>
      <c r="B36" s="13" t="s">
        <v>165</v>
      </c>
      <c r="C36" s="33">
        <v>100</v>
      </c>
      <c r="D36" s="33">
        <v>500</v>
      </c>
      <c r="E36" s="33">
        <v>75</v>
      </c>
      <c r="F36" s="33">
        <v>439</v>
      </c>
    </row>
    <row r="37" spans="1:6" ht="11.25" customHeight="1">
      <c r="A37" s="27" t="s">
        <v>166</v>
      </c>
      <c r="B37" s="13" t="s">
        <v>167</v>
      </c>
      <c r="C37" s="32"/>
      <c r="D37" s="32"/>
      <c r="E37" s="32"/>
      <c r="F37" s="32"/>
    </row>
    <row r="38" spans="1:6" ht="11.25" customHeight="1">
      <c r="A38" s="27" t="s">
        <v>42</v>
      </c>
      <c r="B38" s="13" t="s">
        <v>168</v>
      </c>
      <c r="C38" s="32"/>
      <c r="D38" s="32"/>
      <c r="E38" s="32"/>
      <c r="F38" s="32"/>
    </row>
    <row r="39" spans="1:6" ht="11.25" customHeight="1">
      <c r="A39" s="27" t="s">
        <v>43</v>
      </c>
      <c r="B39" s="13" t="s">
        <v>169</v>
      </c>
      <c r="C39" s="32"/>
      <c r="D39" s="32"/>
      <c r="E39" s="32"/>
      <c r="F39" s="32"/>
    </row>
    <row r="40" spans="1:6" ht="11.25" customHeight="1">
      <c r="A40" s="27" t="s">
        <v>170</v>
      </c>
      <c r="B40" s="13" t="s">
        <v>128</v>
      </c>
      <c r="C40" s="32"/>
      <c r="D40" s="32">
        <v>52465</v>
      </c>
      <c r="E40" s="32">
        <v>33653</v>
      </c>
      <c r="F40" s="32">
        <v>94422</v>
      </c>
    </row>
    <row r="41" spans="1:6" ht="11.25" customHeight="1">
      <c r="A41" s="27" t="s">
        <v>171</v>
      </c>
      <c r="B41" s="13" t="s">
        <v>129</v>
      </c>
      <c r="C41" s="32">
        <v>206010</v>
      </c>
      <c r="D41" s="32">
        <v>1504311</v>
      </c>
      <c r="E41" s="32">
        <v>133495</v>
      </c>
      <c r="F41" s="32">
        <v>586170</v>
      </c>
    </row>
    <row r="42" spans="1:6" ht="11.25" customHeight="1">
      <c r="A42" s="27" t="s">
        <v>172</v>
      </c>
      <c r="B42" s="13" t="s">
        <v>130</v>
      </c>
      <c r="C42" s="32"/>
      <c r="D42" s="32"/>
      <c r="E42" s="32"/>
      <c r="F42" s="32"/>
    </row>
    <row r="43" spans="1:6" ht="11.25" customHeight="1">
      <c r="A43" s="27" t="s">
        <v>173</v>
      </c>
      <c r="B43" s="13" t="s">
        <v>131</v>
      </c>
      <c r="C43" s="32">
        <v>22172</v>
      </c>
      <c r="D43" s="32">
        <v>141965</v>
      </c>
      <c r="E43" s="32">
        <v>77997</v>
      </c>
      <c r="F43" s="32">
        <v>409333</v>
      </c>
    </row>
    <row r="44" spans="1:6" ht="11.25" customHeight="1">
      <c r="A44" s="27" t="s">
        <v>174</v>
      </c>
      <c r="B44" s="13" t="s">
        <v>175</v>
      </c>
      <c r="C44" s="32"/>
      <c r="D44" s="32"/>
      <c r="E44" s="32"/>
      <c r="F44" s="32"/>
    </row>
    <row r="45" spans="1:6" ht="11.25" customHeight="1">
      <c r="A45" s="27" t="s">
        <v>176</v>
      </c>
      <c r="B45" s="13" t="s">
        <v>177</v>
      </c>
      <c r="C45" s="32"/>
      <c r="D45" s="32"/>
      <c r="E45" s="32"/>
      <c r="F45" s="33">
        <v>427</v>
      </c>
    </row>
    <row r="46" spans="1:6" ht="11.25" customHeight="1">
      <c r="A46" s="27" t="s">
        <v>178</v>
      </c>
      <c r="B46" s="13" t="s">
        <v>179</v>
      </c>
      <c r="C46" s="32"/>
      <c r="D46" s="32"/>
      <c r="E46" s="32"/>
      <c r="F46" s="32"/>
    </row>
    <row r="47" spans="1:6" ht="11.25" customHeight="1">
      <c r="A47" s="27" t="s">
        <v>180</v>
      </c>
      <c r="B47" s="13" t="s">
        <v>181</v>
      </c>
      <c r="C47" s="32"/>
      <c r="D47" s="32"/>
      <c r="E47" s="32"/>
      <c r="F47" s="32"/>
    </row>
    <row r="48" spans="1:6" ht="11.25" customHeight="1">
      <c r="A48" s="27" t="s">
        <v>91</v>
      </c>
      <c r="B48" s="13"/>
      <c r="C48" s="34"/>
      <c r="D48" s="34"/>
      <c r="E48" s="34"/>
      <c r="F48" s="34"/>
    </row>
    <row r="49" spans="1:6" ht="11.25" customHeight="1">
      <c r="A49" s="27" t="s">
        <v>182</v>
      </c>
      <c r="B49" s="13" t="s">
        <v>183</v>
      </c>
      <c r="C49" s="32"/>
      <c r="D49" s="32"/>
      <c r="E49" s="32"/>
      <c r="F49" s="32"/>
    </row>
    <row r="50" spans="1:6" ht="11.25" customHeight="1">
      <c r="A50" s="27" t="s">
        <v>184</v>
      </c>
      <c r="B50" s="13" t="s">
        <v>185</v>
      </c>
      <c r="C50" s="32"/>
      <c r="D50" s="32"/>
      <c r="E50" s="32"/>
      <c r="F50" s="32"/>
    </row>
    <row r="51" spans="1:6" ht="11.25" customHeight="1">
      <c r="A51" s="27" t="s">
        <v>186</v>
      </c>
      <c r="B51" s="13" t="s">
        <v>187</v>
      </c>
      <c r="C51" s="32"/>
      <c r="D51" s="32"/>
      <c r="E51" s="32"/>
      <c r="F51" s="32"/>
    </row>
    <row r="52" spans="1:6" ht="11.25" customHeight="1">
      <c r="A52" s="27" t="s">
        <v>188</v>
      </c>
      <c r="B52" s="13" t="s">
        <v>189</v>
      </c>
      <c r="C52" s="32"/>
      <c r="D52" s="32"/>
      <c r="E52" s="32"/>
      <c r="F52" s="32"/>
    </row>
    <row r="53" spans="1:6" ht="11.25" customHeight="1">
      <c r="A53" s="27" t="s">
        <v>190</v>
      </c>
      <c r="B53" s="13" t="s">
        <v>191</v>
      </c>
      <c r="C53" s="32">
        <v>2906</v>
      </c>
      <c r="D53" s="32">
        <v>7750</v>
      </c>
      <c r="E53" s="32">
        <v>6918</v>
      </c>
      <c r="F53" s="32">
        <v>11024</v>
      </c>
    </row>
    <row r="54" spans="1:6" ht="11.25" customHeight="1">
      <c r="A54" s="27" t="s">
        <v>192</v>
      </c>
      <c r="B54" s="13" t="s">
        <v>193</v>
      </c>
      <c r="C54" s="33">
        <v>138</v>
      </c>
      <c r="D54" s="33">
        <v>432</v>
      </c>
      <c r="E54" s="33">
        <v>122</v>
      </c>
      <c r="F54" s="33">
        <v>462</v>
      </c>
    </row>
    <row r="55" spans="1:6" ht="11.25" customHeight="1">
      <c r="A55" s="27" t="s">
        <v>194</v>
      </c>
      <c r="B55" s="13" t="s">
        <v>195</v>
      </c>
      <c r="C55" s="35">
        <f>SUM(C40:C54)+C26+C8</f>
        <v>287478</v>
      </c>
      <c r="D55" s="35">
        <f>SUM(D40:D54)+D26+D8</f>
        <v>2127429</v>
      </c>
      <c r="E55" s="35">
        <f>SUM(E40:E54)+E26+E8</f>
        <v>310037</v>
      </c>
      <c r="F55" s="35">
        <f>SUM(F40:F54)+F26+F8</f>
        <v>1398670</v>
      </c>
    </row>
    <row r="56" spans="1:6" ht="11.25" customHeight="1">
      <c r="A56" s="27" t="s">
        <v>196</v>
      </c>
      <c r="B56" s="13" t="s">
        <v>197</v>
      </c>
      <c r="C56" s="32"/>
      <c r="D56" s="32">
        <v>6347</v>
      </c>
      <c r="E56" s="32">
        <v>4521</v>
      </c>
      <c r="F56" s="32">
        <v>10810</v>
      </c>
    </row>
    <row r="57" spans="1:6" ht="11.25" customHeight="1">
      <c r="A57" s="27" t="s">
        <v>91</v>
      </c>
      <c r="B57" s="13"/>
      <c r="C57" s="34"/>
      <c r="D57" s="34"/>
      <c r="E57" s="34"/>
      <c r="F57" s="34"/>
    </row>
    <row r="58" spans="1:6" ht="11.25" customHeight="1">
      <c r="A58" s="27" t="s">
        <v>198</v>
      </c>
      <c r="B58" s="13" t="s">
        <v>199</v>
      </c>
      <c r="C58" s="32"/>
      <c r="D58" s="32"/>
      <c r="E58" s="32"/>
      <c r="F58" s="32"/>
    </row>
    <row r="59" spans="1:6" ht="11.25" customHeight="1">
      <c r="A59" s="27" t="s">
        <v>200</v>
      </c>
      <c r="B59" s="13" t="s">
        <v>201</v>
      </c>
      <c r="C59" s="32"/>
      <c r="D59" s="32"/>
      <c r="E59" s="32"/>
      <c r="F59" s="32"/>
    </row>
    <row r="60" spans="1:6" ht="11.25" customHeight="1">
      <c r="A60" s="27" t="s">
        <v>202</v>
      </c>
      <c r="B60" s="13" t="s">
        <v>203</v>
      </c>
      <c r="C60" s="32"/>
      <c r="D60" s="32">
        <v>6347</v>
      </c>
      <c r="E60" s="32">
        <v>4521</v>
      </c>
      <c r="F60" s="32">
        <v>10810</v>
      </c>
    </row>
    <row r="61" spans="1:6" ht="11.25" customHeight="1">
      <c r="A61" s="27" t="s">
        <v>204</v>
      </c>
      <c r="B61" s="13" t="s">
        <v>205</v>
      </c>
      <c r="C61" s="34"/>
      <c r="D61" s="34"/>
      <c r="E61" s="34"/>
      <c r="F61" s="34"/>
    </row>
    <row r="62" spans="1:6" ht="11.25" customHeight="1">
      <c r="A62" s="27" t="s">
        <v>206</v>
      </c>
      <c r="B62" s="13" t="s">
        <v>207</v>
      </c>
      <c r="C62" s="32">
        <f>SUM(C64:C69)</f>
        <v>17413</v>
      </c>
      <c r="D62" s="32">
        <f>SUM(D64:D69)</f>
        <v>54919</v>
      </c>
      <c r="E62" s="32">
        <f>SUM(E64:E69)</f>
        <v>6743</v>
      </c>
      <c r="F62" s="32">
        <f>SUM(F64:F69)</f>
        <v>36881</v>
      </c>
    </row>
    <row r="63" spans="1:6" ht="11.25" customHeight="1">
      <c r="A63" s="27" t="s">
        <v>91</v>
      </c>
      <c r="B63" s="13"/>
      <c r="C63" s="13"/>
      <c r="D63" s="13"/>
      <c r="E63" s="13"/>
      <c r="F63" s="13"/>
    </row>
    <row r="64" spans="1:6" ht="11.25" customHeight="1">
      <c r="A64" s="27" t="s">
        <v>208</v>
      </c>
      <c r="B64" s="13" t="s">
        <v>209</v>
      </c>
      <c r="C64" s="13"/>
      <c r="D64" s="13"/>
      <c r="E64" s="13"/>
      <c r="F64" s="13"/>
    </row>
    <row r="65" spans="1:6" ht="11.25" customHeight="1">
      <c r="A65" s="27" t="s">
        <v>210</v>
      </c>
      <c r="B65" s="13" t="s">
        <v>211</v>
      </c>
      <c r="C65" s="32">
        <v>3746</v>
      </c>
      <c r="D65" s="32">
        <v>14373</v>
      </c>
      <c r="E65" s="32">
        <v>1773</v>
      </c>
      <c r="F65" s="32">
        <v>9048</v>
      </c>
    </row>
    <row r="66" spans="1:6" ht="11.25" customHeight="1">
      <c r="A66" s="27" t="s">
        <v>212</v>
      </c>
      <c r="B66" s="13" t="s">
        <v>213</v>
      </c>
      <c r="C66" s="32">
        <v>8749</v>
      </c>
      <c r="D66" s="32">
        <v>22559</v>
      </c>
      <c r="E66" s="32">
        <v>2675</v>
      </c>
      <c r="F66" s="32">
        <v>14196</v>
      </c>
    </row>
    <row r="67" spans="1:6" ht="11.25" customHeight="1">
      <c r="A67" s="27" t="s">
        <v>214</v>
      </c>
      <c r="B67" s="13" t="s">
        <v>215</v>
      </c>
      <c r="C67" s="33">
        <v>43</v>
      </c>
      <c r="D67" s="33">
        <v>85</v>
      </c>
      <c r="E67" s="33">
        <v>37</v>
      </c>
      <c r="F67" s="33">
        <v>77</v>
      </c>
    </row>
    <row r="68" spans="1:6" ht="11.25" customHeight="1">
      <c r="A68" s="27" t="s">
        <v>216</v>
      </c>
      <c r="B68" s="13" t="s">
        <v>217</v>
      </c>
      <c r="C68" s="32"/>
      <c r="D68" s="32"/>
      <c r="E68" s="32"/>
      <c r="F68" s="32"/>
    </row>
    <row r="69" spans="1:6" ht="11.25" customHeight="1">
      <c r="A69" s="27" t="s">
        <v>218</v>
      </c>
      <c r="B69" s="13" t="s">
        <v>219</v>
      </c>
      <c r="C69" s="32">
        <v>4875</v>
      </c>
      <c r="D69" s="32">
        <v>17902</v>
      </c>
      <c r="E69" s="32">
        <v>2258</v>
      </c>
      <c r="F69" s="32">
        <v>13560</v>
      </c>
    </row>
    <row r="70" spans="1:6" ht="11.25" customHeight="1">
      <c r="A70" s="27" t="s">
        <v>220</v>
      </c>
      <c r="B70" s="13" t="s">
        <v>221</v>
      </c>
      <c r="C70" s="34"/>
      <c r="D70" s="34"/>
      <c r="E70" s="34"/>
      <c r="F70" s="34"/>
    </row>
    <row r="71" spans="1:6" ht="11.25" customHeight="1">
      <c r="A71" s="27" t="s">
        <v>91</v>
      </c>
      <c r="B71" s="13"/>
      <c r="C71" s="34"/>
      <c r="D71" s="34"/>
      <c r="E71" s="34"/>
      <c r="F71" s="34"/>
    </row>
    <row r="72" spans="1:6" ht="11.25" customHeight="1">
      <c r="A72" s="27" t="s">
        <v>222</v>
      </c>
      <c r="B72" s="13" t="s">
        <v>223</v>
      </c>
      <c r="C72" s="34"/>
      <c r="D72" s="34"/>
      <c r="E72" s="34"/>
      <c r="F72" s="34"/>
    </row>
    <row r="73" spans="1:6" ht="11.25" customHeight="1">
      <c r="A73" s="27" t="s">
        <v>224</v>
      </c>
      <c r="B73" s="13" t="s">
        <v>225</v>
      </c>
      <c r="C73" s="34"/>
      <c r="D73" s="34"/>
      <c r="E73" s="34"/>
      <c r="F73" s="34"/>
    </row>
    <row r="74" spans="1:6" ht="11.25" customHeight="1">
      <c r="A74" s="27" t="s">
        <v>226</v>
      </c>
      <c r="B74" s="13" t="s">
        <v>227</v>
      </c>
      <c r="C74" s="34"/>
      <c r="D74" s="34"/>
      <c r="E74" s="34"/>
      <c r="F74" s="34"/>
    </row>
    <row r="75" spans="1:6" ht="11.25" customHeight="1">
      <c r="A75" s="27" t="s">
        <v>228</v>
      </c>
      <c r="B75" s="13" t="s">
        <v>229</v>
      </c>
      <c r="C75" s="34"/>
      <c r="D75" s="34"/>
      <c r="E75" s="34"/>
      <c r="F75" s="34"/>
    </row>
    <row r="76" spans="1:6" ht="11.25" customHeight="1">
      <c r="A76" s="27" t="s">
        <v>230</v>
      </c>
      <c r="B76" s="13" t="s">
        <v>231</v>
      </c>
      <c r="C76" s="34"/>
      <c r="D76" s="34"/>
      <c r="E76" s="34"/>
      <c r="F76" s="34"/>
    </row>
    <row r="77" spans="1:6" ht="11.25" customHeight="1">
      <c r="A77" s="27" t="s">
        <v>232</v>
      </c>
      <c r="B77" s="13" t="s">
        <v>233</v>
      </c>
      <c r="C77" s="33">
        <v>2</v>
      </c>
      <c r="D77" s="32">
        <v>19928</v>
      </c>
      <c r="E77" s="32">
        <v>8645</v>
      </c>
      <c r="F77" s="32">
        <v>15904</v>
      </c>
    </row>
    <row r="78" spans="1:6" ht="11.25" customHeight="1">
      <c r="A78" s="27" t="s">
        <v>234</v>
      </c>
      <c r="B78" s="13" t="s">
        <v>235</v>
      </c>
      <c r="C78" s="32">
        <v>223132</v>
      </c>
      <c r="D78" s="32">
        <v>1053221</v>
      </c>
      <c r="E78" s="32">
        <v>113162</v>
      </c>
      <c r="F78" s="32">
        <v>465981</v>
      </c>
    </row>
    <row r="79" spans="1:6" ht="11.25" customHeight="1">
      <c r="A79" s="27" t="s">
        <v>236</v>
      </c>
      <c r="B79" s="13" t="s">
        <v>237</v>
      </c>
      <c r="C79" s="33">
        <v>2</v>
      </c>
      <c r="D79" s="33">
        <v>114</v>
      </c>
      <c r="E79" s="33">
        <v>281</v>
      </c>
      <c r="F79" s="32">
        <v>1391</v>
      </c>
    </row>
    <row r="80" spans="1:6" ht="11.25" customHeight="1">
      <c r="A80" s="27" t="s">
        <v>238</v>
      </c>
      <c r="B80" s="13" t="s">
        <v>239</v>
      </c>
      <c r="C80" s="32">
        <v>24373</v>
      </c>
      <c r="D80" s="32">
        <v>133353</v>
      </c>
      <c r="E80" s="32">
        <v>106579</v>
      </c>
      <c r="F80" s="32">
        <v>390546</v>
      </c>
    </row>
    <row r="81" spans="1:6" ht="11.25" customHeight="1">
      <c r="A81" s="27" t="s">
        <v>240</v>
      </c>
      <c r="B81" s="13" t="s">
        <v>241</v>
      </c>
      <c r="C81" s="32"/>
      <c r="D81" s="32"/>
      <c r="E81" s="32"/>
      <c r="F81" s="32"/>
    </row>
    <row r="82" spans="1:6" ht="11.25" customHeight="1">
      <c r="A82" s="27" t="s">
        <v>242</v>
      </c>
      <c r="B82" s="13" t="s">
        <v>243</v>
      </c>
      <c r="C82" s="32"/>
      <c r="D82" s="32"/>
      <c r="E82" s="32"/>
      <c r="F82" s="33">
        <v>479</v>
      </c>
    </row>
    <row r="83" spans="1:6" ht="11.25" customHeight="1">
      <c r="A83" s="27" t="s">
        <v>244</v>
      </c>
      <c r="B83" s="13" t="s">
        <v>245</v>
      </c>
      <c r="C83" s="32"/>
      <c r="D83" s="32"/>
      <c r="E83" s="32"/>
      <c r="F83" s="32"/>
    </row>
    <row r="84" spans="1:6" ht="11.25" customHeight="1">
      <c r="A84" s="27" t="s">
        <v>246</v>
      </c>
      <c r="B84" s="13" t="s">
        <v>247</v>
      </c>
      <c r="C84" s="32"/>
      <c r="D84" s="32"/>
      <c r="E84" s="32"/>
      <c r="F84" s="32"/>
    </row>
    <row r="85" spans="1:6" ht="11.25" customHeight="1">
      <c r="A85" s="27" t="s">
        <v>91</v>
      </c>
      <c r="B85" s="13"/>
      <c r="C85" s="34"/>
      <c r="D85" s="34"/>
      <c r="E85" s="34"/>
      <c r="F85" s="34"/>
    </row>
    <row r="86" spans="1:6" ht="11.25" customHeight="1">
      <c r="A86" s="27" t="s">
        <v>182</v>
      </c>
      <c r="B86" s="13" t="s">
        <v>248</v>
      </c>
      <c r="C86" s="32"/>
      <c r="D86" s="32"/>
      <c r="E86" s="32"/>
      <c r="F86" s="32"/>
    </row>
    <row r="87" spans="1:6" ht="11.25" customHeight="1">
      <c r="A87" s="27" t="s">
        <v>184</v>
      </c>
      <c r="B87" s="13" t="s">
        <v>249</v>
      </c>
      <c r="C87" s="32"/>
      <c r="D87" s="32"/>
      <c r="E87" s="32"/>
      <c r="F87" s="32"/>
    </row>
    <row r="88" spans="1:6" ht="11.25" customHeight="1">
      <c r="A88" s="27" t="s">
        <v>186</v>
      </c>
      <c r="B88" s="13" t="s">
        <v>250</v>
      </c>
      <c r="C88" s="32"/>
      <c r="D88" s="32"/>
      <c r="E88" s="32"/>
      <c r="F88" s="32"/>
    </row>
    <row r="89" spans="1:6" ht="11.25" customHeight="1">
      <c r="A89" s="27" t="s">
        <v>188</v>
      </c>
      <c r="B89" s="13" t="s">
        <v>251</v>
      </c>
      <c r="C89" s="32"/>
      <c r="D89" s="32"/>
      <c r="E89" s="32"/>
      <c r="F89" s="32"/>
    </row>
    <row r="90" spans="1:6" ht="11.25" customHeight="1">
      <c r="A90" s="27" t="s">
        <v>252</v>
      </c>
      <c r="B90" s="13" t="s">
        <v>253</v>
      </c>
      <c r="C90" s="33">
        <v>9</v>
      </c>
      <c r="D90" s="32">
        <v>6875</v>
      </c>
      <c r="E90" s="32">
        <v>2195</v>
      </c>
      <c r="F90" s="32">
        <v>10622</v>
      </c>
    </row>
    <row r="91" spans="1:6" ht="11.25" customHeight="1">
      <c r="A91" s="27" t="s">
        <v>254</v>
      </c>
      <c r="B91" s="13" t="s">
        <v>255</v>
      </c>
      <c r="C91" s="32">
        <f>SUM(C93:C98)</f>
        <v>37912</v>
      </c>
      <c r="D91" s="32">
        <f>SUM(D93:D98)</f>
        <v>220987</v>
      </c>
      <c r="E91" s="32">
        <f>SUM(E93:E98)</f>
        <v>35858</v>
      </c>
      <c r="F91" s="33">
        <f>SUM(F93:F98)</f>
        <v>182022</v>
      </c>
    </row>
    <row r="92" spans="1:6" ht="11.25" customHeight="1">
      <c r="A92" s="27" t="s">
        <v>91</v>
      </c>
      <c r="B92" s="13"/>
      <c r="C92" s="13"/>
      <c r="D92" s="13"/>
      <c r="E92" s="13"/>
      <c r="F92" s="13"/>
    </row>
    <row r="93" spans="1:6" ht="11.25" customHeight="1">
      <c r="A93" s="27" t="s">
        <v>256</v>
      </c>
      <c r="B93" s="13" t="s">
        <v>257</v>
      </c>
      <c r="C93" s="32">
        <v>20036</v>
      </c>
      <c r="D93" s="32">
        <v>121116</v>
      </c>
      <c r="E93" s="32">
        <v>17486</v>
      </c>
      <c r="F93" s="32">
        <v>94378</v>
      </c>
    </row>
    <row r="94" spans="1:6" ht="11.25" customHeight="1">
      <c r="A94" s="27" t="s">
        <v>258</v>
      </c>
      <c r="B94" s="13" t="s">
        <v>259</v>
      </c>
      <c r="C94" s="32"/>
      <c r="D94" s="32"/>
      <c r="E94" s="32"/>
      <c r="F94" s="32"/>
    </row>
    <row r="95" spans="1:6" ht="11.25" customHeight="1">
      <c r="A95" s="27" t="s">
        <v>260</v>
      </c>
      <c r="B95" s="13" t="s">
        <v>261</v>
      </c>
      <c r="C95" s="32">
        <v>11177</v>
      </c>
      <c r="D95" s="32">
        <v>60554</v>
      </c>
      <c r="E95" s="32">
        <v>12862</v>
      </c>
      <c r="F95" s="32">
        <v>55499</v>
      </c>
    </row>
    <row r="96" spans="1:6" ht="11.25" customHeight="1">
      <c r="A96" s="27" t="s">
        <v>262</v>
      </c>
      <c r="B96" s="13" t="s">
        <v>263</v>
      </c>
      <c r="C96" s="32">
        <v>3642</v>
      </c>
      <c r="D96" s="32">
        <v>20803</v>
      </c>
      <c r="E96" s="32">
        <v>3238</v>
      </c>
      <c r="F96" s="32">
        <v>19503</v>
      </c>
    </row>
    <row r="97" spans="1:6" ht="11.25" customHeight="1">
      <c r="A97" s="27" t="s">
        <v>264</v>
      </c>
      <c r="B97" s="13" t="s">
        <v>265</v>
      </c>
      <c r="C97" s="32">
        <v>3057</v>
      </c>
      <c r="D97" s="32">
        <v>18514</v>
      </c>
      <c r="E97" s="32">
        <v>2272</v>
      </c>
      <c r="F97" s="32">
        <v>12521</v>
      </c>
    </row>
    <row r="98" spans="1:6" ht="11.25" customHeight="1">
      <c r="A98" s="27" t="s">
        <v>266</v>
      </c>
      <c r="B98" s="13" t="s">
        <v>267</v>
      </c>
      <c r="C98" s="32"/>
      <c r="D98" s="32"/>
      <c r="E98" s="32"/>
      <c r="F98" s="33">
        <v>121</v>
      </c>
    </row>
    <row r="99" spans="1:6" ht="11.25" customHeight="1">
      <c r="A99" s="27" t="s">
        <v>268</v>
      </c>
      <c r="B99" s="13" t="s">
        <v>269</v>
      </c>
      <c r="C99" s="33">
        <v>198</v>
      </c>
      <c r="D99" s="32">
        <v>1589</v>
      </c>
      <c r="E99" s="33">
        <v>542</v>
      </c>
      <c r="F99" s="32">
        <v>3630</v>
      </c>
    </row>
    <row r="100" spans="1:7" ht="11.25" customHeight="1">
      <c r="A100" s="27" t="s">
        <v>270</v>
      </c>
      <c r="B100" s="13" t="s">
        <v>271</v>
      </c>
      <c r="C100" s="36">
        <f>SUM(C60:C62)+SUM(C77:C80)+C90+C91+C99+C82</f>
        <v>303041</v>
      </c>
      <c r="D100" s="36">
        <f>SUM(D60:D62)+SUM(D77:D80)+D90+D91+D99+D82</f>
        <v>1497333</v>
      </c>
      <c r="E100" s="36">
        <f>SUM(E60:E62)+SUM(E77:E80)+E90+E91+E99+E82</f>
        <v>278526</v>
      </c>
      <c r="F100" s="36">
        <f>SUM(F60:F62)+SUM(F77:F80)+F90+F91+F99+F82</f>
        <v>1118266</v>
      </c>
      <c r="G100" s="37"/>
    </row>
    <row r="101" spans="1:6" ht="11.25" customHeight="1">
      <c r="A101" s="27" t="s">
        <v>272</v>
      </c>
      <c r="B101" s="13" t="s">
        <v>273</v>
      </c>
      <c r="C101" s="33">
        <f>C55-C100</f>
        <v>-15563</v>
      </c>
      <c r="D101" s="33">
        <f>D55-D100</f>
        <v>630096</v>
      </c>
      <c r="E101" s="33">
        <f>E55-E100</f>
        <v>31511</v>
      </c>
      <c r="F101" s="33">
        <f>F55-F100</f>
        <v>280404</v>
      </c>
    </row>
    <row r="102" spans="1:6" ht="11.25" customHeight="1">
      <c r="A102" s="27" t="s">
        <v>274</v>
      </c>
      <c r="B102" s="13" t="s">
        <v>275</v>
      </c>
      <c r="C102" s="33">
        <v>1</v>
      </c>
      <c r="D102" s="33">
        <v>205</v>
      </c>
      <c r="E102" s="33">
        <v>43</v>
      </c>
      <c r="F102" s="33">
        <v>219</v>
      </c>
    </row>
    <row r="103" spans="1:6" ht="11.25" customHeight="1">
      <c r="A103" s="27" t="s">
        <v>276</v>
      </c>
      <c r="B103" s="13" t="s">
        <v>277</v>
      </c>
      <c r="C103" s="33">
        <f>C101-C102</f>
        <v>-15564</v>
      </c>
      <c r="D103" s="33">
        <f>D101-D102</f>
        <v>629891</v>
      </c>
      <c r="E103" s="33">
        <f>E101-E102</f>
        <v>31468</v>
      </c>
      <c r="F103" s="33">
        <f>F101-F102</f>
        <v>280185</v>
      </c>
    </row>
    <row r="104" spans="1:6" ht="11.25" customHeight="1">
      <c r="A104" s="27" t="s">
        <v>278</v>
      </c>
      <c r="B104" s="13" t="s">
        <v>279</v>
      </c>
      <c r="C104" s="13"/>
      <c r="D104" s="13"/>
      <c r="E104" s="13"/>
      <c r="F104" s="13"/>
    </row>
    <row r="105" spans="1:6" ht="11.25" customHeight="1" thickBot="1">
      <c r="A105" s="38" t="s">
        <v>280</v>
      </c>
      <c r="B105" s="39" t="s">
        <v>281</v>
      </c>
      <c r="C105" s="40">
        <f>C103</f>
        <v>-15564</v>
      </c>
      <c r="D105" s="40">
        <f>D103</f>
        <v>629891</v>
      </c>
      <c r="E105" s="40">
        <f>E103</f>
        <v>31468</v>
      </c>
      <c r="F105" s="40">
        <f>F103</f>
        <v>280185</v>
      </c>
    </row>
    <row r="106" spans="3:6" ht="11.25">
      <c r="C106" s="41"/>
      <c r="D106" s="41"/>
      <c r="E106" s="41"/>
      <c r="F106" s="41"/>
    </row>
    <row r="107" spans="1:6" ht="11.25" customHeight="1">
      <c r="A107" s="1" t="s">
        <v>282</v>
      </c>
      <c r="B107" s="1" t="s">
        <v>283</v>
      </c>
      <c r="C107" s="41"/>
      <c r="D107" s="41"/>
      <c r="E107" s="42">
        <v>44385</v>
      </c>
      <c r="F107" s="41"/>
    </row>
    <row r="108" spans="2:5" ht="11.25" customHeight="1">
      <c r="B108" s="1" t="s">
        <v>96</v>
      </c>
      <c r="D108" s="1" t="s">
        <v>97</v>
      </c>
      <c r="E108" s="1" t="s">
        <v>98</v>
      </c>
    </row>
    <row r="109" spans="1:5" ht="11.25" customHeight="1">
      <c r="A109" s="1" t="s">
        <v>284</v>
      </c>
      <c r="B109" s="1" t="s">
        <v>285</v>
      </c>
      <c r="D109" s="1" t="s">
        <v>95</v>
      </c>
      <c r="E109" s="42">
        <f>E107</f>
        <v>44385</v>
      </c>
    </row>
    <row r="110" spans="2:5" ht="11.25" customHeight="1">
      <c r="B110" s="1" t="s">
        <v>96</v>
      </c>
      <c r="D110" s="1" t="s">
        <v>97</v>
      </c>
      <c r="E110" s="1" t="s">
        <v>98</v>
      </c>
    </row>
    <row r="111" spans="1:4" ht="11.25" customHeight="1">
      <c r="A111" s="1" t="s">
        <v>286</v>
      </c>
      <c r="B111" s="1" t="str">
        <f>B109</f>
        <v>Даулетбакова Г.А.</v>
      </c>
      <c r="D111" s="1" t="s">
        <v>287</v>
      </c>
    </row>
    <row r="112" spans="1:4" ht="11.25" customHeight="1">
      <c r="A112" s="1" t="s">
        <v>288</v>
      </c>
      <c r="B112" s="1" t="s">
        <v>96</v>
      </c>
      <c r="D112" s="1" t="s">
        <v>97</v>
      </c>
    </row>
    <row r="113" spans="1:2" ht="11.25" customHeight="1">
      <c r="A113" s="1" t="s">
        <v>289</v>
      </c>
      <c r="B113" s="1" t="s">
        <v>290</v>
      </c>
    </row>
  </sheetData>
  <sheetProtection/>
  <mergeCells count="1">
    <mergeCell ref="E5:F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2021-01-12T08:11:53Z</cp:lastPrinted>
  <dcterms:created xsi:type="dcterms:W3CDTF">2017-02-07T05:24:39Z</dcterms:created>
  <dcterms:modified xsi:type="dcterms:W3CDTF">2021-07-16T03:43:19Z</dcterms:modified>
  <cp:category/>
  <cp:version/>
  <cp:contentType/>
  <cp:contentStatus/>
  <cp:revision>1</cp:revision>
</cp:coreProperties>
</file>