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ОФП" sheetId="1" r:id="rId1"/>
    <sheet name="ОСД" sheetId="2" r:id="rId2"/>
    <sheet name="ОДДС" sheetId="3" r:id="rId3"/>
    <sheet name="ОИК" sheetId="4" r:id="rId4"/>
  </sheets>
  <definedNames/>
  <calcPr fullCalcOnLoad="1" refMode="R1C1"/>
</workbook>
</file>

<file path=xl/sharedStrings.xml><?xml version="1.0" encoding="utf-8"?>
<sst xmlns="http://schemas.openxmlformats.org/spreadsheetml/2006/main" count="668" uniqueCount="307">
  <si>
    <t>Место печати</t>
  </si>
  <si>
    <t>подпись</t>
  </si>
  <si>
    <t>(фамилия, имя, отчество)</t>
  </si>
  <si>
    <t>/</t>
  </si>
  <si>
    <t xml:space="preserve">Гл. бухгалтер </t>
  </si>
  <si>
    <t xml:space="preserve">Руководитель </t>
  </si>
  <si>
    <t>Балансовая стоимость простой акции (тенге)</t>
  </si>
  <si>
    <t xml:space="preserve">Баланс (строка 300+строка 301+строка 400 + строка 500) </t>
  </si>
  <si>
    <t>500</t>
  </si>
  <si>
    <t xml:space="preserve">Всего капитал (строка 420 +/- строка 421) </t>
  </si>
  <si>
    <t xml:space="preserve">-              </t>
  </si>
  <si>
    <t>421</t>
  </si>
  <si>
    <t xml:space="preserve">Доля неконтролирующих собственников </t>
  </si>
  <si>
    <t>420</t>
  </si>
  <si>
    <t xml:space="preserve">Итого капитал, относимый на собственников 
материнской организации (сумма строк с 410 по 414) </t>
  </si>
  <si>
    <t>414</t>
  </si>
  <si>
    <t xml:space="preserve">Нераспределенная прибыль (непокрытый убыток) </t>
  </si>
  <si>
    <t>413</t>
  </si>
  <si>
    <t xml:space="preserve">Резервы </t>
  </si>
  <si>
    <t>412</t>
  </si>
  <si>
    <t xml:space="preserve">Выкупленные собственные долевые инструменты </t>
  </si>
  <si>
    <t>411</t>
  </si>
  <si>
    <t xml:space="preserve">Эмиссионный доход </t>
  </si>
  <si>
    <t>410</t>
  </si>
  <si>
    <t xml:space="preserve">Уставный (акционерный) капитал </t>
  </si>
  <si>
    <t>V. Капитал</t>
  </si>
  <si>
    <t>400</t>
  </si>
  <si>
    <t xml:space="preserve">Итого долгосрочных обязательств (сумма строк с 310 по 316) </t>
  </si>
  <si>
    <t>316</t>
  </si>
  <si>
    <t xml:space="preserve">Прочие долгосрочные обязательства </t>
  </si>
  <si>
    <t>315</t>
  </si>
  <si>
    <t xml:space="preserve">Отложенные налоговые обязательства </t>
  </si>
  <si>
    <t>314</t>
  </si>
  <si>
    <t xml:space="preserve">Долгосрочные резервы </t>
  </si>
  <si>
    <t>313</t>
  </si>
  <si>
    <t xml:space="preserve">Долгосрочная торговая и прочая кредиторская задолженность </t>
  </si>
  <si>
    <t>312</t>
  </si>
  <si>
    <t xml:space="preserve">Прочие долгосрочные финансовые обязательства </t>
  </si>
  <si>
    <t>311</t>
  </si>
  <si>
    <t xml:space="preserve">Производные финансовые инструменты </t>
  </si>
  <si>
    <t>310</t>
  </si>
  <si>
    <t xml:space="preserve">Займы </t>
  </si>
  <si>
    <t>IV. Долгосрочные обязательства</t>
  </si>
  <si>
    <t>301</t>
  </si>
  <si>
    <t xml:space="preserve">Обязательства выбывающих групп, предназначенных для продажи </t>
  </si>
  <si>
    <t>300</t>
  </si>
  <si>
    <t xml:space="preserve">Итого краткосрочных обязательств (сумма строк с 210 по 217) </t>
  </si>
  <si>
    <t>217</t>
  </si>
  <si>
    <t xml:space="preserve">Прочие краткосрочные обязательства  </t>
  </si>
  <si>
    <t>216</t>
  </si>
  <si>
    <t xml:space="preserve">Вознаграждения работникам </t>
  </si>
  <si>
    <t>215</t>
  </si>
  <si>
    <t xml:space="preserve">Текущие налоговые обязательства по подоходному налогу </t>
  </si>
  <si>
    <t>214</t>
  </si>
  <si>
    <t xml:space="preserve">Краткосрочные резервы </t>
  </si>
  <si>
    <t>213</t>
  </si>
  <si>
    <t xml:space="preserve">Краткосрочная торговая и прочая кредиторская задолженность </t>
  </si>
  <si>
    <t>212</t>
  </si>
  <si>
    <t xml:space="preserve">Прочие краткосрочные финансовые обязательства </t>
  </si>
  <si>
    <t>211</t>
  </si>
  <si>
    <t>210</t>
  </si>
  <si>
    <t>Займы</t>
  </si>
  <si>
    <t>III. Краткосрочные обязательства</t>
  </si>
  <si>
    <t>Обязательство и капитал</t>
  </si>
  <si>
    <t xml:space="preserve">Баланс (строка 100 +строка 101+ строка 200) </t>
  </si>
  <si>
    <t>200</t>
  </si>
  <si>
    <t xml:space="preserve">Итого долгосрочных активов (сумма строк с 110 по 123) </t>
  </si>
  <si>
    <t>123</t>
  </si>
  <si>
    <t xml:space="preserve">Прочие долгосрочные активы </t>
  </si>
  <si>
    <t>122</t>
  </si>
  <si>
    <t xml:space="preserve">Отложенные налоговые активы </t>
  </si>
  <si>
    <t>121</t>
  </si>
  <si>
    <t xml:space="preserve">Нематериальные активы </t>
  </si>
  <si>
    <t>120</t>
  </si>
  <si>
    <t xml:space="preserve">Разведочные и оценочные активы </t>
  </si>
  <si>
    <t>119</t>
  </si>
  <si>
    <t xml:space="preserve">Биологические активы </t>
  </si>
  <si>
    <t>118</t>
  </si>
  <si>
    <t xml:space="preserve">Основные средства </t>
  </si>
  <si>
    <t>117</t>
  </si>
  <si>
    <t xml:space="preserve">Инвестиционное имущество </t>
  </si>
  <si>
    <t>116</t>
  </si>
  <si>
    <t xml:space="preserve">Инвестиции, учитываемые методом долевого участия </t>
  </si>
  <si>
    <t>115</t>
  </si>
  <si>
    <t xml:space="preserve">Долгосрочная торговая и прочая дебиторская задолженность </t>
  </si>
  <si>
    <t>114</t>
  </si>
  <si>
    <t xml:space="preserve">Прочие долгосрочные финансовые активы </t>
  </si>
  <si>
    <t>113</t>
  </si>
  <si>
    <t xml:space="preserve">Финансовые активы, удерживаемые до погашения </t>
  </si>
  <si>
    <t>112</t>
  </si>
  <si>
    <t xml:space="preserve">Финансовые активы, учитываемые по справедливой стоимости через 
прибыли и убытки </t>
  </si>
  <si>
    <t>111</t>
  </si>
  <si>
    <t>110</t>
  </si>
  <si>
    <t xml:space="preserve">Финансовые активы, имеющиеся в наличии для продажи </t>
  </si>
  <si>
    <t>II. Долгосрочные активы</t>
  </si>
  <si>
    <t>101</t>
  </si>
  <si>
    <t xml:space="preserve">Активы (или выбывающие группы), предназначенные для продажи </t>
  </si>
  <si>
    <t>100</t>
  </si>
  <si>
    <t xml:space="preserve">Итого краткосрочных активов (сумма строк с  010 по 019) </t>
  </si>
  <si>
    <t>019</t>
  </si>
  <si>
    <t xml:space="preserve">Прочие краткосрочные активы </t>
  </si>
  <si>
    <t>018</t>
  </si>
  <si>
    <t xml:space="preserve">Запасы </t>
  </si>
  <si>
    <t>017</t>
  </si>
  <si>
    <t xml:space="preserve">Текущий подоходный налог </t>
  </si>
  <si>
    <t>016</t>
  </si>
  <si>
    <t xml:space="preserve">Краткосрочная торговая и прочая дебиторская  задолженность </t>
  </si>
  <si>
    <t>015</t>
  </si>
  <si>
    <t xml:space="preserve">Прочие краткосрочные финансовые активы </t>
  </si>
  <si>
    <t>014</t>
  </si>
  <si>
    <t>013</t>
  </si>
  <si>
    <t>012</t>
  </si>
  <si>
    <t>011</t>
  </si>
  <si>
    <t xml:space="preserve">Финансовые активы, имеющиеся в наличии для  продажи </t>
  </si>
  <si>
    <t>010</t>
  </si>
  <si>
    <t xml:space="preserve">Денежные средства и их эквиваленты </t>
  </si>
  <si>
    <t>I. Краткосрочные активы</t>
  </si>
  <si>
    <t>На  начало отчетного периода</t>
  </si>
  <si>
    <t>На конец отчетного периода</t>
  </si>
  <si>
    <t>Код стр.</t>
  </si>
  <si>
    <t>Активы</t>
  </si>
  <si>
    <t>тыс. тенге</t>
  </si>
  <si>
    <t>ОТЧЕТ О ФИНАНСОВОМ ПОЛОЖЕНИИ КОМПАНИИ</t>
  </si>
  <si>
    <t>Юридический адрес организации</t>
  </si>
  <si>
    <t>(малого, среднего, крупного)</t>
  </si>
  <si>
    <t>Субъект предпринимательства</t>
  </si>
  <si>
    <t>чел.</t>
  </si>
  <si>
    <t>Среднегодовая численность работников</t>
  </si>
  <si>
    <t>(не нужное зачеркнуть)</t>
  </si>
  <si>
    <t xml:space="preserve">неконсолидированная </t>
  </si>
  <si>
    <t xml:space="preserve">Форма отчетности: консолидированная/неконсолидированная </t>
  </si>
  <si>
    <t>Акционерное общество</t>
  </si>
  <si>
    <t>Организационно-правовая форма</t>
  </si>
  <si>
    <t>Вид деятельности организации</t>
  </si>
  <si>
    <t xml:space="preserve">Сведения о реорганизации </t>
  </si>
  <si>
    <t xml:space="preserve">Наименование организации </t>
  </si>
  <si>
    <t>Гл. бухгалтер</t>
  </si>
  <si>
    <t xml:space="preserve">от прекращенной деятельности </t>
  </si>
  <si>
    <t xml:space="preserve">от продолжающейся деятельности </t>
  </si>
  <si>
    <t xml:space="preserve">Разводненная прибыль на акцию: </t>
  </si>
  <si>
    <t xml:space="preserve">Базовая прибыль на акцию: </t>
  </si>
  <si>
    <t xml:space="preserve">в том числе: </t>
  </si>
  <si>
    <t>600</t>
  </si>
  <si>
    <t xml:space="preserve">Прибыль на акцию: </t>
  </si>
  <si>
    <t xml:space="preserve">доля неконтролирующих собственников </t>
  </si>
  <si>
    <t xml:space="preserve">собственников материнской организации </t>
  </si>
  <si>
    <t xml:space="preserve">Общая совокупная прибыль относимая на: </t>
  </si>
  <si>
    <t xml:space="preserve">Общая совокупная прибыль (строка 300 + строка 400) </t>
  </si>
  <si>
    <t xml:space="preserve">Налоговый эффект компонентов прочей совокупной прибыли </t>
  </si>
  <si>
    <t>419</t>
  </si>
  <si>
    <t xml:space="preserve">Корректировка при реклассификации в составе прибыли (убытка) </t>
  </si>
  <si>
    <t>418</t>
  </si>
  <si>
    <t xml:space="preserve">Прочие компоненты прочей совокупной прибыли </t>
  </si>
  <si>
    <t>417</t>
  </si>
  <si>
    <t xml:space="preserve">Хеджирование чистых инвестиций в зарубежные операции </t>
  </si>
  <si>
    <t>416</t>
  </si>
  <si>
    <t xml:space="preserve">Курсовая разница по инвестициям в зарубежные организации </t>
  </si>
  <si>
    <t>415</t>
  </si>
  <si>
    <t xml:space="preserve">Хеджирование денежных потоков </t>
  </si>
  <si>
    <t xml:space="preserve">Эффект изменения в ставке подоходного 
налога на отсроченный налог дочерних организаций </t>
  </si>
  <si>
    <t xml:space="preserve">Актуарные прибыли (убытки) по пенсионным обязательствам </t>
  </si>
  <si>
    <t xml:space="preserve">Доля в прочей совокупной прибыли (убытке) ассоциированных 
организаций и совместной деятельности, учитываемых по методу 
долевого участия </t>
  </si>
  <si>
    <t xml:space="preserve">Переоценка финансовых активов, имеющихся в наличии для продажи </t>
  </si>
  <si>
    <t xml:space="preserve">Переоценка основных средств </t>
  </si>
  <si>
    <t xml:space="preserve">Прочая совокупная прибыль, всего (сумма строк с 410 по 420): </t>
  </si>
  <si>
    <t xml:space="preserve">долю неконтролирующих собственников </t>
  </si>
  <si>
    <t xml:space="preserve">Прибыль за год (строка 200 + строка 201) относимая на: </t>
  </si>
  <si>
    <t>201</t>
  </si>
  <si>
    <t xml:space="preserve">Прибыль (убыток) после налогообложения от прекращенной 
деятельности </t>
  </si>
  <si>
    <t xml:space="preserve">Прибыль (убыток) после налогообложения от продолжающейся 
деятельности (строка 100 - строка 101) </t>
  </si>
  <si>
    <t xml:space="preserve">Расходы по подоходному налогу </t>
  </si>
  <si>
    <t xml:space="preserve">Прибыль (убыток) до налогообложения (+/- строки с 020 по 025) </t>
  </si>
  <si>
    <t>025</t>
  </si>
  <si>
    <t xml:space="preserve">Прочие неоперационные расходы </t>
  </si>
  <si>
    <t>024</t>
  </si>
  <si>
    <t xml:space="preserve">Прочие неоперационные доходы </t>
  </si>
  <si>
    <t>023</t>
  </si>
  <si>
    <t xml:space="preserve">Доля организации в прибыли (убытке) ассоциированных организаций и 
совместной деятельности, учитываемых по методу долевого участия </t>
  </si>
  <si>
    <t>022</t>
  </si>
  <si>
    <t xml:space="preserve">Расходы по финансированию </t>
  </si>
  <si>
    <t>021</t>
  </si>
  <si>
    <t xml:space="preserve">Доходы по финансированию </t>
  </si>
  <si>
    <t>020</t>
  </si>
  <si>
    <t xml:space="preserve">Итого операционная прибыль (убыток) (+/- строки с 012 по 016) </t>
  </si>
  <si>
    <t xml:space="preserve">Прочие доходы </t>
  </si>
  <si>
    <t xml:space="preserve">Прочие расходы </t>
  </si>
  <si>
    <t xml:space="preserve">Административные расходы </t>
  </si>
  <si>
    <t xml:space="preserve">Расходы по реализации </t>
  </si>
  <si>
    <t xml:space="preserve">Валовая прибыль (строка 010 - строка 011) </t>
  </si>
  <si>
    <t xml:space="preserve">Себестоимость реализованных товаров и услуг </t>
  </si>
  <si>
    <t xml:space="preserve">Выручка </t>
  </si>
  <si>
    <t>За предыдущий период</t>
  </si>
  <si>
    <t>За отчетный период</t>
  </si>
  <si>
    <t>НАИМЕНОВАНИЕ ПОКАЗАТЕЛЕЙ</t>
  </si>
  <si>
    <t>ОТЧЕТ О СОВОКУПНОМ ДОХОДЕ</t>
  </si>
  <si>
    <t xml:space="preserve">7. Денежные средства и их эквиваленты на конец отчетного периода </t>
  </si>
  <si>
    <t xml:space="preserve">6. Денежные средства и их эквиваленты на начало отчетного периода </t>
  </si>
  <si>
    <t xml:space="preserve">5. Увеличение +/- уменьшение денежных средств (строка 030 +/- строка 080 +/- строка 110) </t>
  </si>
  <si>
    <t xml:space="preserve">4. Влияние обменных курсов валют к тенге </t>
  </si>
  <si>
    <t>3. Чистая сумма денежных средств от финансовой деятельности (строка 090 - строка 100)</t>
  </si>
  <si>
    <t xml:space="preserve">           прочие выплаты</t>
  </si>
  <si>
    <t xml:space="preserve">           выплаты собственникам по акциям организации </t>
  </si>
  <si>
    <t xml:space="preserve">           выплата дивидендов</t>
  </si>
  <si>
    <t xml:space="preserve">           выплата вознаграждения </t>
  </si>
  <si>
    <t xml:space="preserve">           погашение займов</t>
  </si>
  <si>
    <t xml:space="preserve">      в том числе:</t>
  </si>
  <si>
    <t xml:space="preserve">2. Выбытие денежных средств, всего (сумма строк с 101 по 105) </t>
  </si>
  <si>
    <t xml:space="preserve">           прочие поступления </t>
  </si>
  <si>
    <t xml:space="preserve">           полученные вознаграждения </t>
  </si>
  <si>
    <t xml:space="preserve">           получение займов </t>
  </si>
  <si>
    <t xml:space="preserve">           эмиссия акций и других финансовых инструментов </t>
  </si>
  <si>
    <t xml:space="preserve">1. Поступление денежных средств, всего (сумма строк с 091 по 094) </t>
  </si>
  <si>
    <t>III.  ДВИЖЕНИЕ  ДЕНЕЖНЫХ  СРЕДСТВ  ОТ ФИНАНСОВОЙ ДЕЯТЕЛЬНОСТИ</t>
  </si>
  <si>
    <t xml:space="preserve">3. Чистая сумма денежных средств от инвестиционной деятельности (строка 040 - строка 060) </t>
  </si>
  <si>
    <t xml:space="preserve">           прочие выплаты </t>
  </si>
  <si>
    <t xml:space="preserve">           инвестиции в ассоциированные и дочерние организации </t>
  </si>
  <si>
    <t xml:space="preserve">           фьючерсные и форвардные контракты, опционы и свопы </t>
  </si>
  <si>
    <t xml:space="preserve">           предоставление займов </t>
  </si>
  <si>
    <t xml:space="preserve">           приобретение прочих финансовых активов </t>
  </si>
  <si>
    <t xml:space="preserve">           приобретение контроля над дочерними организациями </t>
  </si>
  <si>
    <t xml:space="preserve">           приобретение долговых инструментов  других организаций </t>
  </si>
  <si>
    <t xml:space="preserve">           приобретение долевых инструментов других организаций (кроме
           дочерних) и долей участия в совместном предпринимательстве </t>
  </si>
  <si>
    <t xml:space="preserve">           приобретение других долгосрочных  активов </t>
  </si>
  <si>
    <t xml:space="preserve">           приобретение нематериальных активов </t>
  </si>
  <si>
    <t xml:space="preserve">           приобретение основных средств </t>
  </si>
  <si>
    <t xml:space="preserve">2. Выбытие денежных средств, всего (сумма строк с 061 по 071) </t>
  </si>
  <si>
    <t xml:space="preserve">           полученные дивиденды </t>
  </si>
  <si>
    <t xml:space="preserve">           реализация прочих финансовых активов </t>
  </si>
  <si>
    <t xml:space="preserve">           возмещение при потере контроля над  дочерними организациями </t>
  </si>
  <si>
    <t xml:space="preserve">           реализация долговых инструментов других организаций </t>
  </si>
  <si>
    <t xml:space="preserve">           реализация долевых инструментов других организаций (кроме 
           дочерних) и долей участия в совместном предпринимательстве </t>
  </si>
  <si>
    <t xml:space="preserve">           реализация других долгосрочных активов</t>
  </si>
  <si>
    <t xml:space="preserve">           реализации нематериальных активов</t>
  </si>
  <si>
    <t xml:space="preserve">           реализация основных средств </t>
  </si>
  <si>
    <t xml:space="preserve">1. Поступление денежных средств, всего (сумма строк с 041 по 051) </t>
  </si>
  <si>
    <t>II. ДВИЖЕНИЕ  ДЕНЕЖНЫХ  СРЕДСТВ  ОТ ИНВЕСТИЦИОННОЙ  ДЕЯТЕЛЬНОСТИ</t>
  </si>
  <si>
    <t xml:space="preserve">3. Чистая сумма денежных средств от операционной деятельности (строка 010 - строка 020) </t>
  </si>
  <si>
    <t xml:space="preserve">           подоходный налог и другие платежи в бюджет </t>
  </si>
  <si>
    <t xml:space="preserve">           выплаты по договорам страхования </t>
  </si>
  <si>
    <t xml:space="preserve">           выплаты по оплате труда </t>
  </si>
  <si>
    <t xml:space="preserve">           авансы, выданные поставщикам товаров и услуг </t>
  </si>
  <si>
    <t xml:space="preserve">           платежи поставщикам за товары и услуги</t>
  </si>
  <si>
    <t xml:space="preserve">2. Выбытие денежных средств, всего (сумма строк с 021 по 027) </t>
  </si>
  <si>
    <t xml:space="preserve">           поступления по договорам страхования</t>
  </si>
  <si>
    <t xml:space="preserve">           авансы, полученные от покупателей, заказчиков </t>
  </si>
  <si>
    <t xml:space="preserve">           прочая выручка </t>
  </si>
  <si>
    <t xml:space="preserve">           реализация товаров и услуг </t>
  </si>
  <si>
    <t xml:space="preserve">1. Поступление денежных средств, всего (сумма строк с 011 по 016) </t>
  </si>
  <si>
    <t>I. ДВИЖЕНИЕ  ДЕНЕЖНЫХ  СРЕДСТВ  ОТ ОПЕРАЦИОННОЙ ДЕЯТЕЛЬНОСТИ</t>
  </si>
  <si>
    <t>(прямой метод)</t>
  </si>
  <si>
    <t>ОТЧЕТ О ДВИЖЕНИИ ДЕНЕЖНЫХ СРЕДСТВ</t>
  </si>
  <si>
    <t>Сальдо на 31 марта предыдущего года (стр.130 + стр. 160 - стр. 170 + стр. 180 - стр. 190 )</t>
  </si>
  <si>
    <t>190</t>
  </si>
  <si>
    <t>Выкупленные собственные долевые инструменты</t>
  </si>
  <si>
    <t>180</t>
  </si>
  <si>
    <t>Эмиссия акций</t>
  </si>
  <si>
    <t>170</t>
  </si>
  <si>
    <t>Дивиденды</t>
  </si>
  <si>
    <t>160</t>
  </si>
  <si>
    <t>Всего прибыль / убыток за период (стр. 140 +/- стр. 150)</t>
  </si>
  <si>
    <t>150</t>
  </si>
  <si>
    <t>Прибыль / убыток за период</t>
  </si>
  <si>
    <t>140</t>
  </si>
  <si>
    <t>Прибыль / убыток, признанная / ый непосредственно в самом капитале (стр. 131 +/- стр. 132 +/- стр. 133)</t>
  </si>
  <si>
    <t>133</t>
  </si>
  <si>
    <t>Курсовые разницы от зарубежной деятельности</t>
  </si>
  <si>
    <t>132</t>
  </si>
  <si>
    <t>Хеджирование денежных потоков</t>
  </si>
  <si>
    <t>131</t>
  </si>
  <si>
    <t>Прибыль / убыток от переоценки активов</t>
  </si>
  <si>
    <t>130</t>
  </si>
  <si>
    <t>Пересчитанное сальдо (стр. 110 +/- стр. 120)</t>
  </si>
  <si>
    <t>Изменения в учетной политике</t>
  </si>
  <si>
    <t>Сальдо на 1 января предыдущего года</t>
  </si>
  <si>
    <t>Сальдо на 31 марта отчетного периода (стр. 030+стр. 060 - стр. 070 + стр. 080 - стр. 090 )</t>
  </si>
  <si>
    <t>090</t>
  </si>
  <si>
    <t>080</t>
  </si>
  <si>
    <t>070</t>
  </si>
  <si>
    <t>060</t>
  </si>
  <si>
    <t>Всего прибыль / убыток за период (стр. 040 +/- стр. 050)</t>
  </si>
  <si>
    <t>050</t>
  </si>
  <si>
    <t>040</t>
  </si>
  <si>
    <t>Прибыль / убыток, признанная / ый непосредственно в самом капитале (стр. 031 +/- стр. 032 +/- стр. 033)</t>
  </si>
  <si>
    <t>033</t>
  </si>
  <si>
    <t>032</t>
  </si>
  <si>
    <t>031</t>
  </si>
  <si>
    <t>030</t>
  </si>
  <si>
    <t>Пересчитанное сальдо (стр. 010 +/- стр. 020)</t>
  </si>
  <si>
    <t>Сальдо на 1 января отчетного года</t>
  </si>
  <si>
    <t>Итого капитал</t>
  </si>
  <si>
    <t>Нераспределенная прибыль</t>
  </si>
  <si>
    <t>Дополнительно оплаченный капитал</t>
  </si>
  <si>
    <t>Выпущенный капитал</t>
  </si>
  <si>
    <t>ОТЧЕТ ОБ ИЗМЕНЕНИЯХ В КАПИТАЛЕ</t>
  </si>
  <si>
    <t>Акционерное Общество "Кристалл Менеджмент"</t>
  </si>
  <si>
    <t>Производство электроэнергии тепловыми электростанциями</t>
  </si>
  <si>
    <t>Средний</t>
  </si>
  <si>
    <t xml:space="preserve">Казахстан, г.Алматы, ул. Чайковского, 95                                                                                                                              </t>
  </si>
  <si>
    <t>Сайзинулы Д</t>
  </si>
  <si>
    <t>Род А.И.</t>
  </si>
  <si>
    <t>Наименование организации   АО "Кристалл Менеджмент"</t>
  </si>
  <si>
    <t>Количество акций</t>
  </si>
  <si>
    <t>АО "Кристалл Менеджмент"</t>
  </si>
  <si>
    <t>Резерв на переоценку</t>
  </si>
  <si>
    <t>по состоянию на  31.03.2021 года</t>
  </si>
  <si>
    <t>1 Квартал 2021 г.</t>
  </si>
  <si>
    <t>за 1 квартал 2021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</si>
</sst>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"/>
    <numFmt numFmtId="173" formatCode="#,##0\ _₽;\(#,##0\)\ _₽"/>
    <numFmt numFmtId="174" formatCode="#,##0.0"/>
    <numFmt numFmtId="175" formatCode="#,##0.000"/>
    <numFmt numFmtId="176" formatCode="#,##0.0\ _₽;\(#,##0.0\)\ _₽"/>
    <numFmt numFmtId="177" formatCode="#,##0.00\ _₽;\(#,##0.00\)\ _₽"/>
    <numFmt numFmtId="178" formatCode="#,##0.000\ _₽;\(#,##0.000\)\ _₽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3" fillId="0" borderId="0" xfId="52" applyFont="1" applyAlignment="1">
      <alignment/>
      <protection/>
    </xf>
    <xf numFmtId="0" fontId="3" fillId="0" borderId="0" xfId="52" applyFont="1" applyAlignment="1">
      <alignment vertical="center"/>
      <protection/>
    </xf>
    <xf numFmtId="0" fontId="4" fillId="0" borderId="0" xfId="52" applyFont="1" applyAlignment="1">
      <alignment horizontal="center" vertical="top"/>
      <protection/>
    </xf>
    <xf numFmtId="0" fontId="3" fillId="0" borderId="10" xfId="52" applyFont="1" applyBorder="1" applyAlignment="1">
      <alignment/>
      <protection/>
    </xf>
    <xf numFmtId="0" fontId="3" fillId="0" borderId="0" xfId="52" applyFont="1" applyAlignment="1">
      <alignment horizontal="left"/>
      <protection/>
    </xf>
    <xf numFmtId="0" fontId="5" fillId="0" borderId="0" xfId="52" applyFont="1" applyAlignment="1">
      <alignment vertical="center"/>
      <protection/>
    </xf>
    <xf numFmtId="0" fontId="3" fillId="0" borderId="10" xfId="52" applyFont="1" applyBorder="1" applyAlignment="1">
      <alignment vertical="center"/>
      <protection/>
    </xf>
    <xf numFmtId="0" fontId="3" fillId="0" borderId="0" xfId="52" applyFont="1" applyAlignment="1">
      <alignment horizontal="left" vertical="center"/>
      <protection/>
    </xf>
    <xf numFmtId="0" fontId="5" fillId="0" borderId="0" xfId="52" applyFont="1" applyAlignment="1">
      <alignment/>
      <protection/>
    </xf>
    <xf numFmtId="1" fontId="6" fillId="0" borderId="0" xfId="52" applyNumberFormat="1" applyFont="1" applyBorder="1" applyAlignment="1">
      <alignment horizontal="right" vertical="center"/>
      <protection/>
    </xf>
    <xf numFmtId="0" fontId="5" fillId="0" borderId="0" xfId="52" applyFont="1" applyBorder="1" applyAlignment="1">
      <alignment/>
      <protection/>
    </xf>
    <xf numFmtId="0" fontId="6" fillId="0" borderId="0" xfId="52" applyFont="1" applyBorder="1" applyAlignment="1">
      <alignment horizontal="left"/>
      <protection/>
    </xf>
    <xf numFmtId="3" fontId="6" fillId="0" borderId="11" xfId="52" applyNumberFormat="1" applyFont="1" applyBorder="1" applyAlignment="1">
      <alignment horizontal="right" vertical="center"/>
      <protection/>
    </xf>
    <xf numFmtId="0" fontId="5" fillId="0" borderId="11" xfId="52" applyFont="1" applyBorder="1" applyAlignment="1">
      <alignment/>
      <protection/>
    </xf>
    <xf numFmtId="3" fontId="5" fillId="0" borderId="0" xfId="52" applyNumberFormat="1" applyFont="1" applyAlignment="1">
      <alignment/>
      <protection/>
    </xf>
    <xf numFmtId="0" fontId="5" fillId="0" borderId="10" xfId="52" applyFont="1" applyBorder="1" applyAlignment="1">
      <alignment/>
      <protection/>
    </xf>
    <xf numFmtId="0" fontId="6" fillId="0" borderId="11" xfId="52" applyFont="1" applyBorder="1" applyAlignment="1">
      <alignment horizontal="center" vertical="center"/>
      <protection/>
    </xf>
    <xf numFmtId="3" fontId="5" fillId="0" borderId="11" xfId="52" applyNumberFormat="1" applyFont="1" applyBorder="1" applyAlignment="1">
      <alignment horizontal="right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/>
      <protection/>
    </xf>
    <xf numFmtId="3" fontId="5" fillId="0" borderId="11" xfId="52" applyNumberFormat="1" applyFont="1" applyBorder="1" applyAlignment="1">
      <alignment/>
      <protection/>
    </xf>
    <xf numFmtId="3" fontId="5" fillId="0" borderId="13" xfId="52" applyNumberFormat="1" applyFont="1" applyBorder="1" applyAlignment="1">
      <alignment/>
      <protection/>
    </xf>
    <xf numFmtId="0" fontId="5" fillId="0" borderId="13" xfId="52" applyFont="1" applyBorder="1" applyAlignment="1">
      <alignment horizontal="center" vertical="center"/>
      <protection/>
    </xf>
    <xf numFmtId="3" fontId="3" fillId="0" borderId="0" xfId="52" applyNumberFormat="1" applyFont="1" applyAlignment="1">
      <alignment/>
      <protection/>
    </xf>
    <xf numFmtId="0" fontId="6" fillId="0" borderId="11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/>
      <protection/>
    </xf>
    <xf numFmtId="0" fontId="8" fillId="33" borderId="10" xfId="52" applyFont="1" applyFill="1" applyBorder="1" applyAlignment="1">
      <alignment horizontal="center"/>
      <protection/>
    </xf>
    <xf numFmtId="0" fontId="3" fillId="0" borderId="0" xfId="52" applyFont="1" applyBorder="1" applyAlignment="1">
      <alignment/>
      <protection/>
    </xf>
    <xf numFmtId="0" fontId="9" fillId="0" borderId="0" xfId="52" applyFont="1" applyAlignment="1">
      <alignment horizontal="center" vertical="top"/>
      <protection/>
    </xf>
    <xf numFmtId="0" fontId="9" fillId="0" borderId="0" xfId="52" applyFont="1" applyBorder="1" applyAlignment="1">
      <alignment horizontal="center" vertical="top"/>
      <protection/>
    </xf>
    <xf numFmtId="0" fontId="5" fillId="0" borderId="0" xfId="52" applyFont="1" applyAlignment="1">
      <alignment horizontal="left"/>
      <protection/>
    </xf>
    <xf numFmtId="0" fontId="5" fillId="0" borderId="12" xfId="52" applyFont="1" applyBorder="1" applyAlignment="1">
      <alignment horizontal="center" vertical="center"/>
      <protection/>
    </xf>
    <xf numFmtId="0" fontId="6" fillId="0" borderId="12" xfId="52" applyFont="1" applyBorder="1" applyAlignment="1">
      <alignment horizontal="center" vertical="center"/>
      <protection/>
    </xf>
    <xf numFmtId="0" fontId="6" fillId="33" borderId="0" xfId="52" applyFont="1" applyFill="1" applyAlignment="1">
      <alignment wrapText="1"/>
      <protection/>
    </xf>
    <xf numFmtId="0" fontId="2" fillId="0" borderId="0" xfId="52" applyAlignment="1">
      <alignment/>
      <protection/>
    </xf>
    <xf numFmtId="1" fontId="6" fillId="0" borderId="11" xfId="52" applyNumberFormat="1" applyFont="1" applyBorder="1" applyAlignment="1">
      <alignment horizontal="right"/>
      <protection/>
    </xf>
    <xf numFmtId="0" fontId="6" fillId="0" borderId="11" xfId="52" applyNumberFormat="1" applyFont="1" applyBorder="1" applyAlignment="1">
      <alignment horizontal="center" vertical="center"/>
      <protection/>
    </xf>
    <xf numFmtId="1" fontId="2" fillId="0" borderId="0" xfId="52" applyNumberFormat="1" applyAlignment="1">
      <alignment/>
      <protection/>
    </xf>
    <xf numFmtId="0" fontId="6" fillId="0" borderId="11" xfId="52" applyFont="1" applyBorder="1" applyAlignment="1">
      <alignment horizontal="right"/>
      <protection/>
    </xf>
    <xf numFmtId="0" fontId="2" fillId="0" borderId="11" xfId="52" applyBorder="1" applyAlignment="1">
      <alignment/>
      <protection/>
    </xf>
    <xf numFmtId="0" fontId="5" fillId="0" borderId="11" xfId="52" applyFont="1" applyBorder="1" applyAlignment="1">
      <alignment horizontal="right"/>
      <protection/>
    </xf>
    <xf numFmtId="0" fontId="5" fillId="0" borderId="11" xfId="52" applyNumberFormat="1" applyFont="1" applyBorder="1" applyAlignment="1">
      <alignment horizontal="center" vertical="center"/>
      <protection/>
    </xf>
    <xf numFmtId="0" fontId="5" fillId="0" borderId="14" xfId="52" applyFont="1" applyBorder="1" applyAlignment="1">
      <alignment/>
      <protection/>
    </xf>
    <xf numFmtId="1" fontId="6" fillId="0" borderId="13" xfId="52" applyNumberFormat="1" applyFont="1" applyBorder="1" applyAlignment="1">
      <alignment horizontal="right"/>
      <protection/>
    </xf>
    <xf numFmtId="0" fontId="6" fillId="0" borderId="13" xfId="52" applyFont="1" applyBorder="1" applyAlignment="1">
      <alignment horizontal="center" vertical="center"/>
      <protection/>
    </xf>
    <xf numFmtId="0" fontId="6" fillId="0" borderId="13" xfId="52" applyNumberFormat="1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right"/>
      <protection/>
    </xf>
    <xf numFmtId="0" fontId="5" fillId="0" borderId="12" xfId="52" applyNumberFormat="1" applyFont="1" applyBorder="1" applyAlignment="1">
      <alignment horizontal="center" vertical="center"/>
      <protection/>
    </xf>
    <xf numFmtId="1" fontId="5" fillId="0" borderId="12" xfId="52" applyNumberFormat="1" applyFont="1" applyBorder="1" applyAlignment="1">
      <alignment horizontal="right"/>
      <protection/>
    </xf>
    <xf numFmtId="1" fontId="6" fillId="0" borderId="12" xfId="52" applyNumberFormat="1" applyFont="1" applyBorder="1" applyAlignment="1">
      <alignment horizontal="right"/>
      <protection/>
    </xf>
    <xf numFmtId="0" fontId="6" fillId="0" borderId="12" xfId="52" applyNumberFormat="1" applyFont="1" applyBorder="1" applyAlignment="1">
      <alignment horizontal="center" vertical="center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2" fillId="0" borderId="0" xfId="52" applyBorder="1" applyAlignment="1">
      <alignment/>
      <protection/>
    </xf>
    <xf numFmtId="3" fontId="6" fillId="0" borderId="11" xfId="52" applyNumberFormat="1" applyFont="1" applyBorder="1" applyAlignment="1">
      <alignment horizontal="right"/>
      <protection/>
    </xf>
    <xf numFmtId="3" fontId="5" fillId="0" borderId="11" xfId="52" applyNumberFormat="1" applyFont="1" applyBorder="1" applyAlignment="1">
      <alignment horizontal="right"/>
      <protection/>
    </xf>
    <xf numFmtId="3" fontId="2" fillId="0" borderId="0" xfId="52" applyNumberFormat="1" applyAlignment="1">
      <alignment/>
      <protection/>
    </xf>
    <xf numFmtId="173" fontId="6" fillId="0" borderId="16" xfId="52" applyNumberFormat="1" applyFont="1" applyBorder="1" applyAlignment="1">
      <alignment horizontal="center" vertical="center"/>
      <protection/>
    </xf>
    <xf numFmtId="173" fontId="5" fillId="0" borderId="16" xfId="52" applyNumberFormat="1" applyFont="1" applyBorder="1" applyAlignment="1">
      <alignment horizontal="center" vertical="center"/>
      <protection/>
    </xf>
    <xf numFmtId="3" fontId="46" fillId="0" borderId="11" xfId="52" applyNumberFormat="1" applyFont="1" applyBorder="1" applyAlignment="1">
      <alignment horizontal="right" vertical="center"/>
      <protection/>
    </xf>
    <xf numFmtId="175" fontId="6" fillId="0" borderId="11" xfId="52" applyNumberFormat="1" applyFont="1" applyBorder="1" applyAlignment="1">
      <alignment horizontal="right" vertical="center"/>
      <protection/>
    </xf>
    <xf numFmtId="178" fontId="6" fillId="0" borderId="16" xfId="52" applyNumberFormat="1" applyFont="1" applyBorder="1" applyAlignment="1">
      <alignment horizontal="center" vertical="center"/>
      <protection/>
    </xf>
    <xf numFmtId="173" fontId="6" fillId="0" borderId="11" xfId="52" applyNumberFormat="1" applyFont="1" applyBorder="1" applyAlignment="1">
      <alignment horizontal="right"/>
      <protection/>
    </xf>
    <xf numFmtId="173" fontId="5" fillId="0" borderId="11" xfId="52" applyNumberFormat="1" applyFont="1" applyBorder="1" applyAlignment="1">
      <alignment horizontal="right"/>
      <protection/>
    </xf>
    <xf numFmtId="3" fontId="6" fillId="0" borderId="11" xfId="52" applyNumberFormat="1" applyFont="1" applyBorder="1" applyAlignment="1">
      <alignment horizontal="center"/>
      <protection/>
    </xf>
    <xf numFmtId="173" fontId="5" fillId="0" borderId="11" xfId="52" applyNumberFormat="1" applyFont="1" applyBorder="1" applyAlignment="1">
      <alignment horizontal="center"/>
      <protection/>
    </xf>
    <xf numFmtId="0" fontId="6" fillId="0" borderId="12" xfId="52" applyFont="1" applyBorder="1" applyAlignment="1">
      <alignment horizontal="right"/>
      <protection/>
    </xf>
    <xf numFmtId="173" fontId="6" fillId="0" borderId="11" xfId="52" applyNumberFormat="1" applyFont="1" applyBorder="1" applyAlignment="1">
      <alignment/>
      <protection/>
    </xf>
    <xf numFmtId="3" fontId="5" fillId="0" borderId="11" xfId="52" applyNumberFormat="1" applyFont="1" applyBorder="1" applyAlignment="1">
      <alignment horizontal="center"/>
      <protection/>
    </xf>
    <xf numFmtId="0" fontId="3" fillId="0" borderId="0" xfId="52" applyFont="1" applyAlignment="1">
      <alignment/>
      <protection/>
    </xf>
    <xf numFmtId="0" fontId="3" fillId="0" borderId="10" xfId="52" applyFont="1" applyBorder="1" applyAlignment="1">
      <alignment wrapText="1"/>
      <protection/>
    </xf>
    <xf numFmtId="0" fontId="5" fillId="0" borderId="10" xfId="52" applyFont="1" applyBorder="1" applyAlignment="1">
      <alignment wrapText="1"/>
      <protection/>
    </xf>
    <xf numFmtId="0" fontId="3" fillId="0" borderId="10" xfId="52" applyFont="1" applyBorder="1" applyAlignment="1">
      <alignment/>
      <protection/>
    </xf>
    <xf numFmtId="0" fontId="3" fillId="0" borderId="0" xfId="52" applyFont="1" applyBorder="1" applyAlignment="1">
      <alignment/>
      <protection/>
    </xf>
    <xf numFmtId="0" fontId="2" fillId="0" borderId="0" xfId="52" applyFont="1" applyAlignment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6" fillId="0" borderId="0" xfId="52" applyFont="1" applyAlignment="1">
      <alignment horizontal="center"/>
      <protection/>
    </xf>
    <xf numFmtId="0" fontId="7" fillId="0" borderId="11" xfId="52" applyFont="1" applyBorder="1" applyAlignment="1">
      <alignment horizontal="left" vertical="center"/>
      <protection/>
    </xf>
    <xf numFmtId="0" fontId="6" fillId="0" borderId="12" xfId="52" applyFont="1" applyBorder="1" applyAlignment="1">
      <alignment/>
      <protection/>
    </xf>
    <xf numFmtId="0" fontId="5" fillId="0" borderId="17" xfId="52" applyFont="1" applyBorder="1" applyAlignment="1">
      <alignment/>
      <protection/>
    </xf>
    <xf numFmtId="0" fontId="5" fillId="0" borderId="12" xfId="52" applyFont="1" applyBorder="1" applyAlignment="1">
      <alignment wrapText="1"/>
      <protection/>
    </xf>
    <xf numFmtId="0" fontId="5" fillId="0" borderId="12" xfId="52" applyFont="1" applyBorder="1" applyAlignment="1">
      <alignment/>
      <protection/>
    </xf>
    <xf numFmtId="0" fontId="6" fillId="0" borderId="13" xfId="52" applyFont="1" applyBorder="1" applyAlignment="1">
      <alignment/>
      <protection/>
    </xf>
    <xf numFmtId="0" fontId="7" fillId="0" borderId="13" xfId="52" applyFont="1" applyBorder="1" applyAlignment="1">
      <alignment/>
      <protection/>
    </xf>
    <xf numFmtId="0" fontId="7" fillId="0" borderId="11" xfId="52" applyFont="1" applyBorder="1" applyAlignment="1">
      <alignment/>
      <protection/>
    </xf>
    <xf numFmtId="0" fontId="6" fillId="0" borderId="13" xfId="52" applyFont="1" applyBorder="1" applyAlignment="1">
      <alignment horizontal="left" vertical="center"/>
      <protection/>
    </xf>
    <xf numFmtId="0" fontId="5" fillId="0" borderId="11" xfId="52" applyFont="1" applyBorder="1" applyAlignment="1">
      <alignment/>
      <protection/>
    </xf>
    <xf numFmtId="0" fontId="6" fillId="0" borderId="11" xfId="52" applyFont="1" applyBorder="1" applyAlignment="1">
      <alignment/>
      <protection/>
    </xf>
    <xf numFmtId="0" fontId="5" fillId="0" borderId="11" xfId="52" applyFont="1" applyBorder="1" applyAlignment="1">
      <alignment wrapText="1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left" vertical="center"/>
      <protection/>
    </xf>
    <xf numFmtId="0" fontId="3" fillId="0" borderId="10" xfId="52" applyFont="1" applyBorder="1" applyAlignment="1">
      <alignment vertical="center"/>
      <protection/>
    </xf>
    <xf numFmtId="0" fontId="6" fillId="0" borderId="12" xfId="52" applyFont="1" applyBorder="1" applyAlignment="1">
      <alignment horizontal="left"/>
      <protection/>
    </xf>
    <xf numFmtId="0" fontId="6" fillId="0" borderId="18" xfId="52" applyFont="1" applyBorder="1" applyAlignment="1">
      <alignment horizontal="left"/>
      <protection/>
    </xf>
    <xf numFmtId="0" fontId="6" fillId="0" borderId="19" xfId="52" applyFont="1" applyBorder="1" applyAlignment="1">
      <alignment horizontal="left"/>
      <protection/>
    </xf>
    <xf numFmtId="0" fontId="46" fillId="0" borderId="12" xfId="52" applyFont="1" applyBorder="1" applyAlignment="1">
      <alignment horizontal="left"/>
      <protection/>
    </xf>
    <xf numFmtId="0" fontId="46" fillId="0" borderId="18" xfId="52" applyFont="1" applyBorder="1" applyAlignment="1">
      <alignment horizontal="left"/>
      <protection/>
    </xf>
    <xf numFmtId="0" fontId="46" fillId="0" borderId="19" xfId="52" applyFont="1" applyBorder="1" applyAlignment="1">
      <alignment horizontal="left"/>
      <protection/>
    </xf>
    <xf numFmtId="0" fontId="5" fillId="0" borderId="12" xfId="52" applyFont="1" applyBorder="1" applyAlignment="1">
      <alignment horizontal="left"/>
      <protection/>
    </xf>
    <xf numFmtId="0" fontId="10" fillId="0" borderId="0" xfId="52" applyFont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left" wrapText="1"/>
      <protection/>
    </xf>
    <xf numFmtId="0" fontId="6" fillId="0" borderId="12" xfId="52" applyFont="1" applyBorder="1" applyAlignment="1">
      <alignment horizontal="left" wrapText="1"/>
      <protection/>
    </xf>
    <xf numFmtId="0" fontId="9" fillId="0" borderId="0" xfId="52" applyFont="1" applyAlignment="1">
      <alignment horizontal="center" vertical="top"/>
      <protection/>
    </xf>
    <xf numFmtId="0" fontId="5" fillId="0" borderId="10" xfId="52" applyFont="1" applyBorder="1" applyAlignment="1">
      <alignment/>
      <protection/>
    </xf>
    <xf numFmtId="0" fontId="2" fillId="0" borderId="0" xfId="52" applyAlignment="1">
      <alignment horizontal="left"/>
      <protection/>
    </xf>
    <xf numFmtId="0" fontId="2" fillId="0" borderId="10" xfId="52" applyBorder="1" applyAlignment="1">
      <alignment/>
      <protection/>
    </xf>
    <xf numFmtId="0" fontId="6" fillId="0" borderId="11" xfId="52" applyFont="1" applyBorder="1" applyAlignment="1">
      <alignment vertical="center" wrapText="1"/>
      <protection/>
    </xf>
    <xf numFmtId="0" fontId="6" fillId="0" borderId="13" xfId="52" applyFont="1" applyBorder="1" applyAlignment="1">
      <alignment vertical="center" wrapText="1"/>
      <protection/>
    </xf>
    <xf numFmtId="0" fontId="6" fillId="0" borderId="12" xfId="52" applyFont="1" applyBorder="1" applyAlignment="1">
      <alignment vertical="center"/>
      <protection/>
    </xf>
    <xf numFmtId="0" fontId="6" fillId="0" borderId="15" xfId="52" applyFont="1" applyBorder="1" applyAlignment="1">
      <alignment horizontal="center" vertical="center"/>
      <protection/>
    </xf>
    <xf numFmtId="0" fontId="3" fillId="0" borderId="0" xfId="52" applyFont="1" applyAlignment="1">
      <alignment horizontal="left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6" fillId="33" borderId="10" xfId="52" applyFont="1" applyFill="1" applyBorder="1" applyAlignment="1">
      <alignment vertical="top" wrapText="1"/>
      <protection/>
    </xf>
    <xf numFmtId="0" fontId="2" fillId="0" borderId="11" xfId="52" applyBorder="1" applyAlignment="1">
      <alignment/>
      <protection/>
    </xf>
    <xf numFmtId="0" fontId="5" fillId="0" borderId="13" xfId="52" applyFont="1" applyBorder="1" applyAlignment="1">
      <alignment wrapText="1"/>
      <protection/>
    </xf>
    <xf numFmtId="0" fontId="6" fillId="0" borderId="13" xfId="52" applyFont="1" applyBorder="1" applyAlignment="1">
      <alignment wrapText="1"/>
      <protection/>
    </xf>
    <xf numFmtId="0" fontId="5" fillId="0" borderId="0" xfId="52" applyFont="1" applyAlignment="1">
      <alignment horizontal="left"/>
      <protection/>
    </xf>
    <xf numFmtId="0" fontId="6" fillId="0" borderId="11" xfId="52" applyFont="1" applyBorder="1" applyAlignment="1">
      <alignment wrapText="1"/>
      <protection/>
    </xf>
    <xf numFmtId="0" fontId="5" fillId="0" borderId="15" xfId="52" applyFont="1" applyBorder="1" applyAlignment="1">
      <alignment horizontal="center" vertical="center"/>
      <protection/>
    </xf>
    <xf numFmtId="0" fontId="5" fillId="0" borderId="16" xfId="52" applyFont="1" applyBorder="1" applyAlignment="1">
      <alignment horizontal="center" vertical="center"/>
      <protection/>
    </xf>
    <xf numFmtId="0" fontId="6" fillId="0" borderId="16" xfId="52" applyFont="1" applyBorder="1" applyAlignment="1">
      <alignment horizontal="center" vertical="center"/>
      <protection/>
    </xf>
    <xf numFmtId="173" fontId="5" fillId="0" borderId="16" xfId="52" applyNumberFormat="1" applyFont="1" applyBorder="1" applyAlignment="1">
      <alignment horizontal="righ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1" name="Текст 2"/>
        <xdr:cNvSpPr txBox="1">
          <a:spLocks noChangeArrowheads="1"/>
        </xdr:cNvSpPr>
      </xdr:nvSpPr>
      <xdr:spPr>
        <a:xfrm>
          <a:off x="723900" y="0"/>
          <a:ext cx="5791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1533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590550" y="0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Акционерное Общество "БАЯН СУЛУ"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7"/>
  <sheetViews>
    <sheetView tabSelected="1" zoomScalePageLayoutView="0" workbookViewId="0" topLeftCell="A1">
      <selection activeCell="J84" sqref="J84"/>
    </sheetView>
  </sheetViews>
  <sheetFormatPr defaultColWidth="8.8515625" defaultRowHeight="15"/>
  <cols>
    <col min="1" max="1" width="0.5625" style="1" customWidth="1"/>
    <col min="2" max="2" width="3.57421875" style="1" customWidth="1"/>
    <col min="3" max="3" width="10.140625" style="1" customWidth="1"/>
    <col min="4" max="4" width="6.00390625" style="1" customWidth="1"/>
    <col min="5" max="5" width="11.57421875" style="1" customWidth="1"/>
    <col min="6" max="6" width="15.7109375" style="1" customWidth="1"/>
    <col min="7" max="7" width="13.57421875" style="1" customWidth="1"/>
    <col min="8" max="8" width="9.00390625" style="1" customWidth="1"/>
    <col min="9" max="9" width="16.8515625" style="1" customWidth="1"/>
    <col min="10" max="10" width="16.57421875" style="1" customWidth="1"/>
    <col min="11" max="11" width="11.7109375" style="1" customWidth="1"/>
    <col min="12" max="12" width="10.57421875" style="1" customWidth="1"/>
    <col min="13" max="16384" width="8.8515625" style="1" customWidth="1"/>
  </cols>
  <sheetData>
    <row r="1" spans="2:10" ht="30.75" customHeight="1">
      <c r="B1" s="69" t="s">
        <v>135</v>
      </c>
      <c r="C1" s="69"/>
      <c r="D1" s="69"/>
      <c r="E1" s="69"/>
      <c r="F1" s="70" t="s">
        <v>294</v>
      </c>
      <c r="G1" s="70"/>
      <c r="H1" s="70"/>
      <c r="I1" s="70"/>
      <c r="J1" s="70"/>
    </row>
    <row r="2" spans="2:10" ht="12.75">
      <c r="B2" s="69" t="s">
        <v>134</v>
      </c>
      <c r="C2" s="69"/>
      <c r="D2" s="69"/>
      <c r="E2" s="69"/>
      <c r="F2" s="70"/>
      <c r="G2" s="70"/>
      <c r="H2" s="70"/>
      <c r="I2" s="70"/>
      <c r="J2" s="70"/>
    </row>
    <row r="3" spans="2:10" ht="12.75" customHeight="1">
      <c r="B3" s="69" t="s">
        <v>133</v>
      </c>
      <c r="C3" s="69"/>
      <c r="D3" s="69"/>
      <c r="E3" s="69"/>
      <c r="F3" s="71" t="s">
        <v>295</v>
      </c>
      <c r="G3" s="71"/>
      <c r="H3" s="71"/>
      <c r="I3" s="71"/>
      <c r="J3" s="71"/>
    </row>
    <row r="4" spans="2:10" ht="12.75" customHeight="1">
      <c r="B4" s="69" t="s">
        <v>132</v>
      </c>
      <c r="C4" s="69"/>
      <c r="D4" s="69"/>
      <c r="E4" s="69"/>
      <c r="F4" s="72" t="s">
        <v>131</v>
      </c>
      <c r="G4" s="72"/>
      <c r="H4" s="72"/>
      <c r="I4" s="72"/>
      <c r="J4" s="72"/>
    </row>
    <row r="5" spans="2:10" ht="12.75">
      <c r="B5" s="69" t="s">
        <v>130</v>
      </c>
      <c r="C5" s="69"/>
      <c r="D5" s="69"/>
      <c r="E5" s="69"/>
      <c r="F5" s="69"/>
      <c r="G5" s="69"/>
      <c r="H5" s="72" t="s">
        <v>129</v>
      </c>
      <c r="I5" s="72"/>
      <c r="J5" s="72"/>
    </row>
    <row r="6" spans="7:8" ht="12.75">
      <c r="G6" s="69" t="s">
        <v>128</v>
      </c>
      <c r="H6" s="69"/>
    </row>
    <row r="7" spans="2:10" ht="12.75">
      <c r="B7" s="73" t="s">
        <v>127</v>
      </c>
      <c r="C7" s="73"/>
      <c r="D7" s="73"/>
      <c r="E7" s="73"/>
      <c r="F7" s="73"/>
      <c r="G7" s="72">
        <v>175</v>
      </c>
      <c r="H7" s="72"/>
      <c r="I7" s="72"/>
      <c r="J7" s="28" t="s">
        <v>126</v>
      </c>
    </row>
    <row r="8" spans="2:10" ht="12.75">
      <c r="B8" s="69" t="s">
        <v>125</v>
      </c>
      <c r="C8" s="69"/>
      <c r="D8" s="69"/>
      <c r="E8" s="69"/>
      <c r="F8" s="72" t="s">
        <v>296</v>
      </c>
      <c r="G8" s="72"/>
      <c r="H8" s="72"/>
      <c r="I8" s="72"/>
      <c r="J8" s="72"/>
    </row>
    <row r="9" spans="6:10" ht="11.25" customHeight="1">
      <c r="F9" s="74" t="s">
        <v>124</v>
      </c>
      <c r="G9" s="74"/>
      <c r="H9" s="74"/>
      <c r="I9" s="74"/>
      <c r="J9" s="74"/>
    </row>
    <row r="10" spans="2:10" ht="12.75" customHeight="1">
      <c r="B10" s="69" t="s">
        <v>123</v>
      </c>
      <c r="C10" s="69"/>
      <c r="D10" s="69"/>
      <c r="E10" s="69"/>
      <c r="F10" s="72" t="s">
        <v>297</v>
      </c>
      <c r="G10" s="72"/>
      <c r="H10" s="72"/>
      <c r="I10" s="72"/>
      <c r="J10" s="72"/>
    </row>
    <row r="12" spans="2:10" ht="12.75">
      <c r="B12" s="75" t="s">
        <v>122</v>
      </c>
      <c r="C12" s="75"/>
      <c r="D12" s="75"/>
      <c r="E12" s="75"/>
      <c r="F12" s="75"/>
      <c r="G12" s="75"/>
      <c r="H12" s="75"/>
      <c r="I12" s="75"/>
      <c r="J12" s="75"/>
    </row>
    <row r="13" spans="2:10" ht="12.75">
      <c r="B13" s="76" t="s">
        <v>304</v>
      </c>
      <c r="C13" s="76"/>
      <c r="D13" s="76"/>
      <c r="E13" s="76"/>
      <c r="F13" s="76"/>
      <c r="G13" s="76"/>
      <c r="H13" s="76"/>
      <c r="I13" s="76"/>
      <c r="J13" s="76"/>
    </row>
    <row r="14" ht="12.75" customHeight="1">
      <c r="J14" s="27" t="s">
        <v>121</v>
      </c>
    </row>
    <row r="15" spans="2:10" ht="42.75" customHeight="1">
      <c r="B15" s="77" t="s">
        <v>120</v>
      </c>
      <c r="C15" s="77"/>
      <c r="D15" s="77"/>
      <c r="E15" s="77"/>
      <c r="F15" s="77"/>
      <c r="G15" s="77"/>
      <c r="H15" s="26" t="s">
        <v>119</v>
      </c>
      <c r="I15" s="25" t="s">
        <v>118</v>
      </c>
      <c r="J15" s="25" t="s">
        <v>117</v>
      </c>
    </row>
    <row r="16" spans="2:10" s="9" customFormat="1" ht="12.75" customHeight="1">
      <c r="B16" s="78" t="s">
        <v>116</v>
      </c>
      <c r="C16" s="78"/>
      <c r="D16" s="78"/>
      <c r="E16" s="78"/>
      <c r="F16" s="78"/>
      <c r="G16" s="78"/>
      <c r="H16" s="14"/>
      <c r="I16" s="14"/>
      <c r="J16" s="14"/>
    </row>
    <row r="17" spans="2:10" s="9" customFormat="1" ht="12.75" customHeight="1">
      <c r="B17" s="79" t="s">
        <v>115</v>
      </c>
      <c r="C17" s="79"/>
      <c r="D17" s="79"/>
      <c r="E17" s="79"/>
      <c r="F17" s="79"/>
      <c r="G17" s="79"/>
      <c r="H17" s="19" t="s">
        <v>114</v>
      </c>
      <c r="I17" s="18">
        <v>1136031</v>
      </c>
      <c r="J17" s="18">
        <v>385538</v>
      </c>
    </row>
    <row r="18" spans="2:10" ht="13.5" customHeight="1">
      <c r="B18" s="80" t="s">
        <v>113</v>
      </c>
      <c r="C18" s="80"/>
      <c r="D18" s="80"/>
      <c r="E18" s="80"/>
      <c r="F18" s="80"/>
      <c r="G18" s="80"/>
      <c r="H18" s="19" t="s">
        <v>112</v>
      </c>
      <c r="I18" s="18" t="s">
        <v>10</v>
      </c>
      <c r="J18" s="18" t="s">
        <v>10</v>
      </c>
    </row>
    <row r="19" spans="2:10" ht="12.75" customHeight="1">
      <c r="B19" s="81" t="s">
        <v>39</v>
      </c>
      <c r="C19" s="81"/>
      <c r="D19" s="81"/>
      <c r="E19" s="81"/>
      <c r="F19" s="81"/>
      <c r="G19" s="81"/>
      <c r="H19" s="19" t="s">
        <v>111</v>
      </c>
      <c r="I19" s="18" t="s">
        <v>10</v>
      </c>
      <c r="J19" s="18" t="s">
        <v>10</v>
      </c>
    </row>
    <row r="20" spans="2:10" ht="12.75">
      <c r="B20" s="80" t="s">
        <v>90</v>
      </c>
      <c r="C20" s="80"/>
      <c r="D20" s="80"/>
      <c r="E20" s="80"/>
      <c r="F20" s="80"/>
      <c r="G20" s="80"/>
      <c r="H20" s="19" t="s">
        <v>110</v>
      </c>
      <c r="I20" s="18" t="s">
        <v>10</v>
      </c>
      <c r="J20" s="18" t="s">
        <v>10</v>
      </c>
    </row>
    <row r="21" spans="2:10" ht="12.75">
      <c r="B21" s="81" t="s">
        <v>88</v>
      </c>
      <c r="C21" s="81"/>
      <c r="D21" s="81"/>
      <c r="E21" s="81"/>
      <c r="F21" s="81"/>
      <c r="G21" s="81"/>
      <c r="H21" s="19" t="s">
        <v>109</v>
      </c>
      <c r="I21" s="18" t="s">
        <v>10</v>
      </c>
      <c r="J21" s="18" t="s">
        <v>10</v>
      </c>
    </row>
    <row r="22" spans="2:10" s="9" customFormat="1" ht="12.75" customHeight="1">
      <c r="B22" s="81" t="s">
        <v>108</v>
      </c>
      <c r="C22" s="81"/>
      <c r="D22" s="81"/>
      <c r="E22" s="81"/>
      <c r="F22" s="81"/>
      <c r="G22" s="81"/>
      <c r="H22" s="19" t="s">
        <v>107</v>
      </c>
      <c r="I22" s="18" t="s">
        <v>10</v>
      </c>
      <c r="J22" s="18" t="s">
        <v>10</v>
      </c>
    </row>
    <row r="23" spans="2:10" ht="12.75" customHeight="1">
      <c r="B23" s="81" t="s">
        <v>106</v>
      </c>
      <c r="C23" s="81"/>
      <c r="D23" s="81"/>
      <c r="E23" s="81"/>
      <c r="F23" s="81"/>
      <c r="G23" s="81"/>
      <c r="H23" s="19" t="s">
        <v>105</v>
      </c>
      <c r="I23" s="18">
        <v>209930</v>
      </c>
      <c r="J23" s="18">
        <v>181917</v>
      </c>
    </row>
    <row r="24" spans="2:10" ht="12.75">
      <c r="B24" s="81" t="s">
        <v>104</v>
      </c>
      <c r="C24" s="81"/>
      <c r="D24" s="81"/>
      <c r="E24" s="81"/>
      <c r="F24" s="81"/>
      <c r="G24" s="81"/>
      <c r="H24" s="19" t="s">
        <v>103</v>
      </c>
      <c r="I24" s="18" t="s">
        <v>10</v>
      </c>
      <c r="J24" s="18" t="s">
        <v>10</v>
      </c>
    </row>
    <row r="25" spans="2:10" ht="12.75">
      <c r="B25" s="81" t="s">
        <v>102</v>
      </c>
      <c r="C25" s="81"/>
      <c r="D25" s="81"/>
      <c r="E25" s="81"/>
      <c r="F25" s="81"/>
      <c r="G25" s="81"/>
      <c r="H25" s="19" t="s">
        <v>101</v>
      </c>
      <c r="I25" s="18">
        <v>255042</v>
      </c>
      <c r="J25" s="18">
        <v>260005</v>
      </c>
    </row>
    <row r="26" spans="2:10" ht="12.75">
      <c r="B26" s="81" t="s">
        <v>100</v>
      </c>
      <c r="C26" s="81"/>
      <c r="D26" s="81"/>
      <c r="E26" s="81"/>
      <c r="F26" s="81"/>
      <c r="G26" s="81"/>
      <c r="H26" s="19" t="s">
        <v>99</v>
      </c>
      <c r="I26" s="18">
        <v>586470</v>
      </c>
      <c r="J26" s="18">
        <v>720084</v>
      </c>
    </row>
    <row r="27" spans="2:10" s="9" customFormat="1" ht="12.75" customHeight="1">
      <c r="B27" s="82" t="s">
        <v>98</v>
      </c>
      <c r="C27" s="82"/>
      <c r="D27" s="82"/>
      <c r="E27" s="82"/>
      <c r="F27" s="82"/>
      <c r="G27" s="82"/>
      <c r="H27" s="17" t="s">
        <v>97</v>
      </c>
      <c r="I27" s="13">
        <f>SUM(I17:I26)</f>
        <v>2187473</v>
      </c>
      <c r="J27" s="13">
        <f>SUM(J17:J26)</f>
        <v>1547544</v>
      </c>
    </row>
    <row r="28" spans="2:10" ht="12.75">
      <c r="B28" s="81" t="s">
        <v>96</v>
      </c>
      <c r="C28" s="81"/>
      <c r="D28" s="81"/>
      <c r="E28" s="81"/>
      <c r="F28" s="81"/>
      <c r="G28" s="81"/>
      <c r="H28" s="19" t="s">
        <v>95</v>
      </c>
      <c r="I28" s="18" t="s">
        <v>10</v>
      </c>
      <c r="J28" s="18" t="s">
        <v>10</v>
      </c>
    </row>
    <row r="29" spans="2:10" ht="12.75">
      <c r="B29" s="78" t="s">
        <v>94</v>
      </c>
      <c r="C29" s="78"/>
      <c r="D29" s="78"/>
      <c r="E29" s="78"/>
      <c r="F29" s="78"/>
      <c r="G29" s="78"/>
      <c r="H29" s="14"/>
      <c r="I29" s="21"/>
      <c r="J29" s="21"/>
    </row>
    <row r="30" spans="2:10" ht="12.75">
      <c r="B30" s="81" t="s">
        <v>93</v>
      </c>
      <c r="C30" s="81"/>
      <c r="D30" s="81"/>
      <c r="E30" s="81"/>
      <c r="F30" s="81"/>
      <c r="G30" s="81"/>
      <c r="H30" s="19" t="s">
        <v>92</v>
      </c>
      <c r="I30" s="18" t="s">
        <v>10</v>
      </c>
      <c r="J30" s="18" t="s">
        <v>10</v>
      </c>
    </row>
    <row r="31" spans="2:10" ht="12.75">
      <c r="B31" s="81" t="s">
        <v>39</v>
      </c>
      <c r="C31" s="81"/>
      <c r="D31" s="81"/>
      <c r="E31" s="81"/>
      <c r="F31" s="81"/>
      <c r="G31" s="81"/>
      <c r="H31" s="19" t="s">
        <v>91</v>
      </c>
      <c r="I31" s="18" t="s">
        <v>10</v>
      </c>
      <c r="J31" s="18" t="s">
        <v>10</v>
      </c>
    </row>
    <row r="32" spans="2:10" ht="12.75">
      <c r="B32" s="80" t="s">
        <v>90</v>
      </c>
      <c r="C32" s="80"/>
      <c r="D32" s="80"/>
      <c r="E32" s="80"/>
      <c r="F32" s="80"/>
      <c r="G32" s="80"/>
      <c r="H32" s="19" t="s">
        <v>89</v>
      </c>
      <c r="I32" s="18" t="s">
        <v>10</v>
      </c>
      <c r="J32" s="18" t="s">
        <v>10</v>
      </c>
    </row>
    <row r="33" spans="2:10" ht="12.75">
      <c r="B33" s="81" t="s">
        <v>88</v>
      </c>
      <c r="C33" s="81"/>
      <c r="D33" s="81"/>
      <c r="E33" s="81"/>
      <c r="F33" s="81"/>
      <c r="G33" s="81"/>
      <c r="H33" s="19" t="s">
        <v>87</v>
      </c>
      <c r="I33" s="18" t="s">
        <v>10</v>
      </c>
      <c r="J33" s="18" t="s">
        <v>10</v>
      </c>
    </row>
    <row r="34" spans="2:10" ht="12.75">
      <c r="B34" s="81" t="s">
        <v>86</v>
      </c>
      <c r="C34" s="81"/>
      <c r="D34" s="81"/>
      <c r="E34" s="81"/>
      <c r="F34" s="81"/>
      <c r="G34" s="81"/>
      <c r="H34" s="19" t="s">
        <v>85</v>
      </c>
      <c r="I34" s="18" t="s">
        <v>10</v>
      </c>
      <c r="J34" s="18" t="s">
        <v>10</v>
      </c>
    </row>
    <row r="35" spans="2:10" ht="12.75">
      <c r="B35" s="81" t="s">
        <v>84</v>
      </c>
      <c r="C35" s="81"/>
      <c r="D35" s="81"/>
      <c r="E35" s="81"/>
      <c r="F35" s="81"/>
      <c r="G35" s="81"/>
      <c r="H35" s="19" t="s">
        <v>83</v>
      </c>
      <c r="I35" s="18" t="s">
        <v>10</v>
      </c>
      <c r="J35" s="18" t="s">
        <v>10</v>
      </c>
    </row>
    <row r="36" spans="2:10" ht="12.75">
      <c r="B36" s="81" t="s">
        <v>82</v>
      </c>
      <c r="C36" s="81"/>
      <c r="D36" s="81"/>
      <c r="E36" s="81"/>
      <c r="F36" s="81"/>
      <c r="G36" s="81"/>
      <c r="H36" s="19" t="s">
        <v>81</v>
      </c>
      <c r="I36" s="18" t="s">
        <v>10</v>
      </c>
      <c r="J36" s="18" t="s">
        <v>10</v>
      </c>
    </row>
    <row r="37" spans="2:10" ht="12.75">
      <c r="B37" s="81" t="s">
        <v>80</v>
      </c>
      <c r="C37" s="81"/>
      <c r="D37" s="81"/>
      <c r="E37" s="81"/>
      <c r="F37" s="81"/>
      <c r="G37" s="81"/>
      <c r="H37" s="19" t="s">
        <v>79</v>
      </c>
      <c r="I37" s="18" t="s">
        <v>10</v>
      </c>
      <c r="J37" s="18" t="s">
        <v>10</v>
      </c>
    </row>
    <row r="38" spans="2:10" ht="12.75">
      <c r="B38" s="81" t="s">
        <v>78</v>
      </c>
      <c r="C38" s="81"/>
      <c r="D38" s="81"/>
      <c r="E38" s="81"/>
      <c r="F38" s="81"/>
      <c r="G38" s="81"/>
      <c r="H38" s="19" t="s">
        <v>77</v>
      </c>
      <c r="I38" s="18">
        <v>20183716</v>
      </c>
      <c r="J38" s="18">
        <v>20659302</v>
      </c>
    </row>
    <row r="39" spans="2:10" ht="12.75">
      <c r="B39" s="81" t="s">
        <v>76</v>
      </c>
      <c r="C39" s="81"/>
      <c r="D39" s="81"/>
      <c r="E39" s="81"/>
      <c r="F39" s="81"/>
      <c r="G39" s="81"/>
      <c r="H39" s="19" t="s">
        <v>75</v>
      </c>
      <c r="I39" s="18" t="s">
        <v>10</v>
      </c>
      <c r="J39" s="18" t="s">
        <v>10</v>
      </c>
    </row>
    <row r="40" spans="2:10" ht="12.75">
      <c r="B40" s="81" t="s">
        <v>74</v>
      </c>
      <c r="C40" s="81"/>
      <c r="D40" s="81"/>
      <c r="E40" s="81"/>
      <c r="F40" s="81"/>
      <c r="G40" s="81"/>
      <c r="H40" s="19" t="s">
        <v>73</v>
      </c>
      <c r="I40" s="18">
        <v>29622077</v>
      </c>
      <c r="J40" s="18">
        <v>29759871</v>
      </c>
    </row>
    <row r="41" spans="2:10" ht="12.75">
      <c r="B41" s="81" t="s">
        <v>72</v>
      </c>
      <c r="C41" s="81"/>
      <c r="D41" s="81"/>
      <c r="E41" s="81"/>
      <c r="F41" s="81"/>
      <c r="G41" s="81"/>
      <c r="H41" s="19" t="s">
        <v>71</v>
      </c>
      <c r="I41" s="18">
        <v>86657</v>
      </c>
      <c r="J41" s="18">
        <v>86657</v>
      </c>
    </row>
    <row r="42" spans="2:10" ht="12.75">
      <c r="B42" s="81" t="s">
        <v>70</v>
      </c>
      <c r="C42" s="81"/>
      <c r="D42" s="81"/>
      <c r="E42" s="81"/>
      <c r="F42" s="81"/>
      <c r="G42" s="81"/>
      <c r="H42" s="19" t="s">
        <v>69</v>
      </c>
      <c r="I42" s="18">
        <v>1379923</v>
      </c>
      <c r="J42" s="18">
        <v>1379923</v>
      </c>
    </row>
    <row r="43" spans="2:10" ht="12.75">
      <c r="B43" s="81" t="s">
        <v>68</v>
      </c>
      <c r="C43" s="81"/>
      <c r="D43" s="81"/>
      <c r="E43" s="81"/>
      <c r="F43" s="81"/>
      <c r="G43" s="81"/>
      <c r="H43" s="19" t="s">
        <v>67</v>
      </c>
      <c r="I43" s="18">
        <v>934505</v>
      </c>
      <c r="J43" s="18">
        <v>974032</v>
      </c>
    </row>
    <row r="44" spans="2:10" ht="12.75" customHeight="1">
      <c r="B44" s="83" t="s">
        <v>66</v>
      </c>
      <c r="C44" s="83"/>
      <c r="D44" s="83"/>
      <c r="E44" s="83"/>
      <c r="F44" s="83"/>
      <c r="G44" s="83"/>
      <c r="H44" s="17" t="s">
        <v>65</v>
      </c>
      <c r="I44" s="13">
        <f>SUM(I30:I43)</f>
        <v>52206878</v>
      </c>
      <c r="J44" s="13">
        <f>SUM(J30:J43)</f>
        <v>52859785</v>
      </c>
    </row>
    <row r="45" spans="2:10" ht="12.75" customHeight="1">
      <c r="B45" s="84" t="s">
        <v>64</v>
      </c>
      <c r="C45" s="84"/>
      <c r="D45" s="84"/>
      <c r="E45" s="84"/>
      <c r="F45" s="84"/>
      <c r="G45" s="84"/>
      <c r="H45" s="17"/>
      <c r="I45" s="13">
        <f>I27+I44</f>
        <v>54394351</v>
      </c>
      <c r="J45" s="13">
        <f>J27+J44</f>
        <v>54407329</v>
      </c>
    </row>
    <row r="46" spans="9:10" ht="12.75">
      <c r="I46" s="24"/>
      <c r="J46" s="24"/>
    </row>
    <row r="47" spans="2:10" s="9" customFormat="1" ht="12.75" customHeight="1">
      <c r="B47" s="85" t="s">
        <v>63</v>
      </c>
      <c r="C47" s="85"/>
      <c r="D47" s="85"/>
      <c r="E47" s="85"/>
      <c r="F47" s="85"/>
      <c r="G47" s="85"/>
      <c r="H47" s="23"/>
      <c r="I47" s="22"/>
      <c r="J47" s="21"/>
    </row>
    <row r="48" spans="2:10" ht="12.75">
      <c r="B48" s="85"/>
      <c r="C48" s="85"/>
      <c r="D48" s="85"/>
      <c r="E48" s="85"/>
      <c r="F48" s="85"/>
      <c r="G48" s="85"/>
      <c r="H48" s="23"/>
      <c r="I48" s="22"/>
      <c r="J48" s="21"/>
    </row>
    <row r="49" spans="2:10" s="9" customFormat="1" ht="12.75" customHeight="1">
      <c r="B49" s="78" t="s">
        <v>62</v>
      </c>
      <c r="C49" s="78"/>
      <c r="D49" s="78"/>
      <c r="E49" s="78"/>
      <c r="F49" s="78"/>
      <c r="G49" s="78"/>
      <c r="H49" s="14"/>
      <c r="I49" s="21"/>
      <c r="J49" s="21"/>
    </row>
    <row r="50" spans="2:10" ht="12.75" customHeight="1">
      <c r="B50" s="86" t="s">
        <v>61</v>
      </c>
      <c r="C50" s="86"/>
      <c r="D50" s="86"/>
      <c r="E50" s="86"/>
      <c r="F50" s="86"/>
      <c r="G50" s="86"/>
      <c r="H50" s="19" t="s">
        <v>60</v>
      </c>
      <c r="I50" s="18">
        <v>1660986</v>
      </c>
      <c r="J50" s="18">
        <v>1651513</v>
      </c>
    </row>
    <row r="51" spans="2:10" s="9" customFormat="1" ht="12.75" customHeight="1">
      <c r="B51" s="86" t="s">
        <v>39</v>
      </c>
      <c r="C51" s="86"/>
      <c r="D51" s="86"/>
      <c r="E51" s="86"/>
      <c r="F51" s="86"/>
      <c r="G51" s="86"/>
      <c r="H51" s="19" t="s">
        <v>59</v>
      </c>
      <c r="I51" s="18" t="s">
        <v>10</v>
      </c>
      <c r="J51" s="18" t="s">
        <v>10</v>
      </c>
    </row>
    <row r="52" spans="2:10" s="9" customFormat="1" ht="12.75" customHeight="1">
      <c r="B52" s="86" t="s">
        <v>58</v>
      </c>
      <c r="C52" s="86"/>
      <c r="D52" s="86"/>
      <c r="E52" s="86"/>
      <c r="F52" s="86"/>
      <c r="G52" s="86"/>
      <c r="H52" s="19" t="s">
        <v>57</v>
      </c>
      <c r="I52" s="18" t="s">
        <v>10</v>
      </c>
      <c r="J52" s="18" t="s">
        <v>10</v>
      </c>
    </row>
    <row r="53" spans="2:10" s="9" customFormat="1" ht="12.75" customHeight="1">
      <c r="B53" s="86" t="s">
        <v>56</v>
      </c>
      <c r="C53" s="86"/>
      <c r="D53" s="86"/>
      <c r="E53" s="86"/>
      <c r="F53" s="86"/>
      <c r="G53" s="86"/>
      <c r="H53" s="19" t="s">
        <v>55</v>
      </c>
      <c r="I53" s="18">
        <v>301487</v>
      </c>
      <c r="J53" s="18">
        <v>229324</v>
      </c>
    </row>
    <row r="54" spans="2:10" ht="12.75">
      <c r="B54" s="86" t="s">
        <v>54</v>
      </c>
      <c r="C54" s="86"/>
      <c r="D54" s="86"/>
      <c r="E54" s="86"/>
      <c r="F54" s="86"/>
      <c r="G54" s="86"/>
      <c r="H54" s="19" t="s">
        <v>53</v>
      </c>
      <c r="I54" s="18" t="s">
        <v>10</v>
      </c>
      <c r="J54" s="18">
        <v>167</v>
      </c>
    </row>
    <row r="55" spans="2:10" ht="12.75">
      <c r="B55" s="86" t="s">
        <v>52</v>
      </c>
      <c r="C55" s="86"/>
      <c r="D55" s="86"/>
      <c r="E55" s="86"/>
      <c r="F55" s="86"/>
      <c r="G55" s="86"/>
      <c r="H55" s="19" t="s">
        <v>51</v>
      </c>
      <c r="I55" s="18" t="s">
        <v>10</v>
      </c>
      <c r="J55" s="18" t="s">
        <v>10</v>
      </c>
    </row>
    <row r="56" spans="2:10" ht="12.75">
      <c r="B56" s="86" t="s">
        <v>50</v>
      </c>
      <c r="C56" s="86"/>
      <c r="D56" s="86"/>
      <c r="E56" s="86"/>
      <c r="F56" s="86"/>
      <c r="G56" s="86"/>
      <c r="H56" s="19" t="s">
        <v>49</v>
      </c>
      <c r="I56" s="18" t="s">
        <v>10</v>
      </c>
      <c r="J56" s="18" t="s">
        <v>10</v>
      </c>
    </row>
    <row r="57" spans="2:10" ht="12.75">
      <c r="B57" s="86" t="s">
        <v>48</v>
      </c>
      <c r="C57" s="86"/>
      <c r="D57" s="86"/>
      <c r="E57" s="86"/>
      <c r="F57" s="86"/>
      <c r="G57" s="86"/>
      <c r="H57" s="19" t="s">
        <v>47</v>
      </c>
      <c r="I57" s="18">
        <v>196793</v>
      </c>
      <c r="J57" s="18">
        <v>433582</v>
      </c>
    </row>
    <row r="58" spans="2:10" s="9" customFormat="1" ht="12.75" customHeight="1">
      <c r="B58" s="87" t="s">
        <v>46</v>
      </c>
      <c r="C58" s="87"/>
      <c r="D58" s="87"/>
      <c r="E58" s="87"/>
      <c r="F58" s="87"/>
      <c r="G58" s="87"/>
      <c r="H58" s="17" t="s">
        <v>45</v>
      </c>
      <c r="I58" s="13">
        <f>SUM(I50:I57)</f>
        <v>2159266</v>
      </c>
      <c r="J58" s="13">
        <f>SUM(J50:J57)</f>
        <v>2314586</v>
      </c>
    </row>
    <row r="59" spans="2:10" ht="12.75">
      <c r="B59" s="86" t="s">
        <v>44</v>
      </c>
      <c r="C59" s="86"/>
      <c r="D59" s="86"/>
      <c r="E59" s="86"/>
      <c r="F59" s="86"/>
      <c r="G59" s="86"/>
      <c r="H59" s="19" t="s">
        <v>43</v>
      </c>
      <c r="I59" s="18" t="s">
        <v>10</v>
      </c>
      <c r="J59" s="18" t="s">
        <v>10</v>
      </c>
    </row>
    <row r="60" spans="2:10" ht="12.75">
      <c r="B60" s="78" t="s">
        <v>42</v>
      </c>
      <c r="C60" s="78"/>
      <c r="D60" s="78"/>
      <c r="E60" s="78"/>
      <c r="F60" s="78"/>
      <c r="G60" s="78"/>
      <c r="H60" s="20"/>
      <c r="I60" s="18"/>
      <c r="J60" s="18"/>
    </row>
    <row r="61" spans="2:10" s="9" customFormat="1" ht="12.75" customHeight="1">
      <c r="B61" s="86" t="s">
        <v>41</v>
      </c>
      <c r="C61" s="86"/>
      <c r="D61" s="86"/>
      <c r="E61" s="86"/>
      <c r="F61" s="86"/>
      <c r="G61" s="86"/>
      <c r="H61" s="19" t="s">
        <v>40</v>
      </c>
      <c r="I61" s="18">
        <v>19921146</v>
      </c>
      <c r="J61" s="18">
        <v>19702160</v>
      </c>
    </row>
    <row r="62" spans="2:10" ht="12.75" customHeight="1">
      <c r="B62" s="86" t="s">
        <v>39</v>
      </c>
      <c r="C62" s="86"/>
      <c r="D62" s="86"/>
      <c r="E62" s="86"/>
      <c r="F62" s="86"/>
      <c r="G62" s="86"/>
      <c r="H62" s="19" t="s">
        <v>38</v>
      </c>
      <c r="I62" s="18" t="s">
        <v>10</v>
      </c>
      <c r="J62" s="18" t="s">
        <v>10</v>
      </c>
    </row>
    <row r="63" spans="2:10" s="9" customFormat="1" ht="12.75" customHeight="1">
      <c r="B63" s="86" t="s">
        <v>37</v>
      </c>
      <c r="C63" s="86"/>
      <c r="D63" s="86"/>
      <c r="E63" s="86"/>
      <c r="F63" s="86"/>
      <c r="G63" s="86"/>
      <c r="H63" s="19" t="s">
        <v>36</v>
      </c>
      <c r="I63" s="18" t="s">
        <v>10</v>
      </c>
      <c r="J63" s="18" t="s">
        <v>10</v>
      </c>
    </row>
    <row r="64" spans="2:10" s="9" customFormat="1" ht="12.75" customHeight="1">
      <c r="B64" s="86" t="s">
        <v>35</v>
      </c>
      <c r="C64" s="86"/>
      <c r="D64" s="86"/>
      <c r="E64" s="86"/>
      <c r="F64" s="86"/>
      <c r="G64" s="86"/>
      <c r="H64" s="19" t="s">
        <v>34</v>
      </c>
      <c r="I64" s="18" t="s">
        <v>10</v>
      </c>
      <c r="J64" s="18" t="s">
        <v>10</v>
      </c>
    </row>
    <row r="65" spans="2:10" s="9" customFormat="1" ht="12.75" customHeight="1">
      <c r="B65" s="86" t="s">
        <v>33</v>
      </c>
      <c r="C65" s="86"/>
      <c r="D65" s="86"/>
      <c r="E65" s="86"/>
      <c r="F65" s="86"/>
      <c r="G65" s="86"/>
      <c r="H65" s="19" t="s">
        <v>32</v>
      </c>
      <c r="I65" s="18">
        <v>493875</v>
      </c>
      <c r="J65" s="18">
        <v>493875</v>
      </c>
    </row>
    <row r="66" spans="2:10" ht="12.75">
      <c r="B66" s="86" t="s">
        <v>31</v>
      </c>
      <c r="C66" s="86"/>
      <c r="D66" s="86"/>
      <c r="E66" s="86"/>
      <c r="F66" s="86"/>
      <c r="G66" s="86"/>
      <c r="H66" s="19" t="s">
        <v>30</v>
      </c>
      <c r="I66" s="18">
        <v>2822261</v>
      </c>
      <c r="J66" s="18">
        <v>2822261</v>
      </c>
    </row>
    <row r="67" spans="2:10" ht="12.75">
      <c r="B67" s="86" t="s">
        <v>29</v>
      </c>
      <c r="C67" s="86"/>
      <c r="D67" s="86"/>
      <c r="E67" s="86"/>
      <c r="F67" s="86"/>
      <c r="G67" s="86"/>
      <c r="H67" s="19" t="s">
        <v>28</v>
      </c>
      <c r="I67" s="18">
        <v>5694</v>
      </c>
      <c r="J67" s="18">
        <v>5694</v>
      </c>
    </row>
    <row r="68" spans="2:10" s="9" customFormat="1" ht="12.75" customHeight="1">
      <c r="B68" s="87" t="s">
        <v>27</v>
      </c>
      <c r="C68" s="87"/>
      <c r="D68" s="87"/>
      <c r="E68" s="87"/>
      <c r="F68" s="87"/>
      <c r="G68" s="87"/>
      <c r="H68" s="17" t="s">
        <v>26</v>
      </c>
      <c r="I68" s="13">
        <f>SUM(I61:I67)</f>
        <v>23242976</v>
      </c>
      <c r="J68" s="13">
        <f>SUM(J61:J67)</f>
        <v>23023990</v>
      </c>
    </row>
    <row r="69" spans="2:10" s="9" customFormat="1" ht="12.75" customHeight="1">
      <c r="B69" s="87" t="s">
        <v>25</v>
      </c>
      <c r="C69" s="87"/>
      <c r="D69" s="87"/>
      <c r="E69" s="87"/>
      <c r="F69" s="87"/>
      <c r="G69" s="87"/>
      <c r="H69" s="14"/>
      <c r="I69" s="18"/>
      <c r="J69" s="18"/>
    </row>
    <row r="70" spans="2:10" ht="12.75">
      <c r="B70" s="86" t="s">
        <v>24</v>
      </c>
      <c r="C70" s="86"/>
      <c r="D70" s="86"/>
      <c r="E70" s="86"/>
      <c r="F70" s="86"/>
      <c r="G70" s="86"/>
      <c r="H70" s="19" t="s">
        <v>23</v>
      </c>
      <c r="I70" s="18">
        <v>35670200</v>
      </c>
      <c r="J70" s="18">
        <v>35670200</v>
      </c>
    </row>
    <row r="71" spans="2:10" ht="12.75">
      <c r="B71" s="86" t="s">
        <v>22</v>
      </c>
      <c r="C71" s="86"/>
      <c r="D71" s="86"/>
      <c r="E71" s="86"/>
      <c r="F71" s="86"/>
      <c r="G71" s="86"/>
      <c r="H71" s="19" t="s">
        <v>21</v>
      </c>
      <c r="I71" s="18">
        <v>1617749</v>
      </c>
      <c r="J71" s="18">
        <v>1617749</v>
      </c>
    </row>
    <row r="72" spans="2:10" ht="12.75">
      <c r="B72" s="86" t="s">
        <v>20</v>
      </c>
      <c r="C72" s="86"/>
      <c r="D72" s="86"/>
      <c r="E72" s="86"/>
      <c r="F72" s="86"/>
      <c r="G72" s="86"/>
      <c r="H72" s="19" t="s">
        <v>19</v>
      </c>
      <c r="I72" s="18" t="s">
        <v>10</v>
      </c>
      <c r="J72" s="18" t="s">
        <v>10</v>
      </c>
    </row>
    <row r="73" spans="2:10" ht="12.75">
      <c r="B73" s="86" t="s">
        <v>18</v>
      </c>
      <c r="C73" s="86"/>
      <c r="D73" s="86"/>
      <c r="E73" s="86"/>
      <c r="F73" s="86"/>
      <c r="G73" s="86"/>
      <c r="H73" s="19" t="s">
        <v>17</v>
      </c>
      <c r="I73" s="18" t="s">
        <v>10</v>
      </c>
      <c r="J73" s="18" t="s">
        <v>10</v>
      </c>
    </row>
    <row r="74" spans="2:10" ht="12.75">
      <c r="B74" s="86" t="s">
        <v>16</v>
      </c>
      <c r="C74" s="86"/>
      <c r="D74" s="86"/>
      <c r="E74" s="86"/>
      <c r="F74" s="86"/>
      <c r="G74" s="86"/>
      <c r="H74" s="19" t="s">
        <v>15</v>
      </c>
      <c r="I74" s="122">
        <v>-8295840</v>
      </c>
      <c r="J74" s="122">
        <v>-8219196</v>
      </c>
    </row>
    <row r="75" spans="2:10" ht="12.75">
      <c r="B75" s="88" t="s">
        <v>14</v>
      </c>
      <c r="C75" s="88"/>
      <c r="D75" s="88"/>
      <c r="E75" s="88"/>
      <c r="F75" s="88"/>
      <c r="G75" s="88"/>
      <c r="H75" s="19" t="s">
        <v>13</v>
      </c>
      <c r="I75" s="18" t="s">
        <v>10</v>
      </c>
      <c r="J75" s="18" t="s">
        <v>10</v>
      </c>
    </row>
    <row r="76" spans="2:10" ht="12.75">
      <c r="B76" s="86" t="s">
        <v>12</v>
      </c>
      <c r="C76" s="86"/>
      <c r="D76" s="86"/>
      <c r="E76" s="86"/>
      <c r="F76" s="86"/>
      <c r="G76" s="86"/>
      <c r="H76" s="19" t="s">
        <v>11</v>
      </c>
      <c r="I76" s="18" t="s">
        <v>10</v>
      </c>
      <c r="J76" s="18" t="s">
        <v>10</v>
      </c>
    </row>
    <row r="77" spans="2:10" ht="12.75">
      <c r="B77" s="87" t="s">
        <v>9</v>
      </c>
      <c r="C77" s="87"/>
      <c r="D77" s="87"/>
      <c r="E77" s="87"/>
      <c r="F77" s="87"/>
      <c r="G77" s="87"/>
      <c r="H77" s="17" t="s">
        <v>8</v>
      </c>
      <c r="I77" s="13">
        <f>SUM(I70:I76)</f>
        <v>28992109</v>
      </c>
      <c r="J77" s="13">
        <f>SUM(J70:J76)</f>
        <v>29068753</v>
      </c>
    </row>
    <row r="78" spans="2:12" s="9" customFormat="1" ht="12.75" customHeight="1">
      <c r="B78" s="87" t="s">
        <v>7</v>
      </c>
      <c r="C78" s="87"/>
      <c r="D78" s="87"/>
      <c r="E78" s="87"/>
      <c r="F78" s="87"/>
      <c r="G78" s="87"/>
      <c r="H78" s="16"/>
      <c r="I78" s="13">
        <f>I58+I68+I77</f>
        <v>54394351</v>
      </c>
      <c r="J78" s="13">
        <f>J58+J68+J77</f>
        <v>54407329</v>
      </c>
      <c r="K78" s="15"/>
      <c r="L78" s="15"/>
    </row>
    <row r="79" spans="2:12" s="9" customFormat="1" ht="12.75" customHeight="1">
      <c r="B79" s="95" t="s">
        <v>301</v>
      </c>
      <c r="C79" s="96"/>
      <c r="D79" s="96"/>
      <c r="E79" s="96"/>
      <c r="F79" s="96"/>
      <c r="G79" s="97"/>
      <c r="H79" s="16"/>
      <c r="I79" s="59">
        <v>35670200</v>
      </c>
      <c r="J79" s="59">
        <v>35670200</v>
      </c>
      <c r="K79" s="15"/>
      <c r="L79" s="15"/>
    </row>
    <row r="80" spans="2:10" s="9" customFormat="1" ht="12.75" customHeight="1">
      <c r="B80" s="92" t="s">
        <v>6</v>
      </c>
      <c r="C80" s="93"/>
      <c r="D80" s="93"/>
      <c r="E80" s="93"/>
      <c r="F80" s="93"/>
      <c r="G80" s="94"/>
      <c r="H80" s="14"/>
      <c r="I80" s="60">
        <f>(I45-I41-I58-I68)/I79</f>
        <v>0.8103529556885019</v>
      </c>
      <c r="J80" s="60">
        <f>(J45-J41-J58-J68)/J79</f>
        <v>0.8125016400244461</v>
      </c>
    </row>
    <row r="81" spans="2:10" s="9" customFormat="1" ht="12.75" customHeight="1">
      <c r="B81" s="12"/>
      <c r="C81" s="12"/>
      <c r="D81" s="12"/>
      <c r="E81" s="12"/>
      <c r="F81" s="12"/>
      <c r="G81" s="12"/>
      <c r="H81" s="11"/>
      <c r="I81" s="10"/>
      <c r="J81" s="10"/>
    </row>
    <row r="82" spans="3:9" s="6" customFormat="1" ht="12.75" customHeight="1">
      <c r="C82" s="90" t="s">
        <v>5</v>
      </c>
      <c r="D82" s="90"/>
      <c r="E82" s="91" t="s">
        <v>298</v>
      </c>
      <c r="F82" s="91"/>
      <c r="G82" s="91"/>
      <c r="H82" s="91"/>
      <c r="I82" s="7" t="s">
        <v>3</v>
      </c>
    </row>
    <row r="83" spans="4:9" s="2" customFormat="1" ht="12.75" customHeight="1">
      <c r="D83" s="2" t="s">
        <v>2</v>
      </c>
      <c r="I83" s="3" t="s">
        <v>1</v>
      </c>
    </row>
    <row r="84" spans="3:9" ht="12.75" customHeight="1">
      <c r="C84" s="89" t="s">
        <v>4</v>
      </c>
      <c r="D84" s="89"/>
      <c r="E84" s="72" t="s">
        <v>299</v>
      </c>
      <c r="F84" s="72"/>
      <c r="G84" s="72"/>
      <c r="H84" s="72"/>
      <c r="I84" s="4" t="s">
        <v>3</v>
      </c>
    </row>
    <row r="85" spans="4:9" s="2" customFormat="1" ht="12" customHeight="1">
      <c r="D85" s="2" t="s">
        <v>2</v>
      </c>
      <c r="I85" s="3" t="s">
        <v>1</v>
      </c>
    </row>
    <row r="87" ht="12.75">
      <c r="C87" s="1" t="s">
        <v>0</v>
      </c>
    </row>
  </sheetData>
  <sheetProtection/>
  <mergeCells count="88">
    <mergeCell ref="C84:D84"/>
    <mergeCell ref="E84:H84"/>
    <mergeCell ref="B76:G76"/>
    <mergeCell ref="B77:G77"/>
    <mergeCell ref="B78:G78"/>
    <mergeCell ref="C82:D82"/>
    <mergeCell ref="E82:H82"/>
    <mergeCell ref="B80:G80"/>
    <mergeCell ref="B79:G79"/>
    <mergeCell ref="B70:G70"/>
    <mergeCell ref="B71:G71"/>
    <mergeCell ref="B72:G72"/>
    <mergeCell ref="B73:G73"/>
    <mergeCell ref="B74:G74"/>
    <mergeCell ref="B75:G75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63:G63"/>
    <mergeCell ref="B52:G52"/>
    <mergeCell ref="B53:G53"/>
    <mergeCell ref="B54:G54"/>
    <mergeCell ref="B55:G55"/>
    <mergeCell ref="B56:G56"/>
    <mergeCell ref="B57:G57"/>
    <mergeCell ref="B44:G44"/>
    <mergeCell ref="B45:G45"/>
    <mergeCell ref="B47:G48"/>
    <mergeCell ref="B49:G49"/>
    <mergeCell ref="B50:G50"/>
    <mergeCell ref="B51:G51"/>
    <mergeCell ref="B38:G38"/>
    <mergeCell ref="B39:G39"/>
    <mergeCell ref="B40:G40"/>
    <mergeCell ref="B41:G41"/>
    <mergeCell ref="B42:G42"/>
    <mergeCell ref="B43:G43"/>
    <mergeCell ref="B32:G32"/>
    <mergeCell ref="B33:G33"/>
    <mergeCell ref="B34:G34"/>
    <mergeCell ref="B35:G35"/>
    <mergeCell ref="B36:G36"/>
    <mergeCell ref="B37:G37"/>
    <mergeCell ref="B26:G26"/>
    <mergeCell ref="B27:G27"/>
    <mergeCell ref="B28:G28"/>
    <mergeCell ref="B29:G29"/>
    <mergeCell ref="B30:G30"/>
    <mergeCell ref="B31:G31"/>
    <mergeCell ref="B20:G20"/>
    <mergeCell ref="B21:G21"/>
    <mergeCell ref="B22:G22"/>
    <mergeCell ref="B23:G23"/>
    <mergeCell ref="B24:G24"/>
    <mergeCell ref="B25:G25"/>
    <mergeCell ref="B13:J13"/>
    <mergeCell ref="B15:G15"/>
    <mergeCell ref="B16:G16"/>
    <mergeCell ref="B17:G17"/>
    <mergeCell ref="B18:G18"/>
    <mergeCell ref="B19:G19"/>
    <mergeCell ref="B8:E8"/>
    <mergeCell ref="F8:J8"/>
    <mergeCell ref="F9:J9"/>
    <mergeCell ref="B10:E10"/>
    <mergeCell ref="F10:J10"/>
    <mergeCell ref="B12:J12"/>
    <mergeCell ref="B4:E4"/>
    <mergeCell ref="F4:J4"/>
    <mergeCell ref="B5:G5"/>
    <mergeCell ref="H5:J5"/>
    <mergeCell ref="G6:H6"/>
    <mergeCell ref="B7:F7"/>
    <mergeCell ref="G7:I7"/>
    <mergeCell ref="B1:E1"/>
    <mergeCell ref="F1:J1"/>
    <mergeCell ref="B2:E2"/>
    <mergeCell ref="F2:J2"/>
    <mergeCell ref="B3:E3"/>
    <mergeCell ref="F3:J3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H19" sqref="H19"/>
    </sheetView>
  </sheetViews>
  <sheetFormatPr defaultColWidth="8.8515625" defaultRowHeight="15"/>
  <cols>
    <col min="1" max="1" width="3.140625" style="9" customWidth="1"/>
    <col min="2" max="2" width="3.57421875" style="9" customWidth="1"/>
    <col min="3" max="3" width="9.28125" style="9" customWidth="1"/>
    <col min="4" max="4" width="13.57421875" style="9" customWidth="1"/>
    <col min="5" max="5" width="4.00390625" style="9" customWidth="1"/>
    <col min="6" max="6" width="27.8515625" style="9" customWidth="1"/>
    <col min="7" max="7" width="6.57421875" style="9" customWidth="1"/>
    <col min="8" max="8" width="14.7109375" style="9" customWidth="1"/>
    <col min="9" max="9" width="15.00390625" style="9" customWidth="1"/>
    <col min="10" max="16384" width="8.8515625" style="9" customWidth="1"/>
  </cols>
  <sheetData>
    <row r="1" spans="1:9" s="1" customFormat="1" ht="25.5" customHeight="1">
      <c r="A1" s="1" t="s">
        <v>300</v>
      </c>
      <c r="E1" s="34"/>
      <c r="F1" s="34"/>
      <c r="G1" s="34"/>
      <c r="H1" s="34"/>
      <c r="I1" s="34"/>
    </row>
    <row r="3" spans="1:9" ht="15.75">
      <c r="A3" s="99" t="s">
        <v>194</v>
      </c>
      <c r="B3" s="99"/>
      <c r="C3" s="99"/>
      <c r="D3" s="99"/>
      <c r="E3" s="99"/>
      <c r="F3" s="99"/>
      <c r="G3" s="99"/>
      <c r="H3" s="99"/>
      <c r="I3" s="99"/>
    </row>
    <row r="4" spans="1:9" ht="12.75" customHeight="1">
      <c r="A4" s="75" t="s">
        <v>305</v>
      </c>
      <c r="B4" s="75"/>
      <c r="C4" s="75"/>
      <c r="D4" s="75"/>
      <c r="E4" s="75"/>
      <c r="F4" s="75"/>
      <c r="G4" s="75"/>
      <c r="H4" s="75"/>
      <c r="I4" s="75"/>
    </row>
    <row r="5" ht="12">
      <c r="I5" s="9" t="s">
        <v>121</v>
      </c>
    </row>
    <row r="6" spans="1:9" ht="27" customHeight="1">
      <c r="A6" s="100" t="s">
        <v>193</v>
      </c>
      <c r="B6" s="100"/>
      <c r="C6" s="100"/>
      <c r="D6" s="100"/>
      <c r="E6" s="100"/>
      <c r="F6" s="100"/>
      <c r="G6" s="25" t="s">
        <v>119</v>
      </c>
      <c r="H6" s="25" t="s">
        <v>192</v>
      </c>
      <c r="I6" s="25" t="s">
        <v>192</v>
      </c>
    </row>
    <row r="7" spans="1:9" ht="12.75" customHeight="1">
      <c r="A7" s="98" t="s">
        <v>190</v>
      </c>
      <c r="B7" s="98"/>
      <c r="C7" s="98"/>
      <c r="D7" s="98"/>
      <c r="E7" s="98"/>
      <c r="F7" s="98"/>
      <c r="G7" s="19" t="s">
        <v>114</v>
      </c>
      <c r="H7" s="58">
        <v>1891314</v>
      </c>
      <c r="I7" s="58">
        <v>1641126</v>
      </c>
    </row>
    <row r="8" spans="1:9" ht="12">
      <c r="A8" s="98" t="s">
        <v>189</v>
      </c>
      <c r="B8" s="98"/>
      <c r="C8" s="98"/>
      <c r="D8" s="98"/>
      <c r="E8" s="98"/>
      <c r="F8" s="98"/>
      <c r="G8" s="19" t="s">
        <v>112</v>
      </c>
      <c r="H8" s="58">
        <v>1222435</v>
      </c>
      <c r="I8" s="58">
        <v>1174753</v>
      </c>
    </row>
    <row r="9" spans="1:10" ht="12">
      <c r="A9" s="92" t="s">
        <v>188</v>
      </c>
      <c r="B9" s="92"/>
      <c r="C9" s="92"/>
      <c r="D9" s="92"/>
      <c r="E9" s="92"/>
      <c r="F9" s="92"/>
      <c r="G9" s="17" t="s">
        <v>111</v>
      </c>
      <c r="H9" s="57">
        <f>H7-H8</f>
        <v>668879</v>
      </c>
      <c r="I9" s="57">
        <f>I7-I8</f>
        <v>466373</v>
      </c>
      <c r="J9" s="15"/>
    </row>
    <row r="10" spans="1:9" ht="12">
      <c r="A10" s="98" t="s">
        <v>187</v>
      </c>
      <c r="B10" s="98"/>
      <c r="C10" s="98"/>
      <c r="D10" s="98"/>
      <c r="E10" s="98"/>
      <c r="F10" s="98"/>
      <c r="G10" s="19" t="s">
        <v>110</v>
      </c>
      <c r="H10" s="58">
        <v>105815</v>
      </c>
      <c r="I10" s="58">
        <v>112381</v>
      </c>
    </row>
    <row r="11" spans="1:9" ht="12">
      <c r="A11" s="98" t="s">
        <v>186</v>
      </c>
      <c r="B11" s="98"/>
      <c r="C11" s="98"/>
      <c r="D11" s="98"/>
      <c r="E11" s="98"/>
      <c r="F11" s="98"/>
      <c r="G11" s="19" t="s">
        <v>109</v>
      </c>
      <c r="H11" s="58">
        <v>218157</v>
      </c>
      <c r="I11" s="58">
        <v>253216</v>
      </c>
    </row>
    <row r="12" spans="1:9" ht="12">
      <c r="A12" s="98" t="s">
        <v>185</v>
      </c>
      <c r="B12" s="98"/>
      <c r="C12" s="98"/>
      <c r="D12" s="98"/>
      <c r="E12" s="98"/>
      <c r="F12" s="98"/>
      <c r="G12" s="19" t="s">
        <v>107</v>
      </c>
      <c r="H12" s="58">
        <v>22280</v>
      </c>
      <c r="I12" s="58">
        <v>32534</v>
      </c>
    </row>
    <row r="13" spans="1:9" ht="12">
      <c r="A13" s="98" t="s">
        <v>184</v>
      </c>
      <c r="B13" s="98"/>
      <c r="C13" s="98"/>
      <c r="D13" s="98"/>
      <c r="E13" s="98"/>
      <c r="F13" s="98"/>
      <c r="G13" s="19" t="s">
        <v>105</v>
      </c>
      <c r="H13" s="58">
        <v>12771</v>
      </c>
      <c r="I13" s="58">
        <v>16607</v>
      </c>
    </row>
    <row r="14" spans="1:10" ht="12.75" customHeight="1">
      <c r="A14" s="92" t="s">
        <v>183</v>
      </c>
      <c r="B14" s="92"/>
      <c r="C14" s="92"/>
      <c r="D14" s="92"/>
      <c r="E14" s="92"/>
      <c r="F14" s="92"/>
      <c r="G14" s="33" t="s">
        <v>182</v>
      </c>
      <c r="H14" s="57">
        <f>H9-H10-H11-H12+H13</f>
        <v>335398</v>
      </c>
      <c r="I14" s="57">
        <f>I9-I10-I11-I12+I13</f>
        <v>84849</v>
      </c>
      <c r="J14" s="15"/>
    </row>
    <row r="15" spans="1:9" ht="12">
      <c r="A15" s="98" t="s">
        <v>181</v>
      </c>
      <c r="B15" s="98"/>
      <c r="C15" s="98"/>
      <c r="D15" s="98"/>
      <c r="E15" s="98"/>
      <c r="F15" s="98"/>
      <c r="G15" s="32" t="s">
        <v>180</v>
      </c>
      <c r="H15" s="58">
        <v>15211</v>
      </c>
      <c r="I15" s="58">
        <v>21163</v>
      </c>
    </row>
    <row r="16" spans="1:9" ht="12">
      <c r="A16" s="98" t="s">
        <v>179</v>
      </c>
      <c r="B16" s="98"/>
      <c r="C16" s="98"/>
      <c r="D16" s="98"/>
      <c r="E16" s="98"/>
      <c r="F16" s="98"/>
      <c r="G16" s="32" t="s">
        <v>178</v>
      </c>
      <c r="H16" s="58">
        <v>325865</v>
      </c>
      <c r="I16" s="58">
        <v>366655</v>
      </c>
    </row>
    <row r="17" spans="1:9" ht="12">
      <c r="A17" s="101" t="s">
        <v>177</v>
      </c>
      <c r="B17" s="101"/>
      <c r="C17" s="101"/>
      <c r="D17" s="101"/>
      <c r="E17" s="101"/>
      <c r="F17" s="101"/>
      <c r="G17" s="32" t="s">
        <v>176</v>
      </c>
      <c r="H17" s="58" t="s">
        <v>10</v>
      </c>
      <c r="I17" s="58" t="s">
        <v>10</v>
      </c>
    </row>
    <row r="18" spans="1:9" ht="12">
      <c r="A18" s="98" t="s">
        <v>175</v>
      </c>
      <c r="B18" s="98"/>
      <c r="C18" s="98"/>
      <c r="D18" s="98"/>
      <c r="E18" s="98"/>
      <c r="F18" s="98"/>
      <c r="G18" s="32" t="s">
        <v>174</v>
      </c>
      <c r="H18" s="58" t="s">
        <v>10</v>
      </c>
      <c r="I18" s="58" t="s">
        <v>10</v>
      </c>
    </row>
    <row r="19" spans="1:9" ht="12">
      <c r="A19" s="98" t="s">
        <v>173</v>
      </c>
      <c r="B19" s="98"/>
      <c r="C19" s="98"/>
      <c r="D19" s="98"/>
      <c r="E19" s="98"/>
      <c r="F19" s="98"/>
      <c r="G19" s="32" t="s">
        <v>172</v>
      </c>
      <c r="H19" s="58">
        <v>-101388</v>
      </c>
      <c r="I19" s="58">
        <v>3395</v>
      </c>
    </row>
    <row r="20" spans="1:10" ht="12">
      <c r="A20" s="92" t="s">
        <v>171</v>
      </c>
      <c r="B20" s="92"/>
      <c r="C20" s="92"/>
      <c r="D20" s="92"/>
      <c r="E20" s="92"/>
      <c r="F20" s="92"/>
      <c r="G20" s="33" t="s">
        <v>97</v>
      </c>
      <c r="H20" s="57">
        <f>H14+H15-H16+H19</f>
        <v>-76644</v>
      </c>
      <c r="I20" s="57">
        <f>I14+I15-I16+I19</f>
        <v>-257248</v>
      </c>
      <c r="J20" s="15"/>
    </row>
    <row r="21" spans="1:9" ht="12">
      <c r="A21" s="98" t="s">
        <v>170</v>
      </c>
      <c r="B21" s="98"/>
      <c r="C21" s="98"/>
      <c r="D21" s="98"/>
      <c r="E21" s="98"/>
      <c r="F21" s="98"/>
      <c r="G21" s="32" t="s">
        <v>95</v>
      </c>
      <c r="H21" s="58" t="s">
        <v>10</v>
      </c>
      <c r="I21" s="58" t="s">
        <v>10</v>
      </c>
    </row>
    <row r="22" spans="1:10" ht="12">
      <c r="A22" s="102" t="s">
        <v>169</v>
      </c>
      <c r="B22" s="102"/>
      <c r="C22" s="102"/>
      <c r="D22" s="102"/>
      <c r="E22" s="102"/>
      <c r="F22" s="102"/>
      <c r="G22" s="33" t="s">
        <v>65</v>
      </c>
      <c r="H22" s="57">
        <f>H20</f>
        <v>-76644</v>
      </c>
      <c r="I22" s="57">
        <f>I20</f>
        <v>-257248</v>
      </c>
      <c r="J22" s="15"/>
    </row>
    <row r="23" spans="1:9" ht="12">
      <c r="A23" s="101" t="s">
        <v>168</v>
      </c>
      <c r="B23" s="101"/>
      <c r="C23" s="101"/>
      <c r="D23" s="101"/>
      <c r="E23" s="101"/>
      <c r="F23" s="101"/>
      <c r="G23" s="32" t="s">
        <v>167</v>
      </c>
      <c r="H23" s="57" t="s">
        <v>10</v>
      </c>
      <c r="I23" s="57" t="s">
        <v>10</v>
      </c>
    </row>
    <row r="24" spans="1:9" ht="12">
      <c r="A24" s="92" t="s">
        <v>166</v>
      </c>
      <c r="B24" s="92"/>
      <c r="C24" s="92"/>
      <c r="D24" s="92"/>
      <c r="E24" s="92"/>
      <c r="F24" s="92"/>
      <c r="G24" s="33" t="s">
        <v>45</v>
      </c>
      <c r="H24" s="57">
        <f>H22</f>
        <v>-76644</v>
      </c>
      <c r="I24" s="57">
        <f>I22</f>
        <v>-257248</v>
      </c>
    </row>
    <row r="25" spans="1:9" ht="12">
      <c r="A25" s="98" t="s">
        <v>145</v>
      </c>
      <c r="B25" s="98"/>
      <c r="C25" s="98"/>
      <c r="D25" s="98"/>
      <c r="E25" s="98"/>
      <c r="F25" s="98"/>
      <c r="G25" s="32"/>
      <c r="H25" s="57"/>
      <c r="I25" s="57"/>
    </row>
    <row r="26" spans="1:9" ht="12">
      <c r="A26" s="98" t="s">
        <v>165</v>
      </c>
      <c r="B26" s="98"/>
      <c r="C26" s="98"/>
      <c r="D26" s="98"/>
      <c r="E26" s="98"/>
      <c r="F26" s="98"/>
      <c r="G26" s="32"/>
      <c r="H26" s="57"/>
      <c r="I26" s="57"/>
    </row>
    <row r="27" spans="1:9" ht="12">
      <c r="A27" s="92" t="s">
        <v>164</v>
      </c>
      <c r="B27" s="92"/>
      <c r="C27" s="92"/>
      <c r="D27" s="92"/>
      <c r="E27" s="92"/>
      <c r="F27" s="92"/>
      <c r="G27" s="33" t="s">
        <v>26</v>
      </c>
      <c r="H27" s="57" t="s">
        <v>10</v>
      </c>
      <c r="I27" s="57" t="s">
        <v>10</v>
      </c>
    </row>
    <row r="28" spans="1:9" ht="12">
      <c r="A28" s="98" t="s">
        <v>141</v>
      </c>
      <c r="B28" s="98"/>
      <c r="C28" s="98"/>
      <c r="D28" s="98"/>
      <c r="E28" s="98"/>
      <c r="F28" s="98"/>
      <c r="G28" s="32"/>
      <c r="H28" s="57"/>
      <c r="I28" s="57"/>
    </row>
    <row r="29" spans="1:9" ht="12">
      <c r="A29" s="98" t="s">
        <v>163</v>
      </c>
      <c r="B29" s="98"/>
      <c r="C29" s="98"/>
      <c r="D29" s="98"/>
      <c r="E29" s="98"/>
      <c r="F29" s="98"/>
      <c r="G29" s="32" t="s">
        <v>23</v>
      </c>
      <c r="H29" s="57" t="s">
        <v>10</v>
      </c>
      <c r="I29" s="57" t="s">
        <v>10</v>
      </c>
    </row>
    <row r="30" spans="1:9" ht="12">
      <c r="A30" s="98" t="s">
        <v>162</v>
      </c>
      <c r="B30" s="98"/>
      <c r="C30" s="98"/>
      <c r="D30" s="98"/>
      <c r="E30" s="98"/>
      <c r="F30" s="98"/>
      <c r="G30" s="32" t="s">
        <v>21</v>
      </c>
      <c r="H30" s="57" t="s">
        <v>10</v>
      </c>
      <c r="I30" s="57" t="s">
        <v>10</v>
      </c>
    </row>
    <row r="31" spans="1:9" ht="12">
      <c r="A31" s="101" t="s">
        <v>161</v>
      </c>
      <c r="B31" s="101"/>
      <c r="C31" s="101"/>
      <c r="D31" s="101"/>
      <c r="E31" s="101"/>
      <c r="F31" s="101"/>
      <c r="G31" s="32" t="s">
        <v>19</v>
      </c>
      <c r="H31" s="57" t="s">
        <v>10</v>
      </c>
      <c r="I31" s="57" t="s">
        <v>10</v>
      </c>
    </row>
    <row r="32" spans="1:9" ht="12">
      <c r="A32" s="98" t="s">
        <v>160</v>
      </c>
      <c r="B32" s="98"/>
      <c r="C32" s="98"/>
      <c r="D32" s="98"/>
      <c r="E32" s="98"/>
      <c r="F32" s="98"/>
      <c r="G32" s="32" t="s">
        <v>17</v>
      </c>
      <c r="H32" s="57" t="s">
        <v>10</v>
      </c>
      <c r="I32" s="57" t="s">
        <v>10</v>
      </c>
    </row>
    <row r="33" spans="1:9" ht="12">
      <c r="A33" s="101" t="s">
        <v>159</v>
      </c>
      <c r="B33" s="101"/>
      <c r="C33" s="101"/>
      <c r="D33" s="101"/>
      <c r="E33" s="101"/>
      <c r="F33" s="101"/>
      <c r="G33" s="32" t="s">
        <v>15</v>
      </c>
      <c r="H33" s="57" t="s">
        <v>10</v>
      </c>
      <c r="I33" s="57" t="s">
        <v>10</v>
      </c>
    </row>
    <row r="34" spans="1:9" ht="12">
      <c r="A34" s="98" t="s">
        <v>158</v>
      </c>
      <c r="B34" s="98"/>
      <c r="C34" s="98"/>
      <c r="D34" s="98"/>
      <c r="E34" s="98"/>
      <c r="F34" s="98"/>
      <c r="G34" s="32" t="s">
        <v>157</v>
      </c>
      <c r="H34" s="57" t="s">
        <v>10</v>
      </c>
      <c r="I34" s="57" t="s">
        <v>10</v>
      </c>
    </row>
    <row r="35" spans="1:9" ht="12">
      <c r="A35" s="98" t="s">
        <v>156</v>
      </c>
      <c r="B35" s="98"/>
      <c r="C35" s="98"/>
      <c r="D35" s="98"/>
      <c r="E35" s="98"/>
      <c r="F35" s="98"/>
      <c r="G35" s="32" t="s">
        <v>155</v>
      </c>
      <c r="H35" s="57" t="s">
        <v>10</v>
      </c>
      <c r="I35" s="57" t="s">
        <v>10</v>
      </c>
    </row>
    <row r="36" spans="1:9" ht="12">
      <c r="A36" s="98" t="s">
        <v>154</v>
      </c>
      <c r="B36" s="98"/>
      <c r="C36" s="98"/>
      <c r="D36" s="98"/>
      <c r="E36" s="98"/>
      <c r="F36" s="98"/>
      <c r="G36" s="32" t="s">
        <v>153</v>
      </c>
      <c r="H36" s="57" t="s">
        <v>10</v>
      </c>
      <c r="I36" s="57" t="s">
        <v>10</v>
      </c>
    </row>
    <row r="37" spans="1:9" ht="12">
      <c r="A37" s="98" t="s">
        <v>152</v>
      </c>
      <c r="B37" s="98"/>
      <c r="C37" s="98"/>
      <c r="D37" s="98"/>
      <c r="E37" s="98"/>
      <c r="F37" s="98"/>
      <c r="G37" s="32" t="s">
        <v>151</v>
      </c>
      <c r="H37" s="57" t="s">
        <v>10</v>
      </c>
      <c r="I37" s="57" t="s">
        <v>10</v>
      </c>
    </row>
    <row r="38" spans="1:9" ht="12">
      <c r="A38" s="98" t="s">
        <v>150</v>
      </c>
      <c r="B38" s="98"/>
      <c r="C38" s="98"/>
      <c r="D38" s="98"/>
      <c r="E38" s="98"/>
      <c r="F38" s="98"/>
      <c r="G38" s="32" t="s">
        <v>149</v>
      </c>
      <c r="H38" s="57" t="s">
        <v>10</v>
      </c>
      <c r="I38" s="57" t="s">
        <v>10</v>
      </c>
    </row>
    <row r="39" spans="1:9" ht="12">
      <c r="A39" s="98" t="s">
        <v>148</v>
      </c>
      <c r="B39" s="98"/>
      <c r="C39" s="98"/>
      <c r="D39" s="98"/>
      <c r="E39" s="98"/>
      <c r="F39" s="98"/>
      <c r="G39" s="32" t="s">
        <v>13</v>
      </c>
      <c r="H39" s="57" t="s">
        <v>10</v>
      </c>
      <c r="I39" s="57" t="s">
        <v>10</v>
      </c>
    </row>
    <row r="40" spans="1:9" ht="12">
      <c r="A40" s="92" t="s">
        <v>147</v>
      </c>
      <c r="B40" s="92"/>
      <c r="C40" s="92"/>
      <c r="D40" s="92"/>
      <c r="E40" s="92"/>
      <c r="F40" s="92"/>
      <c r="G40" s="33" t="s">
        <v>8</v>
      </c>
      <c r="H40" s="57">
        <f>H24</f>
        <v>-76644</v>
      </c>
      <c r="I40" s="57">
        <f>I24</f>
        <v>-257248</v>
      </c>
    </row>
    <row r="41" spans="1:9" ht="12">
      <c r="A41" s="98" t="s">
        <v>146</v>
      </c>
      <c r="B41" s="98"/>
      <c r="C41" s="98"/>
      <c r="D41" s="98"/>
      <c r="E41" s="98"/>
      <c r="F41" s="98"/>
      <c r="G41" s="32"/>
      <c r="H41" s="57"/>
      <c r="I41" s="57"/>
    </row>
    <row r="42" spans="1:9" ht="12">
      <c r="A42" s="98" t="s">
        <v>145</v>
      </c>
      <c r="B42" s="98"/>
      <c r="C42" s="98"/>
      <c r="D42" s="98"/>
      <c r="E42" s="98"/>
      <c r="F42" s="98"/>
      <c r="G42" s="32"/>
      <c r="H42" s="57"/>
      <c r="I42" s="57"/>
    </row>
    <row r="43" spans="1:9" ht="12">
      <c r="A43" s="98" t="s">
        <v>144</v>
      </c>
      <c r="B43" s="98"/>
      <c r="C43" s="98"/>
      <c r="D43" s="98"/>
      <c r="E43" s="98"/>
      <c r="F43" s="98"/>
      <c r="G43" s="32"/>
      <c r="H43" s="57"/>
      <c r="I43" s="57"/>
    </row>
    <row r="44" spans="1:9" ht="12">
      <c r="A44" s="92" t="s">
        <v>143</v>
      </c>
      <c r="B44" s="92"/>
      <c r="C44" s="92"/>
      <c r="D44" s="92"/>
      <c r="E44" s="92"/>
      <c r="F44" s="92"/>
      <c r="G44" s="33" t="s">
        <v>142</v>
      </c>
      <c r="H44" s="61">
        <f>H46</f>
        <v>-0.00214868433594429</v>
      </c>
      <c r="I44" s="61">
        <f>I46</f>
        <v>-0.007211846303076518</v>
      </c>
    </row>
    <row r="45" spans="1:9" ht="12">
      <c r="A45" s="98" t="s">
        <v>141</v>
      </c>
      <c r="B45" s="98"/>
      <c r="C45" s="98"/>
      <c r="D45" s="98"/>
      <c r="E45" s="98"/>
      <c r="F45" s="98"/>
      <c r="G45" s="32"/>
      <c r="H45" s="57"/>
      <c r="I45" s="57"/>
    </row>
    <row r="46" spans="1:9" ht="12">
      <c r="A46" s="98" t="s">
        <v>140</v>
      </c>
      <c r="B46" s="98"/>
      <c r="C46" s="98"/>
      <c r="D46" s="98"/>
      <c r="E46" s="98"/>
      <c r="F46" s="98"/>
      <c r="G46" s="32"/>
      <c r="H46" s="61">
        <f>H40/35670200</f>
        <v>-0.00214868433594429</v>
      </c>
      <c r="I46" s="61">
        <f>I40/35670200</f>
        <v>-0.007211846303076518</v>
      </c>
    </row>
    <row r="47" spans="1:9" ht="12">
      <c r="A47" s="98" t="s">
        <v>138</v>
      </c>
      <c r="B47" s="98"/>
      <c r="C47" s="98"/>
      <c r="D47" s="98"/>
      <c r="E47" s="98"/>
      <c r="F47" s="98"/>
      <c r="G47" s="32"/>
      <c r="H47" s="57"/>
      <c r="I47" s="57"/>
    </row>
    <row r="48" spans="1:9" ht="12">
      <c r="A48" s="98" t="s">
        <v>137</v>
      </c>
      <c r="B48" s="98"/>
      <c r="C48" s="98"/>
      <c r="D48" s="98"/>
      <c r="E48" s="98"/>
      <c r="F48" s="98"/>
      <c r="G48" s="32"/>
      <c r="H48" s="57"/>
      <c r="I48" s="57"/>
    </row>
    <row r="49" spans="1:9" ht="12">
      <c r="A49" s="98" t="s">
        <v>139</v>
      </c>
      <c r="B49" s="98"/>
      <c r="C49" s="98"/>
      <c r="D49" s="98"/>
      <c r="E49" s="98"/>
      <c r="F49" s="98"/>
      <c r="G49" s="32"/>
      <c r="H49" s="57"/>
      <c r="I49" s="57"/>
    </row>
    <row r="50" spans="1:9" ht="12">
      <c r="A50" s="98" t="s">
        <v>138</v>
      </c>
      <c r="B50" s="98"/>
      <c r="C50" s="98"/>
      <c r="D50" s="98"/>
      <c r="E50" s="98"/>
      <c r="F50" s="98"/>
      <c r="G50" s="32"/>
      <c r="H50" s="57"/>
      <c r="I50" s="57"/>
    </row>
    <row r="51" spans="1:9" ht="12">
      <c r="A51" s="98" t="s">
        <v>137</v>
      </c>
      <c r="B51" s="98"/>
      <c r="C51" s="98"/>
      <c r="D51" s="98"/>
      <c r="E51" s="98"/>
      <c r="F51" s="98"/>
      <c r="G51" s="32"/>
      <c r="H51" s="57"/>
      <c r="I51" s="57"/>
    </row>
    <row r="54" spans="2:9" ht="12.75" customHeight="1">
      <c r="B54" s="5" t="s">
        <v>5</v>
      </c>
      <c r="C54" s="31"/>
      <c r="D54" s="72" t="s">
        <v>298</v>
      </c>
      <c r="E54" s="72"/>
      <c r="F54" s="72"/>
      <c r="G54" s="104" t="s">
        <v>3</v>
      </c>
      <c r="H54" s="104"/>
      <c r="I54" s="11"/>
    </row>
    <row r="55" spans="3:9" ht="12.75" customHeight="1">
      <c r="C55" s="9" t="s">
        <v>2</v>
      </c>
      <c r="G55" s="103" t="s">
        <v>1</v>
      </c>
      <c r="H55" s="103"/>
      <c r="I55" s="30"/>
    </row>
    <row r="56" spans="2:9" s="1" customFormat="1" ht="12.75" customHeight="1">
      <c r="B56" s="1" t="s">
        <v>136</v>
      </c>
      <c r="D56" s="72" t="s">
        <v>299</v>
      </c>
      <c r="E56" s="72"/>
      <c r="F56" s="72"/>
      <c r="G56" s="72" t="s">
        <v>3</v>
      </c>
      <c r="H56" s="72"/>
      <c r="I56" s="28"/>
    </row>
    <row r="57" spans="3:9" ht="12.75" customHeight="1">
      <c r="C57" s="9" t="s">
        <v>2</v>
      </c>
      <c r="G57" s="103" t="s">
        <v>1</v>
      </c>
      <c r="H57" s="103"/>
      <c r="I57" s="29"/>
    </row>
    <row r="59" ht="12.75">
      <c r="B59" s="1" t="s">
        <v>0</v>
      </c>
    </row>
  </sheetData>
  <sheetProtection/>
  <mergeCells count="54">
    <mergeCell ref="G57:H57"/>
    <mergeCell ref="D54:F54"/>
    <mergeCell ref="G54:H54"/>
    <mergeCell ref="G55:H55"/>
    <mergeCell ref="D56:F56"/>
    <mergeCell ref="G56:H56"/>
    <mergeCell ref="A48:F48"/>
    <mergeCell ref="A49:F49"/>
    <mergeCell ref="A50:F50"/>
    <mergeCell ref="A51:F51"/>
    <mergeCell ref="A44:F44"/>
    <mergeCell ref="A45:F45"/>
    <mergeCell ref="A46:F46"/>
    <mergeCell ref="A47:F47"/>
    <mergeCell ref="A40:F40"/>
    <mergeCell ref="A41:F41"/>
    <mergeCell ref="A42:F42"/>
    <mergeCell ref="A43:F43"/>
    <mergeCell ref="A36:F36"/>
    <mergeCell ref="A37:F37"/>
    <mergeCell ref="A38:F38"/>
    <mergeCell ref="A39:F39"/>
    <mergeCell ref="A32:F32"/>
    <mergeCell ref="A33:F33"/>
    <mergeCell ref="A34:F34"/>
    <mergeCell ref="A35:F35"/>
    <mergeCell ref="A28:F28"/>
    <mergeCell ref="A29:F29"/>
    <mergeCell ref="A30:F30"/>
    <mergeCell ref="A31:F31"/>
    <mergeCell ref="A24:F24"/>
    <mergeCell ref="A25:F25"/>
    <mergeCell ref="A26:F26"/>
    <mergeCell ref="A27:F27"/>
    <mergeCell ref="A20:F20"/>
    <mergeCell ref="A21:F21"/>
    <mergeCell ref="A22:F22"/>
    <mergeCell ref="A23:F23"/>
    <mergeCell ref="A16:F16"/>
    <mergeCell ref="A17:F17"/>
    <mergeCell ref="A18:F18"/>
    <mergeCell ref="A19:F19"/>
    <mergeCell ref="A12:F12"/>
    <mergeCell ref="A13:F13"/>
    <mergeCell ref="A14:F14"/>
    <mergeCell ref="A15:F15"/>
    <mergeCell ref="A8:F8"/>
    <mergeCell ref="A9:F9"/>
    <mergeCell ref="A10:F10"/>
    <mergeCell ref="A11:F11"/>
    <mergeCell ref="A3:I3"/>
    <mergeCell ref="A4:I4"/>
    <mergeCell ref="A6:F6"/>
    <mergeCell ref="A7:F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2"/>
  <rowBreaks count="1" manualBreakCount="1">
    <brk id="65505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89"/>
  <sheetViews>
    <sheetView zoomScalePageLayoutView="0" workbookViewId="0" topLeftCell="A1">
      <selection activeCell="I81" sqref="I81"/>
    </sheetView>
  </sheetViews>
  <sheetFormatPr defaultColWidth="8.8515625" defaultRowHeight="15"/>
  <cols>
    <col min="1" max="1" width="2.28125" style="35" customWidth="1"/>
    <col min="2" max="2" width="8.8515625" style="35" customWidth="1"/>
    <col min="3" max="3" width="10.28125" style="35" customWidth="1"/>
    <col min="4" max="4" width="9.8515625" style="35" customWidth="1"/>
    <col min="5" max="5" width="9.28125" style="35" customWidth="1"/>
    <col min="6" max="6" width="11.7109375" style="35" customWidth="1"/>
    <col min="7" max="7" width="10.28125" style="35" customWidth="1"/>
    <col min="8" max="8" width="6.7109375" style="35" customWidth="1"/>
    <col min="9" max="9" width="14.8515625" style="35" customWidth="1"/>
    <col min="10" max="10" width="15.8515625" style="35" customWidth="1"/>
    <col min="11" max="16384" width="8.8515625" style="35" customWidth="1"/>
  </cols>
  <sheetData>
    <row r="2" spans="2:10" ht="12.75">
      <c r="B2" s="111" t="s">
        <v>135</v>
      </c>
      <c r="C2" s="111"/>
      <c r="D2" s="111"/>
      <c r="E2" s="111"/>
      <c r="F2" s="111"/>
      <c r="G2" s="112" t="s">
        <v>302</v>
      </c>
      <c r="H2" s="112"/>
      <c r="I2" s="112"/>
      <c r="J2" s="112"/>
    </row>
    <row r="4" spans="4:9" ht="15.75">
      <c r="D4" s="99" t="s">
        <v>250</v>
      </c>
      <c r="E4" s="99"/>
      <c r="F4" s="99"/>
      <c r="G4" s="99"/>
      <c r="H4" s="99"/>
      <c r="I4" s="99"/>
    </row>
    <row r="5" spans="4:9" ht="12.75">
      <c r="D5" s="75" t="s">
        <v>305</v>
      </c>
      <c r="E5" s="75"/>
      <c r="F5" s="75"/>
      <c r="G5" s="75"/>
      <c r="H5" s="75"/>
      <c r="I5" s="75"/>
    </row>
    <row r="6" spans="4:9" ht="12.75">
      <c r="D6" s="75" t="s">
        <v>249</v>
      </c>
      <c r="E6" s="75"/>
      <c r="F6" s="75"/>
      <c r="G6" s="75"/>
      <c r="H6" s="75"/>
      <c r="I6" s="75"/>
    </row>
    <row r="8" ht="11.25">
      <c r="J8" s="35" t="s">
        <v>121</v>
      </c>
    </row>
    <row r="9" spans="2:10" ht="24">
      <c r="B9" s="110" t="s">
        <v>193</v>
      </c>
      <c r="C9" s="110"/>
      <c r="D9" s="110"/>
      <c r="E9" s="110"/>
      <c r="F9" s="110"/>
      <c r="G9" s="110"/>
      <c r="H9" s="52" t="s">
        <v>119</v>
      </c>
      <c r="I9" s="52" t="s">
        <v>192</v>
      </c>
      <c r="J9" s="52" t="s">
        <v>191</v>
      </c>
    </row>
    <row r="10" spans="2:10" ht="12">
      <c r="B10" s="110"/>
      <c r="C10" s="110"/>
      <c r="D10" s="110"/>
      <c r="E10" s="110"/>
      <c r="F10" s="110"/>
      <c r="G10" s="110"/>
      <c r="H10" s="52"/>
      <c r="I10" s="52"/>
      <c r="J10" s="52"/>
    </row>
    <row r="11" spans="2:10" ht="12">
      <c r="B11" s="110" t="s">
        <v>248</v>
      </c>
      <c r="C11" s="110"/>
      <c r="D11" s="110"/>
      <c r="E11" s="110"/>
      <c r="F11" s="110"/>
      <c r="G11" s="110"/>
      <c r="H11" s="110"/>
      <c r="I11" s="110"/>
      <c r="J11" s="110"/>
    </row>
    <row r="12" spans="2:10" ht="12">
      <c r="B12" s="109" t="s">
        <v>247</v>
      </c>
      <c r="C12" s="109"/>
      <c r="D12" s="109"/>
      <c r="E12" s="109"/>
      <c r="F12" s="109"/>
      <c r="G12" s="109"/>
      <c r="H12" s="51">
        <v>10</v>
      </c>
      <c r="I12" s="50">
        <f>SUM(I14:I19)</f>
        <v>2068946</v>
      </c>
      <c r="J12" s="50">
        <f>SUM(J14:J19)</f>
        <v>1815323</v>
      </c>
    </row>
    <row r="13" spans="2:10" ht="12">
      <c r="B13" s="81" t="s">
        <v>205</v>
      </c>
      <c r="C13" s="81"/>
      <c r="D13" s="81"/>
      <c r="E13" s="81"/>
      <c r="F13" s="81"/>
      <c r="G13" s="81"/>
      <c r="H13" s="20"/>
      <c r="I13" s="20"/>
      <c r="J13" s="20"/>
    </row>
    <row r="14" spans="2:10" ht="12">
      <c r="B14" s="81" t="s">
        <v>246</v>
      </c>
      <c r="C14" s="81"/>
      <c r="D14" s="81"/>
      <c r="E14" s="81"/>
      <c r="F14" s="81"/>
      <c r="G14" s="81"/>
      <c r="H14" s="48">
        <v>11</v>
      </c>
      <c r="I14" s="49">
        <v>2050832</v>
      </c>
      <c r="J14" s="49">
        <v>1794542</v>
      </c>
    </row>
    <row r="15" spans="2:10" ht="12">
      <c r="B15" s="81" t="s">
        <v>245</v>
      </c>
      <c r="C15" s="81"/>
      <c r="D15" s="81"/>
      <c r="E15" s="81"/>
      <c r="F15" s="81"/>
      <c r="G15" s="81"/>
      <c r="H15" s="48">
        <v>12</v>
      </c>
      <c r="I15" s="47" t="s">
        <v>10</v>
      </c>
      <c r="J15" s="47" t="s">
        <v>10</v>
      </c>
    </row>
    <row r="16" spans="2:10" ht="12">
      <c r="B16" s="80" t="s">
        <v>244</v>
      </c>
      <c r="C16" s="80"/>
      <c r="D16" s="80"/>
      <c r="E16" s="80"/>
      <c r="F16" s="80"/>
      <c r="G16" s="80"/>
      <c r="H16" s="48">
        <v>13</v>
      </c>
      <c r="I16" s="47" t="s">
        <v>10</v>
      </c>
      <c r="J16" s="47" t="s">
        <v>10</v>
      </c>
    </row>
    <row r="17" spans="2:10" ht="12">
      <c r="B17" s="81" t="s">
        <v>243</v>
      </c>
      <c r="C17" s="81"/>
      <c r="D17" s="81"/>
      <c r="E17" s="81"/>
      <c r="F17" s="81"/>
      <c r="G17" s="81"/>
      <c r="H17" s="48">
        <v>14</v>
      </c>
      <c r="I17" s="47" t="s">
        <v>10</v>
      </c>
      <c r="J17" s="47" t="s">
        <v>10</v>
      </c>
    </row>
    <row r="18" spans="2:10" ht="12">
      <c r="B18" s="81" t="s">
        <v>208</v>
      </c>
      <c r="C18" s="81"/>
      <c r="D18" s="81"/>
      <c r="E18" s="81"/>
      <c r="F18" s="81"/>
      <c r="G18" s="81"/>
      <c r="H18" s="48">
        <v>15</v>
      </c>
      <c r="I18" s="47">
        <v>17886</v>
      </c>
      <c r="J18" s="47">
        <v>19039</v>
      </c>
    </row>
    <row r="19" spans="2:10" ht="12">
      <c r="B19" s="81" t="s">
        <v>207</v>
      </c>
      <c r="C19" s="81"/>
      <c r="D19" s="81"/>
      <c r="E19" s="81"/>
      <c r="F19" s="81"/>
      <c r="G19" s="81"/>
      <c r="H19" s="48">
        <v>16</v>
      </c>
      <c r="I19" s="49">
        <v>228</v>
      </c>
      <c r="J19" s="49">
        <v>1742</v>
      </c>
    </row>
    <row r="20" spans="2:10" ht="12">
      <c r="B20" s="109" t="s">
        <v>242</v>
      </c>
      <c r="C20" s="109"/>
      <c r="D20" s="109"/>
      <c r="E20" s="109"/>
      <c r="F20" s="109"/>
      <c r="G20" s="109"/>
      <c r="H20" s="51">
        <v>20</v>
      </c>
      <c r="I20" s="50">
        <f>SUM(I22:I28)</f>
        <v>1382666</v>
      </c>
      <c r="J20" s="50">
        <f>SUM(J22:J28)</f>
        <v>1313865</v>
      </c>
    </row>
    <row r="21" spans="2:10" ht="12">
      <c r="B21" s="81" t="s">
        <v>205</v>
      </c>
      <c r="C21" s="81"/>
      <c r="D21" s="81"/>
      <c r="E21" s="81"/>
      <c r="F21" s="81"/>
      <c r="G21" s="81"/>
      <c r="H21" s="20"/>
      <c r="I21" s="20"/>
      <c r="J21" s="20"/>
    </row>
    <row r="22" spans="2:10" ht="12">
      <c r="B22" s="81" t="s">
        <v>241</v>
      </c>
      <c r="C22" s="81"/>
      <c r="D22" s="81"/>
      <c r="E22" s="81"/>
      <c r="F22" s="81"/>
      <c r="G22" s="81"/>
      <c r="H22" s="48">
        <v>21</v>
      </c>
      <c r="I22" s="49">
        <v>946559</v>
      </c>
      <c r="J22" s="49">
        <v>789754</v>
      </c>
    </row>
    <row r="23" spans="2:10" ht="12">
      <c r="B23" s="81" t="s">
        <v>240</v>
      </c>
      <c r="C23" s="81"/>
      <c r="D23" s="81"/>
      <c r="E23" s="81"/>
      <c r="F23" s="81"/>
      <c r="G23" s="81"/>
      <c r="H23" s="48">
        <v>22</v>
      </c>
      <c r="I23" s="49">
        <v>0</v>
      </c>
      <c r="J23" s="49">
        <v>0</v>
      </c>
    </row>
    <row r="24" spans="2:10" ht="12">
      <c r="B24" s="81" t="s">
        <v>239</v>
      </c>
      <c r="C24" s="81"/>
      <c r="D24" s="81"/>
      <c r="E24" s="81"/>
      <c r="F24" s="81"/>
      <c r="G24" s="81"/>
      <c r="H24" s="48">
        <v>23</v>
      </c>
      <c r="I24" s="49">
        <v>149880</v>
      </c>
      <c r="J24" s="49">
        <v>156323</v>
      </c>
    </row>
    <row r="25" spans="2:10" ht="12">
      <c r="B25" s="81" t="s">
        <v>203</v>
      </c>
      <c r="C25" s="81"/>
      <c r="D25" s="81"/>
      <c r="E25" s="81"/>
      <c r="F25" s="81"/>
      <c r="G25" s="81"/>
      <c r="H25" s="48">
        <v>24</v>
      </c>
      <c r="I25" s="47">
        <v>203857</v>
      </c>
      <c r="J25" s="47">
        <v>244972</v>
      </c>
    </row>
    <row r="26" spans="2:10" ht="12">
      <c r="B26" s="81" t="s">
        <v>238</v>
      </c>
      <c r="C26" s="81"/>
      <c r="D26" s="81"/>
      <c r="E26" s="81"/>
      <c r="F26" s="81"/>
      <c r="G26" s="81"/>
      <c r="H26" s="48">
        <v>25</v>
      </c>
      <c r="I26" s="47" t="s">
        <v>10</v>
      </c>
      <c r="J26" s="47" t="s">
        <v>10</v>
      </c>
    </row>
    <row r="27" spans="2:10" ht="12">
      <c r="B27" s="81" t="s">
        <v>237</v>
      </c>
      <c r="C27" s="81"/>
      <c r="D27" s="81"/>
      <c r="E27" s="81"/>
      <c r="F27" s="81"/>
      <c r="G27" s="81"/>
      <c r="H27" s="48">
        <v>26</v>
      </c>
      <c r="I27" s="49">
        <v>62449</v>
      </c>
      <c r="J27" s="49">
        <v>97065</v>
      </c>
    </row>
    <row r="28" spans="2:10" ht="12">
      <c r="B28" s="81" t="s">
        <v>214</v>
      </c>
      <c r="C28" s="81"/>
      <c r="D28" s="81"/>
      <c r="E28" s="81"/>
      <c r="F28" s="81"/>
      <c r="G28" s="81"/>
      <c r="H28" s="48">
        <v>27</v>
      </c>
      <c r="I28" s="49">
        <v>19921</v>
      </c>
      <c r="J28" s="49">
        <v>25751</v>
      </c>
    </row>
    <row r="29" spans="2:11" ht="12">
      <c r="B29" s="108" t="s">
        <v>236</v>
      </c>
      <c r="C29" s="108"/>
      <c r="D29" s="108"/>
      <c r="E29" s="108"/>
      <c r="F29" s="108"/>
      <c r="G29" s="108"/>
      <c r="H29" s="46">
        <v>30</v>
      </c>
      <c r="I29" s="36">
        <f>I12-I20</f>
        <v>686280</v>
      </c>
      <c r="J29" s="36">
        <f>J12-J20</f>
        <v>501458</v>
      </c>
      <c r="K29" s="38"/>
    </row>
    <row r="30" spans="2:10" ht="12">
      <c r="B30" s="108"/>
      <c r="C30" s="108"/>
      <c r="D30" s="108"/>
      <c r="E30" s="108"/>
      <c r="F30" s="108"/>
      <c r="G30" s="108"/>
      <c r="H30" s="45"/>
      <c r="I30" s="36"/>
      <c r="J30" s="36"/>
    </row>
    <row r="31" spans="2:10" ht="12">
      <c r="B31" s="100" t="s">
        <v>235</v>
      </c>
      <c r="C31" s="100"/>
      <c r="D31" s="100"/>
      <c r="E31" s="100"/>
      <c r="F31" s="100"/>
      <c r="G31" s="100"/>
      <c r="H31" s="100"/>
      <c r="I31" s="100"/>
      <c r="J31" s="100"/>
    </row>
    <row r="32" spans="2:10" ht="12">
      <c r="B32" s="109" t="s">
        <v>234</v>
      </c>
      <c r="C32" s="109"/>
      <c r="D32" s="109"/>
      <c r="E32" s="109"/>
      <c r="F32" s="109"/>
      <c r="G32" s="109"/>
      <c r="H32" s="51">
        <v>40</v>
      </c>
      <c r="I32" s="66">
        <f>SUM(I34:I44)</f>
        <v>362066</v>
      </c>
      <c r="J32" s="66">
        <f>SUM(J34:J44)</f>
        <v>437319</v>
      </c>
    </row>
    <row r="33" spans="2:10" ht="12">
      <c r="B33" s="81" t="s">
        <v>205</v>
      </c>
      <c r="C33" s="81"/>
      <c r="D33" s="81"/>
      <c r="E33" s="81"/>
      <c r="F33" s="81"/>
      <c r="G33" s="81"/>
      <c r="H33" s="20"/>
      <c r="I33" s="20"/>
      <c r="J33" s="20"/>
    </row>
    <row r="34" spans="2:10" ht="12">
      <c r="B34" s="81" t="s">
        <v>233</v>
      </c>
      <c r="C34" s="81"/>
      <c r="D34" s="81"/>
      <c r="E34" s="81"/>
      <c r="F34" s="81"/>
      <c r="G34" s="81"/>
      <c r="H34" s="48">
        <v>41</v>
      </c>
      <c r="I34" s="47" t="s">
        <v>10</v>
      </c>
      <c r="J34" s="47" t="s">
        <v>10</v>
      </c>
    </row>
    <row r="35" spans="2:10" ht="12">
      <c r="B35" s="81" t="s">
        <v>232</v>
      </c>
      <c r="C35" s="81"/>
      <c r="D35" s="81"/>
      <c r="E35" s="81"/>
      <c r="F35" s="81"/>
      <c r="G35" s="81"/>
      <c r="H35" s="48">
        <v>42</v>
      </c>
      <c r="I35" s="47" t="s">
        <v>10</v>
      </c>
      <c r="J35" s="47" t="s">
        <v>10</v>
      </c>
    </row>
    <row r="36" spans="2:10" ht="12">
      <c r="B36" s="81" t="s">
        <v>231</v>
      </c>
      <c r="C36" s="81"/>
      <c r="D36" s="81"/>
      <c r="E36" s="81"/>
      <c r="F36" s="81"/>
      <c r="G36" s="81"/>
      <c r="H36" s="48">
        <v>43</v>
      </c>
      <c r="I36" s="47" t="s">
        <v>10</v>
      </c>
      <c r="J36" s="47" t="s">
        <v>10</v>
      </c>
    </row>
    <row r="37" spans="2:10" ht="12">
      <c r="B37" s="80" t="s">
        <v>230</v>
      </c>
      <c r="C37" s="80"/>
      <c r="D37" s="80"/>
      <c r="E37" s="80"/>
      <c r="F37" s="80"/>
      <c r="G37" s="80"/>
      <c r="H37" s="48">
        <v>44</v>
      </c>
      <c r="I37" s="47" t="s">
        <v>10</v>
      </c>
      <c r="J37" s="47" t="s">
        <v>10</v>
      </c>
    </row>
    <row r="38" spans="2:10" ht="12">
      <c r="B38" s="81" t="s">
        <v>229</v>
      </c>
      <c r="C38" s="81"/>
      <c r="D38" s="81"/>
      <c r="E38" s="81"/>
      <c r="F38" s="81"/>
      <c r="G38" s="81"/>
      <c r="H38" s="48">
        <v>45</v>
      </c>
      <c r="I38" s="47" t="s">
        <v>10</v>
      </c>
      <c r="J38" s="47" t="s">
        <v>10</v>
      </c>
    </row>
    <row r="39" spans="2:10" ht="12">
      <c r="B39" s="81" t="s">
        <v>228</v>
      </c>
      <c r="C39" s="81"/>
      <c r="D39" s="81"/>
      <c r="E39" s="81"/>
      <c r="F39" s="81"/>
      <c r="G39" s="81"/>
      <c r="H39" s="48">
        <v>46</v>
      </c>
      <c r="I39" s="47" t="s">
        <v>10</v>
      </c>
      <c r="J39" s="47" t="s">
        <v>10</v>
      </c>
    </row>
    <row r="40" spans="2:10" ht="12">
      <c r="B40" s="81" t="s">
        <v>227</v>
      </c>
      <c r="C40" s="81"/>
      <c r="D40" s="81"/>
      <c r="E40" s="81"/>
      <c r="F40" s="81"/>
      <c r="G40" s="81"/>
      <c r="H40" s="48">
        <v>47</v>
      </c>
      <c r="I40" s="47" t="s">
        <v>10</v>
      </c>
      <c r="J40" s="47" t="s">
        <v>10</v>
      </c>
    </row>
    <row r="41" spans="2:10" ht="12">
      <c r="B41" s="81" t="s">
        <v>216</v>
      </c>
      <c r="C41" s="81"/>
      <c r="D41" s="81"/>
      <c r="E41" s="81"/>
      <c r="F41" s="81"/>
      <c r="G41" s="81"/>
      <c r="H41" s="48">
        <v>48</v>
      </c>
      <c r="I41" s="47" t="s">
        <v>10</v>
      </c>
      <c r="J41" s="47" t="s">
        <v>10</v>
      </c>
    </row>
    <row r="42" spans="2:10" ht="12">
      <c r="B42" s="81" t="s">
        <v>226</v>
      </c>
      <c r="C42" s="81"/>
      <c r="D42" s="81"/>
      <c r="E42" s="81"/>
      <c r="F42" s="81"/>
      <c r="G42" s="81"/>
      <c r="H42" s="48">
        <v>49</v>
      </c>
      <c r="I42" s="47" t="s">
        <v>10</v>
      </c>
      <c r="J42" s="47" t="s">
        <v>10</v>
      </c>
    </row>
    <row r="43" spans="2:10" ht="12">
      <c r="B43" s="81" t="s">
        <v>208</v>
      </c>
      <c r="C43" s="81"/>
      <c r="D43" s="81"/>
      <c r="E43" s="81"/>
      <c r="F43" s="81"/>
      <c r="G43" s="81"/>
      <c r="H43" s="48">
        <v>50</v>
      </c>
      <c r="I43" s="47" t="s">
        <v>10</v>
      </c>
      <c r="J43" s="47" t="s">
        <v>10</v>
      </c>
    </row>
    <row r="44" spans="2:10" ht="12">
      <c r="B44" s="81" t="s">
        <v>207</v>
      </c>
      <c r="C44" s="81"/>
      <c r="D44" s="81"/>
      <c r="E44" s="81"/>
      <c r="F44" s="81"/>
      <c r="G44" s="81"/>
      <c r="H44" s="48">
        <v>51</v>
      </c>
      <c r="I44" s="47">
        <v>362066</v>
      </c>
      <c r="J44" s="47">
        <v>437319</v>
      </c>
    </row>
    <row r="45" spans="2:10" ht="12">
      <c r="B45" s="109" t="s">
        <v>225</v>
      </c>
      <c r="C45" s="109"/>
      <c r="D45" s="109"/>
      <c r="E45" s="109"/>
      <c r="F45" s="109"/>
      <c r="G45" s="109"/>
      <c r="H45" s="51">
        <v>60</v>
      </c>
      <c r="I45" s="50">
        <f>SUM(I47:I57)</f>
        <v>300846</v>
      </c>
      <c r="J45" s="50">
        <f>SUM(J47:J57)</f>
        <v>641790</v>
      </c>
    </row>
    <row r="46" spans="2:10" ht="12">
      <c r="B46" s="81" t="s">
        <v>205</v>
      </c>
      <c r="C46" s="81"/>
      <c r="D46" s="81"/>
      <c r="E46" s="81"/>
      <c r="F46" s="81"/>
      <c r="G46" s="81"/>
      <c r="H46" s="20"/>
      <c r="I46" s="20"/>
      <c r="J46" s="20"/>
    </row>
    <row r="47" spans="2:10" ht="12">
      <c r="B47" s="81" t="s">
        <v>224</v>
      </c>
      <c r="C47" s="81"/>
      <c r="D47" s="81"/>
      <c r="E47" s="81"/>
      <c r="F47" s="81"/>
      <c r="G47" s="81"/>
      <c r="H47" s="48">
        <v>61</v>
      </c>
      <c r="I47" s="47" t="s">
        <v>10</v>
      </c>
      <c r="J47" s="47" t="s">
        <v>10</v>
      </c>
    </row>
    <row r="48" spans="2:10" ht="12">
      <c r="B48" s="81" t="s">
        <v>223</v>
      </c>
      <c r="C48" s="81"/>
      <c r="D48" s="81"/>
      <c r="E48" s="81"/>
      <c r="F48" s="81"/>
      <c r="G48" s="81"/>
      <c r="H48" s="48">
        <v>62</v>
      </c>
      <c r="I48" s="47" t="s">
        <v>10</v>
      </c>
      <c r="J48" s="47" t="s">
        <v>10</v>
      </c>
    </row>
    <row r="49" spans="2:10" ht="12">
      <c r="B49" s="81" t="s">
        <v>222</v>
      </c>
      <c r="C49" s="81"/>
      <c r="D49" s="81"/>
      <c r="E49" s="81"/>
      <c r="F49" s="81"/>
      <c r="G49" s="81"/>
      <c r="H49" s="48">
        <v>63</v>
      </c>
      <c r="I49" s="47">
        <v>300846</v>
      </c>
      <c r="J49" s="47">
        <v>641790</v>
      </c>
    </row>
    <row r="50" spans="2:10" ht="12">
      <c r="B50" s="80" t="s">
        <v>221</v>
      </c>
      <c r="C50" s="80"/>
      <c r="D50" s="80"/>
      <c r="E50" s="80"/>
      <c r="F50" s="80"/>
      <c r="G50" s="80"/>
      <c r="H50" s="48">
        <v>64</v>
      </c>
      <c r="I50" s="47" t="s">
        <v>10</v>
      </c>
      <c r="J50" s="47" t="s">
        <v>10</v>
      </c>
    </row>
    <row r="51" spans="2:10" ht="12">
      <c r="B51" s="81" t="s">
        <v>220</v>
      </c>
      <c r="C51" s="81"/>
      <c r="D51" s="81"/>
      <c r="E51" s="81"/>
      <c r="F51" s="81"/>
      <c r="G51" s="81"/>
      <c r="H51" s="48">
        <v>65</v>
      </c>
      <c r="I51" s="47" t="s">
        <v>10</v>
      </c>
      <c r="J51" s="47" t="s">
        <v>10</v>
      </c>
    </row>
    <row r="52" spans="2:10" ht="12">
      <c r="B52" s="81" t="s">
        <v>219</v>
      </c>
      <c r="C52" s="81"/>
      <c r="D52" s="81"/>
      <c r="E52" s="81"/>
      <c r="F52" s="81"/>
      <c r="G52" s="81"/>
      <c r="H52" s="48">
        <v>66</v>
      </c>
      <c r="I52" s="47" t="s">
        <v>10</v>
      </c>
      <c r="J52" s="47" t="s">
        <v>10</v>
      </c>
    </row>
    <row r="53" spans="2:10" ht="12">
      <c r="B53" s="81" t="s">
        <v>218</v>
      </c>
      <c r="C53" s="81"/>
      <c r="D53" s="81"/>
      <c r="E53" s="81"/>
      <c r="F53" s="81"/>
      <c r="G53" s="81"/>
      <c r="H53" s="48">
        <v>67</v>
      </c>
      <c r="I53" s="47" t="s">
        <v>10</v>
      </c>
      <c r="J53" s="47" t="s">
        <v>10</v>
      </c>
    </row>
    <row r="54" spans="2:10" ht="12">
      <c r="B54" s="81" t="s">
        <v>217</v>
      </c>
      <c r="C54" s="81"/>
      <c r="D54" s="81"/>
      <c r="E54" s="81"/>
      <c r="F54" s="81"/>
      <c r="G54" s="81"/>
      <c r="H54" s="48">
        <v>68</v>
      </c>
      <c r="I54" s="47" t="s">
        <v>10</v>
      </c>
      <c r="J54" s="47" t="s">
        <v>10</v>
      </c>
    </row>
    <row r="55" spans="2:10" ht="12">
      <c r="B55" s="81" t="s">
        <v>216</v>
      </c>
      <c r="C55" s="81"/>
      <c r="D55" s="81"/>
      <c r="E55" s="81"/>
      <c r="F55" s="81"/>
      <c r="G55" s="81"/>
      <c r="H55" s="48">
        <v>69</v>
      </c>
      <c r="I55" s="47" t="s">
        <v>10</v>
      </c>
      <c r="J55" s="47" t="s">
        <v>10</v>
      </c>
    </row>
    <row r="56" spans="2:10" ht="12">
      <c r="B56" s="81" t="s">
        <v>215</v>
      </c>
      <c r="C56" s="81"/>
      <c r="D56" s="81"/>
      <c r="E56" s="81"/>
      <c r="F56" s="81"/>
      <c r="G56" s="81"/>
      <c r="H56" s="48">
        <v>70</v>
      </c>
      <c r="I56" s="47" t="s">
        <v>10</v>
      </c>
      <c r="J56" s="47" t="s">
        <v>10</v>
      </c>
    </row>
    <row r="57" spans="2:10" ht="11.25" customHeight="1">
      <c r="B57" s="81" t="s">
        <v>214</v>
      </c>
      <c r="C57" s="81"/>
      <c r="D57" s="81"/>
      <c r="E57" s="81"/>
      <c r="F57" s="81"/>
      <c r="G57" s="81"/>
      <c r="H57" s="48">
        <v>71</v>
      </c>
      <c r="I57" s="47" t="s">
        <v>10</v>
      </c>
      <c r="J57" s="47" t="s">
        <v>10</v>
      </c>
    </row>
    <row r="58" spans="2:10" ht="12">
      <c r="B58" s="108" t="s">
        <v>213</v>
      </c>
      <c r="C58" s="108"/>
      <c r="D58" s="108"/>
      <c r="E58" s="108"/>
      <c r="F58" s="108"/>
      <c r="G58" s="108"/>
      <c r="H58" s="46">
        <v>80</v>
      </c>
      <c r="I58" s="62">
        <f>I32-I45</f>
        <v>61220</v>
      </c>
      <c r="J58" s="62">
        <f>J32-J45</f>
        <v>-204471</v>
      </c>
    </row>
    <row r="59" spans="2:10" ht="12">
      <c r="B59" s="108"/>
      <c r="C59" s="108"/>
      <c r="D59" s="108"/>
      <c r="E59" s="108"/>
      <c r="F59" s="108"/>
      <c r="G59" s="108"/>
      <c r="H59" s="45"/>
      <c r="I59" s="44"/>
      <c r="J59" s="36"/>
    </row>
    <row r="60" spans="2:10" ht="12">
      <c r="B60" s="100" t="s">
        <v>212</v>
      </c>
      <c r="C60" s="100"/>
      <c r="D60" s="100"/>
      <c r="E60" s="100"/>
      <c r="F60" s="100"/>
      <c r="G60" s="100"/>
      <c r="H60" s="100"/>
      <c r="I60" s="100"/>
      <c r="J60" s="100"/>
    </row>
    <row r="61" spans="2:10" ht="12">
      <c r="B61" s="109" t="s">
        <v>211</v>
      </c>
      <c r="C61" s="109"/>
      <c r="D61" s="109"/>
      <c r="E61" s="109"/>
      <c r="F61" s="109"/>
      <c r="G61" s="109"/>
      <c r="H61" s="37">
        <v>90</v>
      </c>
      <c r="I61" s="41" t="s">
        <v>10</v>
      </c>
      <c r="J61" s="41" t="s">
        <v>10</v>
      </c>
    </row>
    <row r="62" spans="2:10" ht="12">
      <c r="B62" s="81" t="s">
        <v>205</v>
      </c>
      <c r="C62" s="81"/>
      <c r="D62" s="81"/>
      <c r="E62" s="81"/>
      <c r="F62" s="81"/>
      <c r="G62" s="81"/>
      <c r="H62" s="43"/>
      <c r="I62" s="14"/>
      <c r="J62" s="14"/>
    </row>
    <row r="63" spans="2:10" ht="12">
      <c r="B63" s="81" t="s">
        <v>210</v>
      </c>
      <c r="C63" s="81"/>
      <c r="D63" s="81"/>
      <c r="E63" s="81"/>
      <c r="F63" s="81"/>
      <c r="G63" s="81"/>
      <c r="H63" s="42">
        <v>91</v>
      </c>
      <c r="I63" s="41" t="s">
        <v>10</v>
      </c>
      <c r="J63" s="41" t="s">
        <v>10</v>
      </c>
    </row>
    <row r="64" spans="2:10" ht="12">
      <c r="B64" s="81" t="s">
        <v>209</v>
      </c>
      <c r="C64" s="81"/>
      <c r="D64" s="81"/>
      <c r="E64" s="81"/>
      <c r="F64" s="81"/>
      <c r="G64" s="81"/>
      <c r="H64" s="42">
        <v>92</v>
      </c>
      <c r="I64" s="41" t="s">
        <v>10</v>
      </c>
      <c r="J64" s="41" t="s">
        <v>10</v>
      </c>
    </row>
    <row r="65" spans="2:10" ht="12">
      <c r="B65" s="81" t="s">
        <v>208</v>
      </c>
      <c r="C65" s="81"/>
      <c r="D65" s="81"/>
      <c r="E65" s="81"/>
      <c r="F65" s="81"/>
      <c r="G65" s="81"/>
      <c r="H65" s="42">
        <v>93</v>
      </c>
      <c r="I65" s="41" t="s">
        <v>10</v>
      </c>
      <c r="J65" s="41" t="s">
        <v>10</v>
      </c>
    </row>
    <row r="66" spans="2:10" ht="12">
      <c r="B66" s="81" t="s">
        <v>207</v>
      </c>
      <c r="C66" s="81"/>
      <c r="D66" s="81"/>
      <c r="E66" s="81"/>
      <c r="F66" s="81"/>
      <c r="G66" s="81"/>
      <c r="H66" s="42">
        <v>94</v>
      </c>
      <c r="I66" s="41" t="s">
        <v>10</v>
      </c>
      <c r="J66" s="41" t="s">
        <v>10</v>
      </c>
    </row>
    <row r="67" spans="2:10" ht="12">
      <c r="B67" s="109" t="s">
        <v>206</v>
      </c>
      <c r="C67" s="109"/>
      <c r="D67" s="109"/>
      <c r="E67" s="109"/>
      <c r="F67" s="109"/>
      <c r="G67" s="109"/>
      <c r="H67" s="37">
        <v>100</v>
      </c>
      <c r="I67" s="41" t="s">
        <v>10</v>
      </c>
      <c r="J67" s="41" t="s">
        <v>10</v>
      </c>
    </row>
    <row r="68" spans="2:10" ht="12">
      <c r="B68" s="81" t="s">
        <v>205</v>
      </c>
      <c r="C68" s="81"/>
      <c r="D68" s="81"/>
      <c r="E68" s="81"/>
      <c r="F68" s="81"/>
      <c r="G68" s="81"/>
      <c r="H68" s="43"/>
      <c r="I68" s="14"/>
      <c r="J68" s="14"/>
    </row>
    <row r="69" spans="2:10" ht="12">
      <c r="B69" s="81" t="s">
        <v>204</v>
      </c>
      <c r="C69" s="81"/>
      <c r="D69" s="81"/>
      <c r="E69" s="81"/>
      <c r="F69" s="81"/>
      <c r="G69" s="81"/>
      <c r="H69" s="42">
        <v>101</v>
      </c>
      <c r="I69" s="41" t="s">
        <v>10</v>
      </c>
      <c r="J69" s="41" t="s">
        <v>10</v>
      </c>
    </row>
    <row r="70" spans="2:10" ht="12">
      <c r="B70" s="81" t="s">
        <v>203</v>
      </c>
      <c r="C70" s="81"/>
      <c r="D70" s="81"/>
      <c r="E70" s="81"/>
      <c r="F70" s="81"/>
      <c r="G70" s="81"/>
      <c r="H70" s="42">
        <v>102</v>
      </c>
      <c r="I70" s="41" t="s">
        <v>10</v>
      </c>
      <c r="J70" s="41" t="s">
        <v>10</v>
      </c>
    </row>
    <row r="71" spans="2:10" ht="12">
      <c r="B71" s="81" t="s">
        <v>202</v>
      </c>
      <c r="C71" s="81"/>
      <c r="D71" s="81"/>
      <c r="E71" s="81"/>
      <c r="F71" s="81"/>
      <c r="G71" s="81"/>
      <c r="H71" s="42">
        <v>103</v>
      </c>
      <c r="I71" s="41" t="s">
        <v>10</v>
      </c>
      <c r="J71" s="41" t="s">
        <v>10</v>
      </c>
    </row>
    <row r="72" spans="2:10" ht="12">
      <c r="B72" s="81" t="s">
        <v>201</v>
      </c>
      <c r="C72" s="81"/>
      <c r="D72" s="81"/>
      <c r="E72" s="81"/>
      <c r="F72" s="81"/>
      <c r="G72" s="81"/>
      <c r="H72" s="42">
        <v>104</v>
      </c>
      <c r="I72" s="41" t="s">
        <v>10</v>
      </c>
      <c r="J72" s="41" t="s">
        <v>10</v>
      </c>
    </row>
    <row r="73" spans="2:10" ht="12">
      <c r="B73" s="81" t="s">
        <v>200</v>
      </c>
      <c r="C73" s="81"/>
      <c r="D73" s="81"/>
      <c r="E73" s="81"/>
      <c r="F73" s="81"/>
      <c r="G73" s="81"/>
      <c r="H73" s="42">
        <v>105</v>
      </c>
      <c r="I73" s="41" t="s">
        <v>10</v>
      </c>
      <c r="J73" s="40"/>
    </row>
    <row r="74" spans="2:10" ht="12">
      <c r="B74" s="107" t="s">
        <v>199</v>
      </c>
      <c r="C74" s="107"/>
      <c r="D74" s="107"/>
      <c r="E74" s="107"/>
      <c r="F74" s="107"/>
      <c r="G74" s="107"/>
      <c r="H74" s="37">
        <v>110</v>
      </c>
      <c r="I74" s="41" t="s">
        <v>10</v>
      </c>
      <c r="J74" s="41" t="s">
        <v>10</v>
      </c>
    </row>
    <row r="75" spans="2:10" ht="12">
      <c r="B75" s="107"/>
      <c r="C75" s="107"/>
      <c r="D75" s="107"/>
      <c r="E75" s="107"/>
      <c r="F75" s="107"/>
      <c r="G75" s="107"/>
      <c r="H75" s="17"/>
      <c r="I75" s="36"/>
      <c r="J75" s="39"/>
    </row>
    <row r="76" spans="2:10" ht="12">
      <c r="B76" s="107" t="s">
        <v>198</v>
      </c>
      <c r="C76" s="107"/>
      <c r="D76" s="107"/>
      <c r="E76" s="107"/>
      <c r="F76" s="107"/>
      <c r="G76" s="107"/>
      <c r="H76" s="37">
        <v>120</v>
      </c>
      <c r="I76" s="39">
        <v>2993</v>
      </c>
      <c r="J76" s="39">
        <v>3395</v>
      </c>
    </row>
    <row r="77" spans="2:10" ht="12">
      <c r="B77" s="107"/>
      <c r="C77" s="107"/>
      <c r="D77" s="107"/>
      <c r="E77" s="107"/>
      <c r="F77" s="107"/>
      <c r="G77" s="107"/>
      <c r="H77" s="17"/>
      <c r="I77" s="39"/>
      <c r="J77" s="39"/>
    </row>
    <row r="78" spans="2:11" ht="12">
      <c r="B78" s="108" t="s">
        <v>197</v>
      </c>
      <c r="C78" s="108"/>
      <c r="D78" s="108"/>
      <c r="E78" s="108"/>
      <c r="F78" s="108"/>
      <c r="G78" s="108"/>
      <c r="H78" s="37">
        <v>130</v>
      </c>
      <c r="I78" s="36">
        <f>I29+I58+I76</f>
        <v>750493</v>
      </c>
      <c r="J78" s="36">
        <f>J29+J58+J76</f>
        <v>300382</v>
      </c>
      <c r="K78" s="38"/>
    </row>
    <row r="79" spans="2:10" ht="12">
      <c r="B79" s="108"/>
      <c r="C79" s="108"/>
      <c r="D79" s="108"/>
      <c r="E79" s="108"/>
      <c r="F79" s="108"/>
      <c r="G79" s="108"/>
      <c r="H79" s="17"/>
      <c r="I79" s="36"/>
      <c r="J79" s="36"/>
    </row>
    <row r="80" spans="2:10" ht="12">
      <c r="B80" s="107" t="s">
        <v>196</v>
      </c>
      <c r="C80" s="107"/>
      <c r="D80" s="107"/>
      <c r="E80" s="107"/>
      <c r="F80" s="107"/>
      <c r="G80" s="107"/>
      <c r="H80" s="37">
        <v>140</v>
      </c>
      <c r="I80" s="36">
        <v>385538</v>
      </c>
      <c r="J80" s="36">
        <v>1150549</v>
      </c>
    </row>
    <row r="81" spans="2:10" ht="12">
      <c r="B81" s="107"/>
      <c r="C81" s="107"/>
      <c r="D81" s="107"/>
      <c r="E81" s="107"/>
      <c r="F81" s="107"/>
      <c r="G81" s="107"/>
      <c r="H81" s="17"/>
      <c r="I81" s="36"/>
      <c r="J81" s="36"/>
    </row>
    <row r="82" spans="2:10" ht="12">
      <c r="B82" s="107" t="s">
        <v>195</v>
      </c>
      <c r="C82" s="107"/>
      <c r="D82" s="107"/>
      <c r="E82" s="107"/>
      <c r="F82" s="107"/>
      <c r="G82" s="107"/>
      <c r="H82" s="37">
        <v>150</v>
      </c>
      <c r="I82" s="36">
        <f>I80+I78</f>
        <v>1136031</v>
      </c>
      <c r="J82" s="36">
        <f>J80+J78</f>
        <v>1450931</v>
      </c>
    </row>
    <row r="83" spans="2:10" ht="12">
      <c r="B83" s="107"/>
      <c r="C83" s="107"/>
      <c r="D83" s="107"/>
      <c r="E83" s="107"/>
      <c r="F83" s="107"/>
      <c r="G83" s="107"/>
      <c r="H83" s="17"/>
      <c r="I83" s="36"/>
      <c r="J83" s="36"/>
    </row>
    <row r="84" spans="5:7" ht="12.75">
      <c r="E84" s="1"/>
      <c r="F84" s="1"/>
      <c r="G84" s="1"/>
    </row>
    <row r="85" spans="3:9" ht="12.75">
      <c r="C85" s="89" t="s">
        <v>5</v>
      </c>
      <c r="D85" s="89"/>
      <c r="E85" s="72" t="s">
        <v>298</v>
      </c>
      <c r="F85" s="72"/>
      <c r="G85" s="72"/>
      <c r="H85" s="106" t="s">
        <v>3</v>
      </c>
      <c r="I85" s="106"/>
    </row>
    <row r="86" spans="4:9" ht="11.25">
      <c r="D86" s="35" t="s">
        <v>2</v>
      </c>
      <c r="H86" s="103" t="s">
        <v>1</v>
      </c>
      <c r="I86" s="103"/>
    </row>
    <row r="87" spans="3:9" ht="12.75">
      <c r="C87" s="105" t="s">
        <v>4</v>
      </c>
      <c r="D87" s="105"/>
      <c r="E87" s="72" t="s">
        <v>299</v>
      </c>
      <c r="F87" s="72"/>
      <c r="G87" s="72"/>
      <c r="H87" s="106" t="s">
        <v>3</v>
      </c>
      <c r="I87" s="106"/>
    </row>
    <row r="88" spans="4:9" ht="11.25">
      <c r="D88" s="35" t="s">
        <v>2</v>
      </c>
      <c r="H88" s="103" t="s">
        <v>1</v>
      </c>
      <c r="I88" s="103"/>
    </row>
    <row r="89" ht="12.75">
      <c r="C89" s="1" t="s">
        <v>0</v>
      </c>
    </row>
  </sheetData>
  <sheetProtection/>
  <mergeCells count="80">
    <mergeCell ref="B2:F2"/>
    <mergeCell ref="G2:J2"/>
    <mergeCell ref="D4:I4"/>
    <mergeCell ref="D5:I5"/>
    <mergeCell ref="D6:I6"/>
    <mergeCell ref="B9:G10"/>
    <mergeCell ref="B11:J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30"/>
    <mergeCell ref="B31:J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9"/>
    <mergeCell ref="B60:J60"/>
    <mergeCell ref="B72:G72"/>
    <mergeCell ref="B61:G61"/>
    <mergeCell ref="B62:G62"/>
    <mergeCell ref="B63:G63"/>
    <mergeCell ref="B64:G64"/>
    <mergeCell ref="B65:G65"/>
    <mergeCell ref="B66:G66"/>
    <mergeCell ref="H88:I88"/>
    <mergeCell ref="B82:G83"/>
    <mergeCell ref="C85:D85"/>
    <mergeCell ref="E85:G85"/>
    <mergeCell ref="H85:I85"/>
    <mergeCell ref="B67:G67"/>
    <mergeCell ref="B68:G68"/>
    <mergeCell ref="B69:G69"/>
    <mergeCell ref="B70:G70"/>
    <mergeCell ref="B71:G71"/>
    <mergeCell ref="H86:I86"/>
    <mergeCell ref="C87:D87"/>
    <mergeCell ref="E87:G87"/>
    <mergeCell ref="H87:I87"/>
    <mergeCell ref="B73:G73"/>
    <mergeCell ref="B74:G75"/>
    <mergeCell ref="B76:G77"/>
    <mergeCell ref="B78:G79"/>
    <mergeCell ref="B80:G81"/>
  </mergeCells>
  <printOptions/>
  <pageMargins left="0.35433070866141736" right="0.35433070866141736" top="0.5905511811023623" bottom="0.5905511811023623" header="0.5118110236220472" footer="0.5118110236220472"/>
  <pageSetup fitToHeight="2" fitToWidth="1"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2"/>
  <sheetViews>
    <sheetView zoomScalePageLayoutView="0" workbookViewId="0" topLeftCell="A1">
      <selection activeCell="H16" sqref="H16"/>
    </sheetView>
  </sheetViews>
  <sheetFormatPr defaultColWidth="8.8515625" defaultRowHeight="15"/>
  <cols>
    <col min="1" max="1" width="8.8515625" style="35" customWidth="1"/>
    <col min="2" max="2" width="10.140625" style="35" customWidth="1"/>
    <col min="3" max="3" width="11.8515625" style="35" customWidth="1"/>
    <col min="4" max="4" width="11.140625" style="35" customWidth="1"/>
    <col min="5" max="5" width="7.8515625" style="35" customWidth="1"/>
    <col min="6" max="7" width="15.00390625" style="35" customWidth="1"/>
    <col min="8" max="8" width="15.57421875" style="35" customWidth="1"/>
    <col min="9" max="9" width="14.7109375" style="35" customWidth="1"/>
    <col min="10" max="10" width="15.00390625" style="35" customWidth="1"/>
    <col min="11" max="16384" width="8.8515625" style="35" customWidth="1"/>
  </cols>
  <sheetData>
    <row r="1" ht="12.75" customHeight="1"/>
    <row r="2" spans="1:10" ht="12.75">
      <c r="A2" s="8" t="s">
        <v>135</v>
      </c>
      <c r="B2" s="8"/>
      <c r="C2" s="8"/>
      <c r="D2" s="8"/>
      <c r="E2" s="113" t="s">
        <v>294</v>
      </c>
      <c r="F2" s="113"/>
      <c r="G2" s="113"/>
      <c r="H2" s="113"/>
      <c r="I2" s="113"/>
      <c r="J2" s="113"/>
    </row>
    <row r="3" ht="12.75" customHeight="1"/>
    <row r="4" spans="1:10" s="1" customFormat="1" ht="15.75">
      <c r="A4" s="99" t="s">
        <v>293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s="1" customFormat="1" ht="12.75" customHeight="1">
      <c r="A5" s="76" t="s">
        <v>306</v>
      </c>
      <c r="B5" s="76"/>
      <c r="C5" s="76"/>
      <c r="D5" s="76"/>
      <c r="E5" s="76"/>
      <c r="F5" s="76"/>
      <c r="G5" s="76"/>
      <c r="H5" s="76"/>
      <c r="I5" s="76"/>
      <c r="J5" s="76"/>
    </row>
    <row r="6" s="1" customFormat="1" ht="12.75" customHeight="1">
      <c r="J6" s="1" t="s">
        <v>121</v>
      </c>
    </row>
    <row r="7" spans="1:10" ht="36">
      <c r="A7" s="114"/>
      <c r="B7" s="114"/>
      <c r="C7" s="114"/>
      <c r="D7" s="114"/>
      <c r="E7" s="52" t="s">
        <v>119</v>
      </c>
      <c r="F7" s="25" t="s">
        <v>292</v>
      </c>
      <c r="G7" s="25" t="s">
        <v>303</v>
      </c>
      <c r="H7" s="25" t="s">
        <v>291</v>
      </c>
      <c r="I7" s="25" t="s">
        <v>290</v>
      </c>
      <c r="J7" s="25" t="s">
        <v>289</v>
      </c>
    </row>
    <row r="8" spans="1:10" ht="12">
      <c r="A8" s="87" t="s">
        <v>288</v>
      </c>
      <c r="B8" s="87"/>
      <c r="C8" s="87"/>
      <c r="D8" s="87"/>
      <c r="E8" s="17" t="s">
        <v>114</v>
      </c>
      <c r="F8" s="64">
        <v>35670200</v>
      </c>
      <c r="G8" s="64">
        <v>0</v>
      </c>
      <c r="H8" s="64">
        <v>1617749</v>
      </c>
      <c r="I8" s="62">
        <v>-8219196</v>
      </c>
      <c r="J8" s="54">
        <f>SUM(F8:I8)</f>
        <v>29068753</v>
      </c>
    </row>
    <row r="9" spans="1:10" ht="12">
      <c r="A9" s="86" t="s">
        <v>272</v>
      </c>
      <c r="B9" s="86"/>
      <c r="C9" s="86"/>
      <c r="D9" s="86"/>
      <c r="E9" s="19" t="s">
        <v>182</v>
      </c>
      <c r="F9" s="55" t="s">
        <v>10</v>
      </c>
      <c r="G9" s="55" t="s">
        <v>10</v>
      </c>
      <c r="H9" s="55"/>
      <c r="I9" s="55"/>
      <c r="J9" s="55"/>
    </row>
    <row r="10" spans="1:10" ht="12">
      <c r="A10" s="115" t="s">
        <v>287</v>
      </c>
      <c r="B10" s="115"/>
      <c r="C10" s="115"/>
      <c r="D10" s="115"/>
      <c r="E10" s="19" t="s">
        <v>286</v>
      </c>
      <c r="F10" s="65">
        <v>35670200</v>
      </c>
      <c r="G10" s="65">
        <v>0</v>
      </c>
      <c r="H10" s="65">
        <v>1617749</v>
      </c>
      <c r="I10" s="63">
        <v>-8219196</v>
      </c>
      <c r="J10" s="54">
        <f>SUM(F10:I10)</f>
        <v>29068753</v>
      </c>
    </row>
    <row r="11" spans="1:10" ht="12">
      <c r="A11" s="86" t="s">
        <v>269</v>
      </c>
      <c r="B11" s="86"/>
      <c r="C11" s="86"/>
      <c r="D11" s="86"/>
      <c r="E11" s="19" t="s">
        <v>285</v>
      </c>
      <c r="F11" s="63" t="s">
        <v>10</v>
      </c>
      <c r="G11" s="63" t="s">
        <v>10</v>
      </c>
      <c r="H11" s="63" t="s">
        <v>10</v>
      </c>
      <c r="I11" s="63" t="s">
        <v>10</v>
      </c>
      <c r="J11" s="63" t="s">
        <v>10</v>
      </c>
    </row>
    <row r="12" spans="1:10" ht="12">
      <c r="A12" s="86" t="s">
        <v>267</v>
      </c>
      <c r="B12" s="86"/>
      <c r="C12" s="86"/>
      <c r="D12" s="86"/>
      <c r="E12" s="19" t="s">
        <v>284</v>
      </c>
      <c r="F12" s="63" t="s">
        <v>10</v>
      </c>
      <c r="G12" s="63" t="s">
        <v>10</v>
      </c>
      <c r="H12" s="63" t="s">
        <v>10</v>
      </c>
      <c r="I12" s="63" t="s">
        <v>10</v>
      </c>
      <c r="J12" s="63" t="s">
        <v>10</v>
      </c>
    </row>
    <row r="13" spans="1:10" ht="12">
      <c r="A13" s="86" t="s">
        <v>265</v>
      </c>
      <c r="B13" s="86"/>
      <c r="C13" s="86"/>
      <c r="D13" s="86"/>
      <c r="E13" s="19" t="s">
        <v>283</v>
      </c>
      <c r="F13" s="63" t="s">
        <v>10</v>
      </c>
      <c r="G13" s="63" t="s">
        <v>10</v>
      </c>
      <c r="H13" s="63" t="s">
        <v>10</v>
      </c>
      <c r="I13" s="63" t="s">
        <v>10</v>
      </c>
      <c r="J13" s="63" t="s">
        <v>10</v>
      </c>
    </row>
    <row r="14" spans="1:10" ht="12">
      <c r="A14" s="88" t="s">
        <v>282</v>
      </c>
      <c r="B14" s="88"/>
      <c r="C14" s="88"/>
      <c r="D14" s="88"/>
      <c r="E14" s="19" t="s">
        <v>281</v>
      </c>
      <c r="F14" s="63" t="s">
        <v>10</v>
      </c>
      <c r="G14" s="63" t="s">
        <v>10</v>
      </c>
      <c r="H14" s="63" t="s">
        <v>10</v>
      </c>
      <c r="I14" s="63" t="s">
        <v>10</v>
      </c>
      <c r="J14" s="63" t="s">
        <v>10</v>
      </c>
    </row>
    <row r="15" spans="1:10" ht="12">
      <c r="A15" s="88"/>
      <c r="B15" s="88"/>
      <c r="C15" s="88"/>
      <c r="D15" s="88"/>
      <c r="E15" s="19"/>
      <c r="F15" s="63"/>
      <c r="G15" s="63"/>
      <c r="H15" s="63" t="s">
        <v>10</v>
      </c>
      <c r="I15" s="63"/>
      <c r="J15" s="63" t="s">
        <v>10</v>
      </c>
    </row>
    <row r="16" spans="1:10" ht="12">
      <c r="A16" s="88"/>
      <c r="B16" s="88"/>
      <c r="C16" s="88"/>
      <c r="D16" s="88"/>
      <c r="E16" s="19"/>
      <c r="F16" s="63"/>
      <c r="G16" s="63"/>
      <c r="H16" s="63" t="s">
        <v>10</v>
      </c>
      <c r="I16" s="63"/>
      <c r="J16" s="63" t="s">
        <v>10</v>
      </c>
    </row>
    <row r="17" spans="1:10" ht="12">
      <c r="A17" s="86" t="s">
        <v>261</v>
      </c>
      <c r="B17" s="86"/>
      <c r="C17" s="86"/>
      <c r="D17" s="86"/>
      <c r="E17" s="19" t="s">
        <v>280</v>
      </c>
      <c r="F17" s="63" t="s">
        <v>10</v>
      </c>
      <c r="G17" s="63" t="s">
        <v>10</v>
      </c>
      <c r="H17" s="63" t="s">
        <v>10</v>
      </c>
      <c r="I17" s="63">
        <v>-76644</v>
      </c>
      <c r="J17" s="63">
        <f aca="true" t="shared" si="0" ref="J11:J22">SUM(F17:I17)</f>
        <v>-76644</v>
      </c>
    </row>
    <row r="18" spans="1:10" ht="12">
      <c r="A18" s="115" t="s">
        <v>279</v>
      </c>
      <c r="B18" s="115"/>
      <c r="C18" s="115"/>
      <c r="D18" s="115"/>
      <c r="E18" s="119" t="s">
        <v>278</v>
      </c>
      <c r="F18" s="63" t="s">
        <v>10</v>
      </c>
      <c r="G18" s="63" t="s">
        <v>10</v>
      </c>
      <c r="H18" s="63" t="s">
        <v>10</v>
      </c>
      <c r="I18" s="63">
        <v>-76644</v>
      </c>
      <c r="J18" s="63">
        <f t="shared" si="0"/>
        <v>-76644</v>
      </c>
    </row>
    <row r="19" spans="1:10" ht="12">
      <c r="A19" s="115"/>
      <c r="B19" s="115"/>
      <c r="C19" s="115"/>
      <c r="D19" s="115"/>
      <c r="E19" s="120"/>
      <c r="F19" s="63"/>
      <c r="G19" s="63"/>
      <c r="H19" s="63" t="s">
        <v>10</v>
      </c>
      <c r="I19" s="63"/>
      <c r="J19" s="63" t="s">
        <v>10</v>
      </c>
    </row>
    <row r="20" spans="1:10" ht="12">
      <c r="A20" s="86" t="s">
        <v>257</v>
      </c>
      <c r="B20" s="86"/>
      <c r="C20" s="86"/>
      <c r="D20" s="86"/>
      <c r="E20" s="19" t="s">
        <v>277</v>
      </c>
      <c r="F20" s="63" t="s">
        <v>10</v>
      </c>
      <c r="G20" s="63" t="s">
        <v>10</v>
      </c>
      <c r="H20" s="63" t="s">
        <v>10</v>
      </c>
      <c r="I20" s="63"/>
      <c r="J20" s="63" t="s">
        <v>10</v>
      </c>
    </row>
    <row r="21" spans="1:10" ht="12">
      <c r="A21" s="86" t="s">
        <v>255</v>
      </c>
      <c r="B21" s="86"/>
      <c r="C21" s="86"/>
      <c r="D21" s="86"/>
      <c r="E21" s="19" t="s">
        <v>276</v>
      </c>
      <c r="F21" s="63" t="s">
        <v>10</v>
      </c>
      <c r="G21" s="63" t="s">
        <v>10</v>
      </c>
      <c r="H21" s="63" t="s">
        <v>10</v>
      </c>
      <c r="I21" s="63" t="s">
        <v>10</v>
      </c>
      <c r="J21" s="63" t="s">
        <v>10</v>
      </c>
    </row>
    <row r="22" spans="1:10" ht="12">
      <c r="A22" s="86" t="s">
        <v>253</v>
      </c>
      <c r="B22" s="86"/>
      <c r="C22" s="86"/>
      <c r="D22" s="86"/>
      <c r="E22" s="19" t="s">
        <v>275</v>
      </c>
      <c r="F22" s="63" t="s">
        <v>10</v>
      </c>
      <c r="G22" s="63" t="s">
        <v>10</v>
      </c>
      <c r="H22" s="63" t="s">
        <v>10</v>
      </c>
      <c r="I22" s="63" t="s">
        <v>10</v>
      </c>
      <c r="J22" s="63" t="s">
        <v>10</v>
      </c>
    </row>
    <row r="23" spans="1:12" ht="12">
      <c r="A23" s="116" t="s">
        <v>274</v>
      </c>
      <c r="B23" s="116"/>
      <c r="C23" s="116"/>
      <c r="D23" s="116"/>
      <c r="E23" s="110" t="s">
        <v>97</v>
      </c>
      <c r="F23" s="54">
        <f>SUM(F10:F22)</f>
        <v>35670200</v>
      </c>
      <c r="G23" s="64">
        <f>SUM(G10:G22)</f>
        <v>0</v>
      </c>
      <c r="H23" s="54">
        <f>SUM(H10:H22)</f>
        <v>1617749</v>
      </c>
      <c r="I23" s="62">
        <f>SUM(I10:I22)-I18</f>
        <v>-8295840</v>
      </c>
      <c r="J23" s="54">
        <f>SUM(F23:I23)</f>
        <v>28992109</v>
      </c>
      <c r="K23" s="56"/>
      <c r="L23" s="56"/>
    </row>
    <row r="24" spans="1:10" ht="12">
      <c r="A24" s="116"/>
      <c r="B24" s="116"/>
      <c r="C24" s="116"/>
      <c r="D24" s="116"/>
      <c r="E24" s="121"/>
      <c r="F24" s="54"/>
      <c r="G24" s="54"/>
      <c r="H24" s="54"/>
      <c r="I24" s="54"/>
      <c r="J24" s="54"/>
    </row>
    <row r="25" spans="1:10" ht="6.75" customHeight="1">
      <c r="A25" s="114"/>
      <c r="B25" s="114"/>
      <c r="C25" s="114"/>
      <c r="D25" s="114"/>
      <c r="E25" s="114"/>
      <c r="F25" s="114"/>
      <c r="G25" s="114"/>
      <c r="H25" s="114"/>
      <c r="I25" s="114"/>
      <c r="J25" s="114"/>
    </row>
    <row r="26" spans="1:10" ht="12">
      <c r="A26" s="87" t="s">
        <v>273</v>
      </c>
      <c r="B26" s="87"/>
      <c r="C26" s="87"/>
      <c r="D26" s="87"/>
      <c r="E26" s="17" t="s">
        <v>92</v>
      </c>
      <c r="F26" s="54">
        <v>35670200</v>
      </c>
      <c r="G26" s="64">
        <v>0</v>
      </c>
      <c r="H26" s="64">
        <v>1617749</v>
      </c>
      <c r="I26" s="62">
        <v>-5546120</v>
      </c>
      <c r="J26" s="54">
        <f>SUM(F26:I26)</f>
        <v>31741829</v>
      </c>
    </row>
    <row r="27" spans="1:10" ht="12">
      <c r="A27" s="86" t="s">
        <v>272</v>
      </c>
      <c r="B27" s="86"/>
      <c r="C27" s="86"/>
      <c r="D27" s="86"/>
      <c r="E27" s="19" t="s">
        <v>73</v>
      </c>
      <c r="F27" s="55" t="s">
        <v>10</v>
      </c>
      <c r="G27" s="55" t="s">
        <v>10</v>
      </c>
      <c r="H27" s="55"/>
      <c r="I27" s="55"/>
      <c r="J27" s="55"/>
    </row>
    <row r="28" spans="1:10" ht="12">
      <c r="A28" s="86" t="s">
        <v>271</v>
      </c>
      <c r="B28" s="86"/>
      <c r="C28" s="86"/>
      <c r="D28" s="86"/>
      <c r="E28" s="19" t="s">
        <v>270</v>
      </c>
      <c r="F28" s="55">
        <f>F26</f>
        <v>35670200</v>
      </c>
      <c r="G28" s="68">
        <v>0</v>
      </c>
      <c r="H28" s="68">
        <v>1617749</v>
      </c>
      <c r="I28" s="63">
        <v>-5546120</v>
      </c>
      <c r="J28" s="54">
        <f>SUM(F28:I28)</f>
        <v>31741829</v>
      </c>
    </row>
    <row r="29" spans="1:10" ht="12">
      <c r="A29" s="86" t="s">
        <v>269</v>
      </c>
      <c r="B29" s="86"/>
      <c r="C29" s="86"/>
      <c r="D29" s="86"/>
      <c r="E29" s="19" t="s">
        <v>268</v>
      </c>
      <c r="F29" s="55" t="s">
        <v>10</v>
      </c>
      <c r="G29" s="55" t="s">
        <v>10</v>
      </c>
      <c r="H29" s="63" t="s">
        <v>10</v>
      </c>
      <c r="I29" s="63" t="s">
        <v>10</v>
      </c>
      <c r="J29" s="63" t="s">
        <v>10</v>
      </c>
    </row>
    <row r="30" spans="1:10" ht="12">
      <c r="A30" s="86" t="s">
        <v>267</v>
      </c>
      <c r="B30" s="86"/>
      <c r="C30" s="86"/>
      <c r="D30" s="86"/>
      <c r="E30" s="19" t="s">
        <v>266</v>
      </c>
      <c r="F30" s="55" t="s">
        <v>10</v>
      </c>
      <c r="G30" s="55" t="s">
        <v>10</v>
      </c>
      <c r="H30" s="63" t="s">
        <v>10</v>
      </c>
      <c r="I30" s="63" t="s">
        <v>10</v>
      </c>
      <c r="J30" s="63" t="s">
        <v>10</v>
      </c>
    </row>
    <row r="31" spans="1:10" ht="12">
      <c r="A31" s="86" t="s">
        <v>265</v>
      </c>
      <c r="B31" s="86"/>
      <c r="C31" s="86"/>
      <c r="D31" s="86"/>
      <c r="E31" s="19" t="s">
        <v>264</v>
      </c>
      <c r="F31" s="55" t="s">
        <v>10</v>
      </c>
      <c r="G31" s="55" t="s">
        <v>10</v>
      </c>
      <c r="H31" s="63" t="s">
        <v>10</v>
      </c>
      <c r="I31" s="63" t="s">
        <v>10</v>
      </c>
      <c r="J31" s="63" t="s">
        <v>10</v>
      </c>
    </row>
    <row r="32" spans="1:10" ht="12">
      <c r="A32" s="88" t="s">
        <v>263</v>
      </c>
      <c r="B32" s="88"/>
      <c r="C32" s="88"/>
      <c r="D32" s="88"/>
      <c r="E32" s="19" t="s">
        <v>262</v>
      </c>
      <c r="F32" s="55" t="s">
        <v>10</v>
      </c>
      <c r="G32" s="55" t="s">
        <v>10</v>
      </c>
      <c r="H32" s="63" t="s">
        <v>10</v>
      </c>
      <c r="I32" s="63" t="s">
        <v>10</v>
      </c>
      <c r="J32" s="63" t="s">
        <v>10</v>
      </c>
    </row>
    <row r="33" spans="1:10" ht="12">
      <c r="A33" s="88"/>
      <c r="B33" s="88"/>
      <c r="C33" s="88"/>
      <c r="D33" s="88"/>
      <c r="E33" s="19"/>
      <c r="F33" s="55"/>
      <c r="G33" s="55"/>
      <c r="H33" s="63" t="s">
        <v>10</v>
      </c>
      <c r="I33" s="63" t="s">
        <v>10</v>
      </c>
      <c r="J33" s="63" t="s">
        <v>10</v>
      </c>
    </row>
    <row r="34" spans="1:10" ht="12">
      <c r="A34" s="88"/>
      <c r="B34" s="88"/>
      <c r="C34" s="88"/>
      <c r="D34" s="88"/>
      <c r="E34" s="19"/>
      <c r="F34" s="55"/>
      <c r="G34" s="55"/>
      <c r="H34" s="63" t="s">
        <v>10</v>
      </c>
      <c r="I34" s="63" t="s">
        <v>10</v>
      </c>
      <c r="J34" s="63" t="s">
        <v>10</v>
      </c>
    </row>
    <row r="35" spans="1:10" ht="12">
      <c r="A35" s="86" t="s">
        <v>261</v>
      </c>
      <c r="B35" s="86"/>
      <c r="C35" s="86"/>
      <c r="D35" s="86"/>
      <c r="E35" s="19" t="s">
        <v>260</v>
      </c>
      <c r="F35" s="55" t="s">
        <v>10</v>
      </c>
      <c r="G35" s="55" t="s">
        <v>10</v>
      </c>
      <c r="H35" s="63" t="s">
        <v>10</v>
      </c>
      <c r="I35" s="63">
        <v>-257248</v>
      </c>
      <c r="J35" s="67">
        <f aca="true" t="shared" si="1" ref="J35:J41">SUM(F35:I35)</f>
        <v>-257248</v>
      </c>
    </row>
    <row r="36" spans="1:10" ht="12">
      <c r="A36" s="115" t="s">
        <v>259</v>
      </c>
      <c r="B36" s="115"/>
      <c r="C36" s="115"/>
      <c r="D36" s="115"/>
      <c r="E36" s="23" t="s">
        <v>258</v>
      </c>
      <c r="F36" s="55" t="s">
        <v>10</v>
      </c>
      <c r="G36" s="55" t="s">
        <v>10</v>
      </c>
      <c r="H36" s="63" t="s">
        <v>10</v>
      </c>
      <c r="I36" s="63">
        <v>-257248</v>
      </c>
      <c r="J36" s="67">
        <f t="shared" si="1"/>
        <v>-257248</v>
      </c>
    </row>
    <row r="37" spans="1:10" ht="12">
      <c r="A37" s="115"/>
      <c r="B37" s="115"/>
      <c r="C37" s="115"/>
      <c r="D37" s="115"/>
      <c r="E37" s="23"/>
      <c r="F37" s="55"/>
      <c r="G37" s="55"/>
      <c r="H37" s="63" t="s">
        <v>10</v>
      </c>
      <c r="I37" s="63" t="s">
        <v>10</v>
      </c>
      <c r="J37" s="63" t="s">
        <v>10</v>
      </c>
    </row>
    <row r="38" spans="1:10" ht="12">
      <c r="A38" s="86" t="s">
        <v>257</v>
      </c>
      <c r="B38" s="86"/>
      <c r="C38" s="86"/>
      <c r="D38" s="86"/>
      <c r="E38" s="19" t="s">
        <v>256</v>
      </c>
      <c r="F38" s="55" t="s">
        <v>10</v>
      </c>
      <c r="G38" s="55" t="s">
        <v>10</v>
      </c>
      <c r="H38" s="63" t="s">
        <v>10</v>
      </c>
      <c r="I38" s="63" t="s">
        <v>10</v>
      </c>
      <c r="J38" s="63" t="s">
        <v>10</v>
      </c>
    </row>
    <row r="39" spans="1:10" ht="12">
      <c r="A39" s="86" t="s">
        <v>255</v>
      </c>
      <c r="B39" s="86"/>
      <c r="C39" s="86"/>
      <c r="D39" s="86"/>
      <c r="E39" s="19" t="s">
        <v>254</v>
      </c>
      <c r="F39" s="55" t="s">
        <v>10</v>
      </c>
      <c r="G39" s="55" t="s">
        <v>10</v>
      </c>
      <c r="H39" s="63" t="s">
        <v>10</v>
      </c>
      <c r="I39" s="63" t="s">
        <v>10</v>
      </c>
      <c r="J39" s="63" t="s">
        <v>10</v>
      </c>
    </row>
    <row r="40" spans="1:10" ht="12">
      <c r="A40" s="86" t="s">
        <v>253</v>
      </c>
      <c r="B40" s="86"/>
      <c r="C40" s="86"/>
      <c r="D40" s="86"/>
      <c r="E40" s="19" t="s">
        <v>252</v>
      </c>
      <c r="F40" s="55" t="s">
        <v>10</v>
      </c>
      <c r="G40" s="55" t="s">
        <v>10</v>
      </c>
      <c r="H40" s="63" t="s">
        <v>10</v>
      </c>
      <c r="I40" s="63" t="s">
        <v>10</v>
      </c>
      <c r="J40" s="63" t="s">
        <v>10</v>
      </c>
    </row>
    <row r="41" spans="1:10" ht="12">
      <c r="A41" s="118" t="s">
        <v>251</v>
      </c>
      <c r="B41" s="118"/>
      <c r="C41" s="118"/>
      <c r="D41" s="118"/>
      <c r="E41" s="17" t="s">
        <v>65</v>
      </c>
      <c r="F41" s="54">
        <f>F28</f>
        <v>35670200</v>
      </c>
      <c r="G41" s="64">
        <v>0</v>
      </c>
      <c r="H41" s="64">
        <f>SUM(H28:H40)</f>
        <v>1617749</v>
      </c>
      <c r="I41" s="62">
        <f>SUM(I28:I40)-I36</f>
        <v>-5803368</v>
      </c>
      <c r="J41" s="54">
        <f>SUM(F41:I41)</f>
        <v>31484581</v>
      </c>
    </row>
    <row r="42" spans="1:10" ht="12">
      <c r="A42" s="118"/>
      <c r="B42" s="118"/>
      <c r="C42" s="118"/>
      <c r="D42" s="118"/>
      <c r="E42" s="17"/>
      <c r="F42" s="36"/>
      <c r="G42" s="39"/>
      <c r="H42" s="39"/>
      <c r="I42" s="36"/>
      <c r="J42" s="36"/>
    </row>
    <row r="46" spans="1:8" ht="12.75">
      <c r="A46" s="89" t="s">
        <v>5</v>
      </c>
      <c r="B46" s="89"/>
      <c r="C46" s="104" t="s">
        <v>298</v>
      </c>
      <c r="D46" s="104"/>
      <c r="E46" s="104"/>
      <c r="F46" s="106" t="s">
        <v>3</v>
      </c>
      <c r="G46" s="106"/>
      <c r="H46" s="53"/>
    </row>
    <row r="47" spans="2:8" ht="11.25">
      <c r="B47" s="35" t="s">
        <v>2</v>
      </c>
      <c r="F47" s="103" t="s">
        <v>1</v>
      </c>
      <c r="G47" s="103"/>
      <c r="H47" s="29"/>
    </row>
    <row r="48" spans="6:8" ht="11.25">
      <c r="F48" s="29"/>
      <c r="G48" s="29"/>
      <c r="H48" s="29"/>
    </row>
    <row r="49" spans="6:8" ht="11.25">
      <c r="F49" s="29"/>
      <c r="G49" s="29"/>
      <c r="H49" s="29"/>
    </row>
    <row r="50" spans="1:8" ht="12">
      <c r="A50" s="117" t="s">
        <v>4</v>
      </c>
      <c r="B50" s="117"/>
      <c r="C50" s="104" t="s">
        <v>299</v>
      </c>
      <c r="D50" s="104"/>
      <c r="E50" s="104"/>
      <c r="F50" s="106" t="s">
        <v>3</v>
      </c>
      <c r="G50" s="106"/>
      <c r="H50" s="53"/>
    </row>
    <row r="51" spans="2:8" ht="11.25">
      <c r="B51" s="35" t="s">
        <v>2</v>
      </c>
      <c r="F51" s="103" t="s">
        <v>1</v>
      </c>
      <c r="G51" s="103"/>
      <c r="H51" s="29"/>
    </row>
    <row r="52" ht="12.75">
      <c r="A52" s="1" t="s">
        <v>0</v>
      </c>
    </row>
  </sheetData>
  <sheetProtection/>
  <mergeCells count="41">
    <mergeCell ref="F46:G46"/>
    <mergeCell ref="F51:G51"/>
    <mergeCell ref="E18:E19"/>
    <mergeCell ref="E23:E24"/>
    <mergeCell ref="F47:G47"/>
    <mergeCell ref="F50:G50"/>
    <mergeCell ref="A39:D39"/>
    <mergeCell ref="A40:D40"/>
    <mergeCell ref="A50:B50"/>
    <mergeCell ref="C50:E50"/>
    <mergeCell ref="A41:D42"/>
    <mergeCell ref="A46:B46"/>
    <mergeCell ref="C46:E46"/>
    <mergeCell ref="A32:D34"/>
    <mergeCell ref="A35:D35"/>
    <mergeCell ref="A36:D37"/>
    <mergeCell ref="A38:D38"/>
    <mergeCell ref="A28:D28"/>
    <mergeCell ref="A29:D29"/>
    <mergeCell ref="A30:D30"/>
    <mergeCell ref="A31:D31"/>
    <mergeCell ref="A23:D24"/>
    <mergeCell ref="A25:J25"/>
    <mergeCell ref="A26:D26"/>
    <mergeCell ref="A27:D27"/>
    <mergeCell ref="A18:D19"/>
    <mergeCell ref="A20:D20"/>
    <mergeCell ref="A21:D21"/>
    <mergeCell ref="A22:D22"/>
    <mergeCell ref="A14:D16"/>
    <mergeCell ref="A17:D17"/>
    <mergeCell ref="A8:D8"/>
    <mergeCell ref="A9:D9"/>
    <mergeCell ref="A10:D10"/>
    <mergeCell ref="A11:D11"/>
    <mergeCell ref="E2:J2"/>
    <mergeCell ref="A4:J4"/>
    <mergeCell ref="A5:J5"/>
    <mergeCell ref="A7:D7"/>
    <mergeCell ref="A12:D12"/>
    <mergeCell ref="A13:D1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Анна Род</cp:lastModifiedBy>
  <cp:lastPrinted>2020-05-12T06:24:08Z</cp:lastPrinted>
  <dcterms:created xsi:type="dcterms:W3CDTF">2018-04-28T08:45:52Z</dcterms:created>
  <dcterms:modified xsi:type="dcterms:W3CDTF">2021-05-13T10:17:55Z</dcterms:modified>
  <cp:category/>
  <cp:version/>
  <cp:contentType/>
  <cp:contentStatus/>
</cp:coreProperties>
</file>