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tabRatio="717" activeTab="0"/>
  </bookViews>
  <sheets>
    <sheet name="ББ" sheetId="1" r:id="rId1"/>
    <sheet name="ПУ" sheetId="2" r:id="rId2"/>
  </sheets>
  <definedNames/>
  <calcPr fullCalcOnLoad="1"/>
</workbook>
</file>

<file path=xl/sharedStrings.xml><?xml version="1.0" encoding="utf-8"?>
<sst xmlns="http://schemas.openxmlformats.org/spreadsheetml/2006/main" count="111" uniqueCount="92">
  <si>
    <t>Номер РНН    031400063221</t>
  </si>
  <si>
    <t>Код ОКПО     199247930000</t>
  </si>
  <si>
    <t>ОТЧЕТ О ФИНАНСОВОМ ПОЛОЖЕНИИ</t>
  </si>
  <si>
    <t xml:space="preserve">(неконсолидированный) </t>
  </si>
  <si>
    <t>АО "Цеснабанк"</t>
  </si>
  <si>
    <t>АКТИВЫ</t>
  </si>
  <si>
    <t xml:space="preserve">Денежные средства и их эквиваленты  </t>
  </si>
  <si>
    <t>Кредиты, выданные клиентам</t>
  </si>
  <si>
    <t>Инвестиции, удерживаемые до срока погашения</t>
  </si>
  <si>
    <t>Основные средства и нематериальные активы</t>
  </si>
  <si>
    <t>Прочие активы</t>
  </si>
  <si>
    <t>ОБЯЗАТЕЛЬСТВА</t>
  </si>
  <si>
    <t>Текущие счета и депозиты клиентов</t>
  </si>
  <si>
    <t>Прочие обязательства</t>
  </si>
  <si>
    <t>Капитал</t>
  </si>
  <si>
    <t>Акционерный капитал</t>
  </si>
  <si>
    <t>Резерв по переоценке финансовых активов, имеющихся в наличии для продажи</t>
  </si>
  <si>
    <t>Исп.:Ахметова Г.Е.</t>
  </si>
  <si>
    <t>тел. 8 (7172) 770-635</t>
  </si>
  <si>
    <t xml:space="preserve">Текущий налоговый актив </t>
  </si>
  <si>
    <t>Счета и депозиты банков и прочих финансовых институтов</t>
  </si>
  <si>
    <t>Выпущенные долговые ценные бумаги</t>
  </si>
  <si>
    <t>Субординированный долг</t>
  </si>
  <si>
    <t>Резерв по переоценке основных средств</t>
  </si>
  <si>
    <t>Резерв по общим банковским рискам</t>
  </si>
  <si>
    <t>Итого активов</t>
  </si>
  <si>
    <t>Итого обязательств</t>
  </si>
  <si>
    <t>- находящиеся в собственности Группы</t>
  </si>
  <si>
    <t>Всего капитала</t>
  </si>
  <si>
    <t>Всего обязательств и капитала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</si>
  <si>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</si>
  <si>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Финансовые активы, имеющиеся в наличии для продажи</t>
  </si>
  <si>
    <t xml:space="preserve">Отложенный налоговый актив </t>
  </si>
  <si>
    <t>БИК               TSESKZKA</t>
  </si>
  <si>
    <t>Номер корреспондентского счета   KZ70998AKB0000000008</t>
  </si>
  <si>
    <t>Кредиторская задолженность по сделкам "репо"</t>
  </si>
  <si>
    <t>Средства Правительства и местных исполнительных органов Республики Казахстан</t>
  </si>
  <si>
    <t>* неаудированный отчет</t>
  </si>
  <si>
    <t>Текущие налоговые обязательства</t>
  </si>
  <si>
    <t>Главный бухгалтер</t>
  </si>
  <si>
    <t>Багаутдинова Н.М.</t>
  </si>
  <si>
    <t>Нераспределенная прибыль/(накопленный дефицит)</t>
  </si>
  <si>
    <t>Обязательные резервы (провизии) по займам и фин лизингу</t>
  </si>
  <si>
    <t>Обязательные резервы (провизии)</t>
  </si>
  <si>
    <t>- обремененные залогом по сделкам “РЕПО”</t>
  </si>
  <si>
    <t>Счета и депозиты в банках и прочих финансовых институтах</t>
  </si>
  <si>
    <t xml:space="preserve">Инвестиционная собственность </t>
  </si>
  <si>
    <t>Дополнительный оплаченный капитал</t>
  </si>
  <si>
    <t>Место нахождения головного банка: г.Астана, пр. Жеңіс, 29</t>
  </si>
  <si>
    <t>Жақсыбек Д.Ә.</t>
  </si>
  <si>
    <t>Начальник ОФРиСО</t>
  </si>
  <si>
    <t>Ибраева Г.Ш.</t>
  </si>
  <si>
    <t>Председатель Правления</t>
  </si>
  <si>
    <t>Инвестиции в ассоциированную/ дочерние компании/ субординированный долг</t>
  </si>
  <si>
    <t xml:space="preserve">  по состоянию на 30 сентября 2012 г.</t>
  </si>
  <si>
    <t>на 30.09.12 г. *</t>
  </si>
  <si>
    <t>на 30.09.11 г. *</t>
  </si>
  <si>
    <t>Разводненная и неразводненная прибыль на простую акцию (в тенге)</t>
  </si>
  <si>
    <t>Всего совокупного дохода за период</t>
  </si>
  <si>
    <t xml:space="preserve">Прочий совокупный доход за период, за вычетом подоходного налога </t>
  </si>
  <si>
    <t>Курсовые разницы при пересчете показателей зарубежных предприятий из других валют</t>
  </si>
  <si>
    <t xml:space="preserve"> - чистое изменение справедливой стоимости, перенесенное в состав прибыли или убытка</t>
  </si>
  <si>
    <t xml:space="preserve"> - чистое изменение справедливой стоимости </t>
  </si>
  <si>
    <t>Резерв по переоценке финансовых активов, имеющихся в наличии для продажи:</t>
  </si>
  <si>
    <t xml:space="preserve">Прочий совокупный доход, за вычетом подоходного налога </t>
  </si>
  <si>
    <t>Прибыль за период</t>
  </si>
  <si>
    <t>Расход по подоходному налогу</t>
  </si>
  <si>
    <t>Прибыль до налогообложения</t>
  </si>
  <si>
    <t>Прочие операционные расходы</t>
  </si>
  <si>
    <t>Прочие общие административные расходы</t>
  </si>
  <si>
    <t>Расходы на персонал</t>
  </si>
  <si>
    <t>Убытки от обесценения</t>
  </si>
  <si>
    <t>Прочий операционный доход</t>
  </si>
  <si>
    <t>Операционные доходы</t>
  </si>
  <si>
    <t xml:space="preserve">Доход от погашения выпущенных долговых ценных бумаг </t>
  </si>
  <si>
    <t xml:space="preserve">Доход от инвестиции в ассоциированное предприятие </t>
  </si>
  <si>
    <t>Дивидендный доход</t>
  </si>
  <si>
    <t>Чистая прибыль от операций с финансовыми активами, имеющимися в наличии для продажи</t>
  </si>
  <si>
    <t>Чистая прибыль от операций с иностранной валютой</t>
  </si>
  <si>
    <t>Убыток от реализации инвестиций, удерживаемых до погашения</t>
  </si>
  <si>
    <t xml:space="preserve">Чистый (убыток)/прибыль от операций с финансовыми инструментами, оцениваемыми по справедливой стоимости, изменения которой отражаются в составе прибыли или убытка за период </t>
  </si>
  <si>
    <t>Чистый  комиссионный доход</t>
  </si>
  <si>
    <t>Комиссионные расходы</t>
  </si>
  <si>
    <t>Комиссионные доходы</t>
  </si>
  <si>
    <t xml:space="preserve">Чистый процентный доход </t>
  </si>
  <si>
    <t>Процентные расходы</t>
  </si>
  <si>
    <t>Процентные доходы</t>
  </si>
  <si>
    <t>9 месяцев 2011 г.*</t>
  </si>
  <si>
    <t>9 месяцев 2012 г*.</t>
  </si>
  <si>
    <t>за 9 месяцев, закончившихся 30.09.2012 г.</t>
  </si>
  <si>
    <t>ОТЧЕТ О СОВОКУПНОМ ДОХОДЕ</t>
  </si>
  <si>
    <t>Место нахождения головного банка: г.Астана, пр. Жеңіс 29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</si>
</sst>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??_);_(@_)"/>
    <numFmt numFmtId="165" formatCode="#,###"/>
    <numFmt numFmtId="166" formatCode="_(* #,##0.00_);_(* \(#,##0.00\);_(* &quot;-&quot;??_);_(@_)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3"/>
      <name val="Times New Roman"/>
      <family val="1"/>
    </font>
    <font>
      <b/>
      <sz val="15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4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indexed="4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 wrapText="1"/>
    </xf>
    <xf numFmtId="3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53" applyFont="1">
      <alignment/>
      <protection/>
    </xf>
    <xf numFmtId="165" fontId="1" fillId="0" borderId="11" xfId="0" applyNumberFormat="1" applyFont="1" applyFill="1" applyBorder="1" applyAlignment="1">
      <alignment horizontal="right" wrapText="1" indent="1"/>
    </xf>
    <xf numFmtId="164" fontId="1" fillId="0" borderId="18" xfId="0" applyNumberFormat="1" applyFont="1" applyFill="1" applyBorder="1" applyAlignment="1">
      <alignment horizontal="right" wrapText="1" indent="1"/>
    </xf>
    <xf numFmtId="165" fontId="1" fillId="0" borderId="18" xfId="0" applyNumberFormat="1" applyFont="1" applyFill="1" applyBorder="1" applyAlignment="1">
      <alignment horizontal="right" wrapText="1" indent="1"/>
    </xf>
    <xf numFmtId="165" fontId="2" fillId="0" borderId="19" xfId="0" applyNumberFormat="1" applyFont="1" applyFill="1" applyBorder="1" applyAlignment="1">
      <alignment horizontal="right" wrapText="1" indent="1"/>
    </xf>
    <xf numFmtId="0" fontId="1" fillId="0" borderId="20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0" fillId="0" borderId="21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Alignment="1">
      <alignment horizontal="left" wrapText="1"/>
    </xf>
    <xf numFmtId="165" fontId="1" fillId="0" borderId="0" xfId="0" applyNumberFormat="1" applyFont="1" applyAlignment="1">
      <alignment/>
    </xf>
    <xf numFmtId="164" fontId="12" fillId="0" borderId="11" xfId="61" applyNumberFormat="1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wrapText="1"/>
    </xf>
    <xf numFmtId="165" fontId="1" fillId="0" borderId="12" xfId="0" applyNumberFormat="1" applyFont="1" applyFill="1" applyBorder="1" applyAlignment="1">
      <alignment horizontal="right" wrapText="1" indent="1"/>
    </xf>
    <xf numFmtId="0" fontId="1" fillId="0" borderId="22" xfId="0" applyFont="1" applyFill="1" applyBorder="1" applyAlignment="1">
      <alignment/>
    </xf>
    <xf numFmtId="165" fontId="1" fillId="0" borderId="14" xfId="0" applyNumberFormat="1" applyFont="1" applyFill="1" applyBorder="1" applyAlignment="1">
      <alignment horizontal="right" wrapText="1" indent="1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2" fillId="0" borderId="0" xfId="0" applyFont="1" applyBorder="1" applyAlignment="1">
      <alignment wrapText="1"/>
    </xf>
    <xf numFmtId="165" fontId="2" fillId="0" borderId="0" xfId="0" applyNumberFormat="1" applyFont="1" applyFill="1" applyBorder="1" applyAlignment="1">
      <alignment horizontal="right" wrapText="1" indent="1"/>
    </xf>
    <xf numFmtId="43" fontId="2" fillId="0" borderId="0" xfId="63" applyFont="1" applyFill="1" applyAlignment="1">
      <alignment/>
    </xf>
    <xf numFmtId="43" fontId="1" fillId="0" borderId="0" xfId="63" applyFont="1" applyFill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43" fontId="32" fillId="0" borderId="0" xfId="63" applyFont="1" applyFill="1" applyAlignment="1">
      <alignment/>
    </xf>
    <xf numFmtId="43" fontId="4" fillId="0" borderId="0" xfId="63" applyFont="1" applyFill="1" applyAlignment="1">
      <alignment/>
    </xf>
    <xf numFmtId="43" fontId="4" fillId="0" borderId="0" xfId="63" applyFont="1" applyFill="1" applyAlignment="1" applyProtection="1">
      <alignment/>
      <protection locked="0"/>
    </xf>
    <xf numFmtId="0" fontId="10" fillId="0" borderId="0" xfId="0" applyFont="1" applyAlignment="1">
      <alignment/>
    </xf>
    <xf numFmtId="43" fontId="32" fillId="0" borderId="0" xfId="63" applyFont="1" applyFill="1" applyAlignment="1" applyProtection="1">
      <alignment/>
      <protection locked="0"/>
    </xf>
    <xf numFmtId="0" fontId="2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4" fontId="12" fillId="0" borderId="23" xfId="63" applyNumberFormat="1" applyFont="1" applyFill="1" applyBorder="1" applyAlignment="1">
      <alignment vertical="center" wrapText="1"/>
    </xf>
    <xf numFmtId="164" fontId="12" fillId="0" borderId="24" xfId="63" applyNumberFormat="1" applyFont="1" applyFill="1" applyBorder="1" applyAlignment="1">
      <alignment vertical="center" wrapText="1"/>
    </xf>
    <xf numFmtId="0" fontId="1" fillId="0" borderId="25" xfId="0" applyFont="1" applyBorder="1" applyAlignment="1">
      <alignment wrapText="1"/>
    </xf>
    <xf numFmtId="164" fontId="12" fillId="0" borderId="26" xfId="63" applyNumberFormat="1" applyFont="1" applyFill="1" applyBorder="1" applyAlignment="1">
      <alignment vertical="center" wrapText="1"/>
    </xf>
    <xf numFmtId="164" fontId="12" fillId="0" borderId="27" xfId="63" applyNumberFormat="1" applyFont="1" applyFill="1" applyBorder="1" applyAlignment="1">
      <alignment vertical="center" wrapText="1"/>
    </xf>
    <xf numFmtId="0" fontId="2" fillId="0" borderId="28" xfId="0" applyFont="1" applyBorder="1" applyAlignment="1">
      <alignment wrapText="1"/>
    </xf>
    <xf numFmtId="164" fontId="3" fillId="0" borderId="29" xfId="63" applyNumberFormat="1" applyFont="1" applyFill="1" applyBorder="1" applyAlignment="1">
      <alignment horizontal="center" vertical="center" wrapText="1"/>
    </xf>
    <xf numFmtId="164" fontId="3" fillId="0" borderId="30" xfId="63" applyNumberFormat="1" applyFont="1" applyFill="1" applyBorder="1" applyAlignment="1">
      <alignment vertical="center" wrapText="1"/>
    </xf>
    <xf numFmtId="164" fontId="12" fillId="0" borderId="31" xfId="63" applyNumberFormat="1" applyFont="1" applyFill="1" applyBorder="1" applyAlignment="1">
      <alignment horizontal="center" vertical="center" wrapText="1"/>
    </xf>
    <xf numFmtId="164" fontId="12" fillId="0" borderId="32" xfId="63" applyNumberFormat="1" applyFont="1" applyFill="1" applyBorder="1" applyAlignment="1">
      <alignment vertical="center" wrapText="1"/>
    </xf>
    <xf numFmtId="0" fontId="2" fillId="0" borderId="33" xfId="0" applyFont="1" applyBorder="1" applyAlignment="1">
      <alignment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36" xfId="0" applyFont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1" fillId="0" borderId="38" xfId="0" applyFont="1" applyBorder="1" applyAlignment="1">
      <alignment horizontal="left" wrapText="1"/>
    </xf>
    <xf numFmtId="164" fontId="12" fillId="0" borderId="15" xfId="63" applyNumberFormat="1" applyFont="1" applyFill="1" applyBorder="1" applyAlignment="1">
      <alignment horizontal="center" vertical="center" wrapText="1"/>
    </xf>
    <xf numFmtId="164" fontId="12" fillId="0" borderId="37" xfId="63" applyNumberFormat="1" applyFont="1" applyFill="1" applyBorder="1" applyAlignment="1">
      <alignment vertical="center" wrapText="1"/>
    </xf>
    <xf numFmtId="0" fontId="1" fillId="0" borderId="37" xfId="0" applyFont="1" applyFill="1" applyBorder="1" applyAlignment="1">
      <alignment horizontal="right" wrapText="1"/>
    </xf>
    <xf numFmtId="0" fontId="1" fillId="0" borderId="38" xfId="0" applyFont="1" applyBorder="1" applyAlignment="1">
      <alignment wrapText="1"/>
    </xf>
    <xf numFmtId="164" fontId="1" fillId="0" borderId="0" xfId="0" applyNumberFormat="1" applyFont="1" applyAlignment="1">
      <alignment/>
    </xf>
    <xf numFmtId="164" fontId="1" fillId="0" borderId="15" xfId="0" applyNumberFormat="1" applyFont="1" applyFill="1" applyBorder="1" applyAlignment="1">
      <alignment horizontal="center" wrapText="1"/>
    </xf>
    <xf numFmtId="164" fontId="1" fillId="0" borderId="37" xfId="0" applyNumberFormat="1" applyFont="1" applyFill="1" applyBorder="1" applyAlignment="1">
      <alignment horizontal="center" wrapText="1"/>
    </xf>
    <xf numFmtId="0" fontId="2" fillId="0" borderId="38" xfId="0" applyFont="1" applyBorder="1" applyAlignment="1">
      <alignment wrapText="1"/>
    </xf>
    <xf numFmtId="164" fontId="1" fillId="0" borderId="15" xfId="63" applyNumberFormat="1" applyFont="1" applyFill="1" applyBorder="1" applyAlignment="1">
      <alignment horizontal="center" vertical="center"/>
    </xf>
    <xf numFmtId="164" fontId="1" fillId="0" borderId="37" xfId="63" applyNumberFormat="1" applyFont="1" applyFill="1" applyBorder="1" applyAlignment="1">
      <alignment horizontal="center" vertical="center"/>
    </xf>
    <xf numFmtId="164" fontId="1" fillId="0" borderId="39" xfId="0" applyNumberFormat="1" applyFont="1" applyFill="1" applyBorder="1" applyAlignment="1">
      <alignment horizontal="center" wrapText="1"/>
    </xf>
    <xf numFmtId="164" fontId="1" fillId="0" borderId="40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wrapText="1"/>
    </xf>
    <xf numFmtId="164" fontId="1" fillId="0" borderId="29" xfId="0" applyNumberFormat="1" applyFont="1" applyFill="1" applyBorder="1" applyAlignment="1">
      <alignment horizontal="center" wrapText="1"/>
    </xf>
    <xf numFmtId="164" fontId="1" fillId="0" borderId="30" xfId="0" applyNumberFormat="1" applyFont="1" applyFill="1" applyBorder="1" applyAlignment="1">
      <alignment wrapText="1"/>
    </xf>
    <xf numFmtId="164" fontId="2" fillId="0" borderId="31" xfId="0" applyNumberFormat="1" applyFont="1" applyFill="1" applyBorder="1" applyAlignment="1">
      <alignment horizontal="center"/>
    </xf>
    <xf numFmtId="164" fontId="2" fillId="0" borderId="32" xfId="0" applyNumberFormat="1" applyFont="1" applyFill="1" applyBorder="1" applyAlignment="1">
      <alignment wrapText="1"/>
    </xf>
    <xf numFmtId="0" fontId="33" fillId="0" borderId="33" xfId="0" applyFont="1" applyBorder="1" applyAlignment="1">
      <alignment horizontal="left" vertical="top" wrapText="1"/>
    </xf>
    <xf numFmtId="164" fontId="2" fillId="0" borderId="29" xfId="0" applyNumberFormat="1" applyFont="1" applyFill="1" applyBorder="1" applyAlignment="1">
      <alignment horizontal="center" wrapText="1"/>
    </xf>
    <xf numFmtId="164" fontId="2" fillId="0" borderId="30" xfId="0" applyNumberFormat="1" applyFont="1" applyFill="1" applyBorder="1" applyAlignment="1">
      <alignment wrapText="1"/>
    </xf>
    <xf numFmtId="164" fontId="1" fillId="0" borderId="34" xfId="0" applyNumberFormat="1" applyFont="1" applyFill="1" applyBorder="1" applyAlignment="1">
      <alignment horizontal="center"/>
    </xf>
    <xf numFmtId="164" fontId="2" fillId="0" borderId="35" xfId="0" applyNumberFormat="1" applyFont="1" applyFill="1" applyBorder="1" applyAlignment="1">
      <alignment wrapText="1"/>
    </xf>
    <xf numFmtId="0" fontId="34" fillId="0" borderId="36" xfId="0" applyFont="1" applyBorder="1" applyAlignment="1">
      <alignment horizontal="left" vertical="top" wrapText="1"/>
    </xf>
    <xf numFmtId="164" fontId="1" fillId="0" borderId="26" xfId="0" applyNumberFormat="1" applyFont="1" applyFill="1" applyBorder="1" applyAlignment="1">
      <alignment horizontal="center"/>
    </xf>
    <xf numFmtId="164" fontId="2" fillId="0" borderId="27" xfId="0" applyNumberFormat="1" applyFont="1" applyFill="1" applyBorder="1" applyAlignment="1">
      <alignment horizontal="right" wrapText="1"/>
    </xf>
    <xf numFmtId="0" fontId="34" fillId="0" borderId="28" xfId="0" applyFont="1" applyBorder="1" applyAlignment="1">
      <alignment horizontal="left" vertical="top" wrapText="1"/>
    </xf>
    <xf numFmtId="164" fontId="2" fillId="0" borderId="29" xfId="63" applyNumberFormat="1" applyFont="1" applyFill="1" applyBorder="1" applyAlignment="1">
      <alignment horizontal="center" vertical="center"/>
    </xf>
    <xf numFmtId="164" fontId="2" fillId="0" borderId="30" xfId="63" applyNumberFormat="1" applyFont="1" applyFill="1" applyBorder="1" applyAlignment="1">
      <alignment vertical="center"/>
    </xf>
    <xf numFmtId="164" fontId="1" fillId="0" borderId="31" xfId="0" applyNumberFormat="1" applyFont="1" applyFill="1" applyBorder="1" applyAlignment="1">
      <alignment horizontal="center"/>
    </xf>
    <xf numFmtId="164" fontId="2" fillId="0" borderId="32" xfId="0" applyNumberFormat="1" applyFont="1" applyFill="1" applyBorder="1" applyAlignment="1">
      <alignment horizontal="right" wrapText="1"/>
    </xf>
    <xf numFmtId="0" fontId="34" fillId="0" borderId="33" xfId="0" applyFont="1" applyBorder="1" applyAlignment="1">
      <alignment horizontal="left" vertical="top" wrapText="1"/>
    </xf>
    <xf numFmtId="164" fontId="1" fillId="0" borderId="23" xfId="63" applyNumberFormat="1" applyFont="1" applyFill="1" applyBorder="1" applyAlignment="1">
      <alignment horizontal="center" vertical="center"/>
    </xf>
    <xf numFmtId="164" fontId="1" fillId="0" borderId="24" xfId="63" applyNumberFormat="1" applyFont="1" applyFill="1" applyBorder="1" applyAlignment="1">
      <alignment vertical="center"/>
    </xf>
    <xf numFmtId="0" fontId="1" fillId="0" borderId="25" xfId="0" applyFont="1" applyBorder="1" applyAlignment="1">
      <alignment/>
    </xf>
    <xf numFmtId="164" fontId="35" fillId="0" borderId="26" xfId="63" applyNumberFormat="1" applyFont="1" applyFill="1" applyBorder="1" applyAlignment="1">
      <alignment horizontal="center" vertical="center"/>
    </xf>
    <xf numFmtId="164" fontId="1" fillId="0" borderId="27" xfId="63" applyNumberFormat="1" applyFont="1" applyFill="1" applyBorder="1" applyAlignment="1">
      <alignment vertical="center"/>
    </xf>
    <xf numFmtId="0" fontId="1" fillId="0" borderId="28" xfId="0" applyFont="1" applyBorder="1" applyAlignment="1">
      <alignment wrapText="1"/>
    </xf>
    <xf numFmtId="164" fontId="35" fillId="0" borderId="39" xfId="63" applyNumberFormat="1" applyFont="1" applyFill="1" applyBorder="1" applyAlignment="1">
      <alignment horizontal="center" vertical="center"/>
    </xf>
    <xf numFmtId="164" fontId="1" fillId="0" borderId="40" xfId="63" applyNumberFormat="1" applyFont="1" applyFill="1" applyBorder="1" applyAlignment="1">
      <alignment vertical="center"/>
    </xf>
    <xf numFmtId="164" fontId="2" fillId="0" borderId="29" xfId="63" applyNumberFormat="1" applyFont="1" applyFill="1" applyBorder="1" applyAlignment="1">
      <alignment horizontal="center" vertical="center" wrapText="1"/>
    </xf>
    <xf numFmtId="164" fontId="2" fillId="0" borderId="30" xfId="63" applyNumberFormat="1" applyFont="1" applyFill="1" applyBorder="1" applyAlignment="1">
      <alignment vertical="center" wrapText="1"/>
    </xf>
    <xf numFmtId="0" fontId="2" fillId="0" borderId="36" xfId="0" applyFont="1" applyBorder="1" applyAlignment="1">
      <alignment wrapText="1"/>
    </xf>
    <xf numFmtId="164" fontId="12" fillId="0" borderId="39" xfId="63" applyNumberFormat="1" applyFont="1" applyFill="1" applyBorder="1" applyAlignment="1">
      <alignment horizontal="center" vertical="center" wrapText="1"/>
    </xf>
    <xf numFmtId="164" fontId="12" fillId="0" borderId="40" xfId="63" applyNumberFormat="1" applyFont="1" applyFill="1" applyBorder="1" applyAlignment="1">
      <alignment vertical="center" wrapText="1"/>
    </xf>
    <xf numFmtId="164" fontId="1" fillId="0" borderId="34" xfId="63" applyNumberFormat="1" applyFont="1" applyFill="1" applyBorder="1" applyAlignment="1">
      <alignment horizontal="center" vertical="center"/>
    </xf>
    <xf numFmtId="164" fontId="1" fillId="0" borderId="35" xfId="63" applyNumberFormat="1" applyFont="1" applyFill="1" applyBorder="1" applyAlignment="1">
      <alignment vertical="center"/>
    </xf>
    <xf numFmtId="164" fontId="1" fillId="0" borderId="37" xfId="63" applyNumberFormat="1" applyFont="1" applyFill="1" applyBorder="1" applyAlignment="1">
      <alignment vertical="center"/>
    </xf>
    <xf numFmtId="43" fontId="2" fillId="0" borderId="26" xfId="63" applyFont="1" applyFill="1" applyBorder="1" applyAlignment="1">
      <alignment horizontal="center" wrapText="1"/>
    </xf>
    <xf numFmtId="43" fontId="3" fillId="0" borderId="27" xfId="63" applyFont="1" applyFill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43" fontId="3" fillId="0" borderId="19" xfId="63" applyFont="1" applyFill="1" applyBorder="1" applyAlignment="1">
      <alignment horizontal="right" wrapText="1"/>
    </xf>
    <xf numFmtId="0" fontId="3" fillId="0" borderId="19" xfId="0" applyFont="1" applyBorder="1" applyAlignment="1">
      <alignment horizontal="center" wrapText="1"/>
    </xf>
    <xf numFmtId="0" fontId="10" fillId="0" borderId="0" xfId="0" applyFont="1" applyFill="1" applyAlignment="1">
      <alignment horizontal="right"/>
    </xf>
    <xf numFmtId="43" fontId="36" fillId="0" borderId="0" xfId="63" applyFont="1" applyFill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4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32" fillId="0" borderId="0" xfId="63" applyFont="1" applyFill="1" applyBorder="1" applyAlignment="1">
      <alignment horizontal="center" vertical="top"/>
    </xf>
    <xf numFmtId="43" fontId="4" fillId="0" borderId="0" xfId="63" applyFont="1" applyFill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43" fontId="35" fillId="0" borderId="0" xfId="63" applyFont="1" applyFill="1" applyBorder="1" applyAlignment="1">
      <alignment horizontal="center" vertical="top"/>
    </xf>
    <xf numFmtId="43" fontId="1" fillId="0" borderId="0" xfId="63" applyFont="1" applyFill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сего_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zoomScale="75" zoomScaleNormal="75" zoomScalePageLayoutView="0" workbookViewId="0" topLeftCell="A4">
      <selection activeCell="G16" sqref="G16"/>
    </sheetView>
  </sheetViews>
  <sheetFormatPr defaultColWidth="9.00390625" defaultRowHeight="12.75"/>
  <cols>
    <col min="1" max="1" width="95.75390625" style="3" customWidth="1"/>
    <col min="2" max="2" width="18.75390625" style="2" customWidth="1"/>
    <col min="3" max="3" width="18.625" style="2" customWidth="1"/>
    <col min="4" max="4" width="11.125" style="3" hidden="1" customWidth="1"/>
    <col min="5" max="5" width="13.25390625" style="3" hidden="1" customWidth="1"/>
    <col min="6" max="6" width="12.375" style="3" hidden="1" customWidth="1"/>
    <col min="7" max="7" width="37.00390625" style="3" customWidth="1"/>
    <col min="8" max="16384" width="9.125" style="3" customWidth="1"/>
  </cols>
  <sheetData>
    <row r="1" spans="1:3" ht="18.75">
      <c r="A1" s="1" t="s">
        <v>0</v>
      </c>
      <c r="C1" s="37"/>
    </row>
    <row r="2" ht="18.75">
      <c r="A2" s="4" t="s">
        <v>1</v>
      </c>
    </row>
    <row r="3" ht="18.75">
      <c r="A3" s="4" t="s">
        <v>33</v>
      </c>
    </row>
    <row r="4" ht="18.75">
      <c r="A4" s="4" t="s">
        <v>34</v>
      </c>
    </row>
    <row r="5" ht="18.75">
      <c r="A5" s="1" t="s">
        <v>48</v>
      </c>
    </row>
    <row r="7" spans="1:3" ht="18.75">
      <c r="A7" s="43" t="s">
        <v>2</v>
      </c>
      <c r="B7" s="43"/>
      <c r="C7" s="43"/>
    </row>
    <row r="8" spans="1:3" ht="18.75">
      <c r="A8" s="43" t="s">
        <v>3</v>
      </c>
      <c r="B8" s="43"/>
      <c r="C8" s="43"/>
    </row>
    <row r="9" spans="1:3" ht="18.75">
      <c r="A9" s="44" t="s">
        <v>4</v>
      </c>
      <c r="B9" s="44"/>
      <c r="C9" s="44"/>
    </row>
    <row r="10" spans="1:3" ht="19.5">
      <c r="A10" s="45" t="s">
        <v>54</v>
      </c>
      <c r="B10" s="45"/>
      <c r="C10" s="45"/>
    </row>
    <row r="11" ht="19.5" thickBot="1"/>
    <row r="12" spans="1:3" ht="18.75" customHeight="1" thickBot="1">
      <c r="A12" s="25"/>
      <c r="B12" s="27" t="s">
        <v>55</v>
      </c>
      <c r="C12" s="27" t="s">
        <v>56</v>
      </c>
    </row>
    <row r="13" spans="1:3" ht="18.75">
      <c r="A13" s="5" t="s">
        <v>5</v>
      </c>
      <c r="B13" s="6"/>
      <c r="C13" s="35"/>
    </row>
    <row r="14" spans="1:6" ht="18.75">
      <c r="A14" s="7" t="s">
        <v>6</v>
      </c>
      <c r="B14" s="21">
        <f>22927213-11852269</f>
        <v>11074944</v>
      </c>
      <c r="C14" s="21">
        <v>19582060</v>
      </c>
      <c r="D14" s="8">
        <f>C14-187021</f>
        <v>19395039</v>
      </c>
      <c r="F14" s="9">
        <f>18740579+281</f>
        <v>18740860</v>
      </c>
    </row>
    <row r="15" spans="1:6" ht="18.75">
      <c r="A15" s="7" t="s">
        <v>45</v>
      </c>
      <c r="B15" s="21">
        <f>4102910+11852269</f>
        <v>15955179</v>
      </c>
      <c r="C15" s="21">
        <v>21075126</v>
      </c>
      <c r="D15" s="8"/>
      <c r="F15" s="9"/>
    </row>
    <row r="16" spans="1:7" ht="37.5">
      <c r="A16" s="7" t="s">
        <v>30</v>
      </c>
      <c r="B16" s="21"/>
      <c r="C16" s="21"/>
      <c r="G16" s="8"/>
    </row>
    <row r="17" spans="1:7" ht="18.75">
      <c r="A17" s="33" t="s">
        <v>27</v>
      </c>
      <c r="B17" s="21">
        <v>42182192</v>
      </c>
      <c r="C17" s="36">
        <v>42256150</v>
      </c>
      <c r="G17" s="8"/>
    </row>
    <row r="18" spans="1:7" ht="18.75">
      <c r="A18" s="33" t="s">
        <v>44</v>
      </c>
      <c r="B18" s="32">
        <v>0</v>
      </c>
      <c r="C18" s="32"/>
      <c r="G18" s="8"/>
    </row>
    <row r="19" spans="1:3" ht="18.75">
      <c r="A19" s="7" t="s">
        <v>31</v>
      </c>
      <c r="B19" s="21"/>
      <c r="C19" s="21"/>
    </row>
    <row r="20" spans="1:3" ht="18.75">
      <c r="A20" s="33" t="s">
        <v>27</v>
      </c>
      <c r="B20" s="21">
        <v>1894508</v>
      </c>
      <c r="C20" s="36">
        <v>1921164</v>
      </c>
    </row>
    <row r="21" spans="1:3" ht="18.75">
      <c r="A21" s="33" t="s">
        <v>44</v>
      </c>
      <c r="B21" s="32">
        <v>0</v>
      </c>
      <c r="C21" s="32"/>
    </row>
    <row r="22" spans="1:6" ht="18.75">
      <c r="A22" s="7" t="s">
        <v>7</v>
      </c>
      <c r="B22" s="21">
        <v>428606877</v>
      </c>
      <c r="C22" s="21">
        <v>300054685</v>
      </c>
      <c r="D22" s="8">
        <f>C22+26330</f>
        <v>300081015</v>
      </c>
      <c r="F22" s="3">
        <v>105020170</v>
      </c>
    </row>
    <row r="23" spans="1:6" ht="18.75">
      <c r="A23" s="7" t="s">
        <v>8</v>
      </c>
      <c r="B23" s="21"/>
      <c r="C23" s="21"/>
      <c r="D23" s="8">
        <f>C23+9555</f>
        <v>9555</v>
      </c>
      <c r="F23" s="3">
        <v>4795439</v>
      </c>
    </row>
    <row r="24" spans="1:3" ht="18.75">
      <c r="A24" s="33" t="s">
        <v>27</v>
      </c>
      <c r="B24" s="21">
        <v>19295060</v>
      </c>
      <c r="C24" s="21">
        <v>6615157</v>
      </c>
    </row>
    <row r="25" spans="1:3" ht="18.75">
      <c r="A25" s="33" t="s">
        <v>44</v>
      </c>
      <c r="B25" s="32">
        <v>0</v>
      </c>
      <c r="C25" s="32"/>
    </row>
    <row r="26" spans="1:4" ht="18.75">
      <c r="A26" s="7" t="s">
        <v>9</v>
      </c>
      <c r="B26" s="21">
        <v>10025731</v>
      </c>
      <c r="C26" s="21">
        <v>8272612</v>
      </c>
      <c r="D26" s="8"/>
    </row>
    <row r="27" spans="1:6" ht="18.75">
      <c r="A27" s="7" t="s">
        <v>46</v>
      </c>
      <c r="B27" s="21">
        <v>1267483</v>
      </c>
      <c r="C27" s="21">
        <v>1267483</v>
      </c>
      <c r="D27" s="3">
        <v>1267483</v>
      </c>
      <c r="F27" s="3">
        <v>1267483</v>
      </c>
    </row>
    <row r="28" spans="1:6" ht="21" customHeight="1">
      <c r="A28" s="7" t="s">
        <v>53</v>
      </c>
      <c r="B28" s="21">
        <v>4598009</v>
      </c>
      <c r="C28" s="21">
        <v>1711607</v>
      </c>
      <c r="D28" s="3">
        <v>4902912</v>
      </c>
      <c r="F28" s="3">
        <v>4902912</v>
      </c>
    </row>
    <row r="29" spans="1:3" ht="18.75">
      <c r="A29" s="7" t="s">
        <v>19</v>
      </c>
      <c r="B29" s="32">
        <v>0</v>
      </c>
      <c r="C29" s="21">
        <v>39838</v>
      </c>
    </row>
    <row r="30" spans="1:6" ht="18.75">
      <c r="A30" s="7" t="s">
        <v>32</v>
      </c>
      <c r="B30" s="21">
        <v>6825</v>
      </c>
      <c r="C30" s="21">
        <v>43650</v>
      </c>
      <c r="D30" s="8">
        <f>C30+55954</f>
        <v>99604</v>
      </c>
      <c r="F30" s="3">
        <v>3201</v>
      </c>
    </row>
    <row r="31" spans="1:7" ht="19.5" thickBot="1">
      <c r="A31" s="10" t="s">
        <v>10</v>
      </c>
      <c r="B31" s="34">
        <v>7121406</v>
      </c>
      <c r="C31" s="23">
        <v>5187771</v>
      </c>
      <c r="D31" s="3">
        <v>6345960</v>
      </c>
      <c r="F31" s="3">
        <v>6345960</v>
      </c>
      <c r="G31" s="8"/>
    </row>
    <row r="32" spans="1:6" ht="19.5" thickBot="1">
      <c r="A32" s="11" t="s">
        <v>25</v>
      </c>
      <c r="B32" s="24">
        <f>SUM(B14:B31)</f>
        <v>542028214</v>
      </c>
      <c r="C32" s="24">
        <f>SUM(C14:C31)</f>
        <v>408027303</v>
      </c>
      <c r="D32" s="12">
        <f>SUM(D14:D31)</f>
        <v>332101568</v>
      </c>
      <c r="E32" s="13">
        <f>SUM(E14:E31)</f>
        <v>0</v>
      </c>
      <c r="F32" s="13">
        <f>SUM(F14:F31)</f>
        <v>141076025</v>
      </c>
    </row>
    <row r="33" spans="1:6" ht="18.75">
      <c r="A33" s="5" t="s">
        <v>11</v>
      </c>
      <c r="B33" s="14"/>
      <c r="C33" s="14"/>
      <c r="F33" s="8">
        <f>C32-F32</f>
        <v>266951278</v>
      </c>
    </row>
    <row r="34" spans="1:3" ht="21" customHeight="1">
      <c r="A34" s="7" t="s">
        <v>36</v>
      </c>
      <c r="B34" s="32">
        <v>0</v>
      </c>
      <c r="C34" s="21">
        <v>21374</v>
      </c>
    </row>
    <row r="35" spans="1:6" ht="18.75">
      <c r="A35" s="7" t="s">
        <v>20</v>
      </c>
      <c r="B35" s="21">
        <v>8590078</v>
      </c>
      <c r="C35" s="21">
        <v>17034743</v>
      </c>
      <c r="D35" s="3">
        <v>4348007</v>
      </c>
      <c r="F35" s="3">
        <v>2650333</v>
      </c>
    </row>
    <row r="36" spans="1:6" ht="18.75">
      <c r="A36" s="7" t="s">
        <v>12</v>
      </c>
      <c r="B36" s="21">
        <v>450045180</v>
      </c>
      <c r="C36" s="21">
        <v>334940519</v>
      </c>
      <c r="D36" s="3">
        <v>128690121</v>
      </c>
      <c r="F36" s="3">
        <v>177312390</v>
      </c>
    </row>
    <row r="37" spans="1:3" ht="18.75">
      <c r="A37" s="7" t="s">
        <v>21</v>
      </c>
      <c r="B37" s="21">
        <v>6902112</v>
      </c>
      <c r="C37" s="21">
        <v>7978560</v>
      </c>
    </row>
    <row r="38" spans="1:6" ht="18.75">
      <c r="A38" s="7" t="s">
        <v>22</v>
      </c>
      <c r="B38" s="21">
        <v>24081118</v>
      </c>
      <c r="C38" s="21">
        <v>16169413</v>
      </c>
      <c r="D38" s="3">
        <v>6886279</v>
      </c>
      <c r="F38" s="3">
        <v>6467424</v>
      </c>
    </row>
    <row r="39" spans="1:3" ht="18.75" hidden="1">
      <c r="A39" s="26" t="s">
        <v>35</v>
      </c>
      <c r="B39" s="32">
        <v>0</v>
      </c>
      <c r="C39" s="32">
        <v>0</v>
      </c>
    </row>
    <row r="40" spans="1:3" ht="18.75">
      <c r="A40" s="26" t="s">
        <v>38</v>
      </c>
      <c r="B40" s="21">
        <v>969956</v>
      </c>
      <c r="C40" s="32">
        <v>0</v>
      </c>
    </row>
    <row r="41" spans="1:6" ht="18.75" customHeight="1" thickBot="1">
      <c r="A41" s="10" t="s">
        <v>13</v>
      </c>
      <c r="B41" s="21">
        <f>3318390+154</f>
        <v>3318544</v>
      </c>
      <c r="C41" s="21">
        <v>1466056</v>
      </c>
      <c r="D41" s="3">
        <v>1178288</v>
      </c>
      <c r="F41" s="3">
        <v>741429</v>
      </c>
    </row>
    <row r="42" spans="1:7" ht="19.5" thickBot="1">
      <c r="A42" s="11" t="s">
        <v>26</v>
      </c>
      <c r="B42" s="24">
        <f>SUM(B34:B41)</f>
        <v>493906988</v>
      </c>
      <c r="C42" s="24">
        <f>SUM(C34:C41)</f>
        <v>377610665</v>
      </c>
      <c r="D42" s="15">
        <f>SUM(D34:D41)</f>
        <v>141102695</v>
      </c>
      <c r="E42" s="8"/>
      <c r="F42" s="3">
        <f>SUM(F35:F41)</f>
        <v>187171576</v>
      </c>
      <c r="G42" s="31"/>
    </row>
    <row r="43" spans="1:6" ht="18.75">
      <c r="A43" s="5" t="s">
        <v>14</v>
      </c>
      <c r="B43" s="16"/>
      <c r="C43" s="14"/>
      <c r="F43" s="8">
        <f>B42-F42</f>
        <v>306735412</v>
      </c>
    </row>
    <row r="44" spans="1:6" ht="18.75">
      <c r="A44" s="7" t="s">
        <v>15</v>
      </c>
      <c r="B44" s="21">
        <v>32540000</v>
      </c>
      <c r="C44" s="21">
        <v>26560069</v>
      </c>
      <c r="D44" s="3">
        <v>15500000</v>
      </c>
      <c r="F44" s="3">
        <v>20500000</v>
      </c>
    </row>
    <row r="45" spans="1:6" ht="18.75">
      <c r="A45" s="7" t="s">
        <v>47</v>
      </c>
      <c r="B45" s="21">
        <v>1770</v>
      </c>
      <c r="C45" s="21">
        <v>1770</v>
      </c>
      <c r="D45" s="3">
        <v>1770</v>
      </c>
      <c r="F45" s="3">
        <v>1770</v>
      </c>
    </row>
    <row r="46" spans="1:6" ht="18.75">
      <c r="A46" s="7" t="s">
        <v>23</v>
      </c>
      <c r="B46" s="21">
        <v>12409</v>
      </c>
      <c r="C46" s="21">
        <v>13467</v>
      </c>
      <c r="D46" s="3">
        <v>15012</v>
      </c>
      <c r="F46" s="3">
        <v>14129</v>
      </c>
    </row>
    <row r="47" spans="1:6" ht="19.5" customHeight="1">
      <c r="A47" s="7" t="s">
        <v>16</v>
      </c>
      <c r="B47" s="21">
        <v>1381</v>
      </c>
      <c r="C47" s="21">
        <v>10186</v>
      </c>
      <c r="D47" s="3">
        <v>-2017</v>
      </c>
      <c r="F47" s="3">
        <v>15778</v>
      </c>
    </row>
    <row r="48" spans="1:6" ht="18.75">
      <c r="A48" s="7" t="s">
        <v>24</v>
      </c>
      <c r="B48" s="21">
        <v>6989704</v>
      </c>
      <c r="C48" s="21">
        <v>2843529</v>
      </c>
      <c r="D48" s="3">
        <v>2316740</v>
      </c>
      <c r="F48" s="3">
        <v>2777280</v>
      </c>
    </row>
    <row r="49" spans="1:3" ht="18.75" hidden="1">
      <c r="A49" s="7" t="s">
        <v>43</v>
      </c>
      <c r="B49" s="22"/>
      <c r="C49" s="32"/>
    </row>
    <row r="50" spans="1:3" ht="18.75" hidden="1">
      <c r="A50" s="7" t="s">
        <v>42</v>
      </c>
      <c r="B50" s="23"/>
      <c r="C50" s="23"/>
    </row>
    <row r="51" spans="1:6" ht="19.5" thickBot="1">
      <c r="A51" s="7" t="s">
        <v>41</v>
      </c>
      <c r="B51" s="22">
        <v>8575962</v>
      </c>
      <c r="C51" s="22">
        <v>987617</v>
      </c>
      <c r="D51" s="3">
        <v>-2283480</v>
      </c>
      <c r="F51" s="3">
        <v>-2237942</v>
      </c>
    </row>
    <row r="52" spans="1:4" ht="19.5" thickBot="1">
      <c r="A52" s="11" t="s">
        <v>28</v>
      </c>
      <c r="B52" s="24">
        <f>SUM(B44:B51)</f>
        <v>48121226</v>
      </c>
      <c r="C52" s="24">
        <f>SUM(C44:C51)</f>
        <v>30416638</v>
      </c>
      <c r="D52" s="3" t="e">
        <f>#REF!-#REF!</f>
        <v>#REF!</v>
      </c>
    </row>
    <row r="53" spans="1:3" ht="19.5" thickBot="1">
      <c r="A53" s="11" t="s">
        <v>29</v>
      </c>
      <c r="B53" s="24">
        <f>B42+B52</f>
        <v>542028214</v>
      </c>
      <c r="C53" s="24">
        <f>C42+C52</f>
        <v>408027303</v>
      </c>
    </row>
    <row r="54" spans="1:3" ht="18.75">
      <c r="A54" s="39"/>
      <c r="B54" s="40">
        <f>B14+B15+B17+B18+B20+B21+B22+B24+B25+B26+B27+B28+B29+B30+B31-B34-B35-B36-B37-B38-B39-B40-B41-B44-B45-B46-B47-B48-B51</f>
        <v>0</v>
      </c>
      <c r="C54" s="40">
        <f>C14+C15+C17+C18+C20+C21+C22+C24+C25+C26+C27+C28+C29+C30+C31-C34-C35-C36-C37-C38-C39-C40-C41-C44-C45-C46-C47-C48-C51</f>
        <v>0</v>
      </c>
    </row>
    <row r="56" ht="18.75">
      <c r="A56" s="29" t="s">
        <v>37</v>
      </c>
    </row>
    <row r="58" spans="1:3" ht="18.75">
      <c r="A58" s="28"/>
      <c r="B58" s="28"/>
      <c r="C58" s="30"/>
    </row>
    <row r="59" spans="1:2" ht="19.5">
      <c r="A59" s="18" t="s">
        <v>52</v>
      </c>
      <c r="B59" s="41" t="s">
        <v>49</v>
      </c>
    </row>
    <row r="60" spans="1:2" ht="18.75">
      <c r="A60"/>
      <c r="B60" s="17"/>
    </row>
    <row r="61" spans="1:2" ht="19.5">
      <c r="A61" s="18"/>
      <c r="B61" s="41"/>
    </row>
    <row r="62" spans="1:2" ht="19.5">
      <c r="A62" s="18" t="s">
        <v>39</v>
      </c>
      <c r="B62" s="41" t="s">
        <v>40</v>
      </c>
    </row>
    <row r="63" ht="18.75">
      <c r="A63" s="20"/>
    </row>
    <row r="64" ht="18.75">
      <c r="A64" s="20"/>
    </row>
    <row r="65" spans="1:2" ht="19.5">
      <c r="A65" s="19" t="s">
        <v>50</v>
      </c>
      <c r="B65" s="42" t="s">
        <v>51</v>
      </c>
    </row>
    <row r="66" spans="1:2" ht="19.5">
      <c r="A66" s="19"/>
      <c r="B66" s="42"/>
    </row>
    <row r="67" spans="1:2" ht="18.75">
      <c r="A67" s="20" t="s">
        <v>17</v>
      </c>
      <c r="B67" s="42"/>
    </row>
    <row r="68" ht="18.75">
      <c r="A68" s="20" t="s">
        <v>18</v>
      </c>
    </row>
    <row r="69" ht="18.75">
      <c r="A69" s="38"/>
    </row>
  </sheetData>
  <sheetProtection/>
  <mergeCells count="4">
    <mergeCell ref="A7:C7"/>
    <mergeCell ref="A8:C8"/>
    <mergeCell ref="A9:C9"/>
    <mergeCell ref="A10:C10"/>
  </mergeCells>
  <printOptions/>
  <pageMargins left="0.75" right="0.4" top="0.38" bottom="0.28" header="0.21" footer="0.17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3"/>
  <sheetViews>
    <sheetView zoomScale="70" zoomScaleNormal="70" zoomScalePageLayoutView="0" workbookViewId="0" topLeftCell="A1">
      <selection activeCell="B25" sqref="B25"/>
    </sheetView>
  </sheetViews>
  <sheetFormatPr defaultColWidth="9.00390625" defaultRowHeight="12.75"/>
  <cols>
    <col min="1" max="1" width="103.125" style="46" customWidth="1"/>
    <col min="2" max="2" width="27.125" style="48" customWidth="1"/>
    <col min="3" max="3" width="27.125" style="47" customWidth="1"/>
    <col min="4" max="4" width="10.25390625" style="46" bestFit="1" customWidth="1"/>
    <col min="5" max="5" width="11.625" style="46" bestFit="1" customWidth="1"/>
    <col min="6" max="6" width="10.25390625" style="46" bestFit="1" customWidth="1"/>
    <col min="7" max="10" width="9.125" style="46" customWidth="1"/>
    <col min="11" max="11" width="11.625" style="46" bestFit="1" customWidth="1"/>
    <col min="12" max="16384" width="9.125" style="46" customWidth="1"/>
  </cols>
  <sheetData>
    <row r="1" spans="1:3" s="4" customFormat="1" ht="18.75">
      <c r="A1" s="136" t="s">
        <v>0</v>
      </c>
      <c r="B1" s="134"/>
      <c r="C1" s="37"/>
    </row>
    <row r="2" spans="1:3" s="4" customFormat="1" ht="18.75">
      <c r="A2" s="136" t="s">
        <v>1</v>
      </c>
      <c r="B2" s="134"/>
      <c r="C2" s="133"/>
    </row>
    <row r="3" spans="1:3" s="4" customFormat="1" ht="18.75">
      <c r="A3" s="4" t="s">
        <v>33</v>
      </c>
      <c r="B3" s="134"/>
      <c r="C3" s="133"/>
    </row>
    <row r="4" spans="1:3" s="4" customFormat="1" ht="18.75">
      <c r="A4" s="4" t="s">
        <v>34</v>
      </c>
      <c r="B4" s="134"/>
      <c r="C4" s="133"/>
    </row>
    <row r="5" spans="1:3" s="4" customFormat="1" ht="18.75">
      <c r="A5" s="135" t="s">
        <v>91</v>
      </c>
      <c r="B5" s="134"/>
      <c r="C5" s="133"/>
    </row>
    <row r="6" spans="1:3" s="127" customFormat="1" ht="16.5">
      <c r="A6" s="132"/>
      <c r="B6" s="131"/>
      <c r="C6" s="130"/>
    </row>
    <row r="7" spans="1:3" s="127" customFormat="1" ht="19.5">
      <c r="A7" s="129" t="s">
        <v>90</v>
      </c>
      <c r="B7" s="129"/>
      <c r="C7" s="129"/>
    </row>
    <row r="8" spans="1:3" s="127" customFormat="1" ht="19.5">
      <c r="A8" s="129" t="s">
        <v>3</v>
      </c>
      <c r="B8" s="129"/>
      <c r="C8" s="129"/>
    </row>
    <row r="9" spans="1:3" s="127" customFormat="1" ht="19.5">
      <c r="A9" s="128" t="s">
        <v>4</v>
      </c>
      <c r="B9" s="128"/>
      <c r="C9" s="128"/>
    </row>
    <row r="10" spans="1:3" s="127" customFormat="1" ht="19.5">
      <c r="A10" s="128" t="s">
        <v>89</v>
      </c>
      <c r="B10" s="128"/>
      <c r="C10" s="128"/>
    </row>
    <row r="11" spans="1:3" ht="19.5">
      <c r="A11" s="126"/>
      <c r="B11" s="126"/>
      <c r="C11" s="126"/>
    </row>
    <row r="12" spans="1:3" ht="17.25" thickBot="1">
      <c r="A12" s="125"/>
      <c r="B12" s="124"/>
      <c r="C12" s="123"/>
    </row>
    <row r="13" spans="1:3" s="3" customFormat="1" ht="19.5" thickBot="1">
      <c r="A13" s="122"/>
      <c r="B13" s="121" t="s">
        <v>88</v>
      </c>
      <c r="C13" s="121" t="s">
        <v>87</v>
      </c>
    </row>
    <row r="14" spans="1:3" s="3" customFormat="1" ht="18.75">
      <c r="A14" s="120"/>
      <c r="B14" s="119"/>
      <c r="C14" s="118"/>
    </row>
    <row r="15" spans="1:3" s="3" customFormat="1" ht="18.75">
      <c r="A15" s="74" t="s">
        <v>86</v>
      </c>
      <c r="B15" s="72">
        <f>39513240+542210</f>
        <v>40055450</v>
      </c>
      <c r="C15" s="71">
        <v>22259989</v>
      </c>
    </row>
    <row r="16" spans="1:3" s="3" customFormat="1" ht="18.75">
      <c r="A16" s="74"/>
      <c r="B16" s="117"/>
      <c r="C16" s="79"/>
    </row>
    <row r="17" spans="1:3" s="3" customFormat="1" ht="18.75">
      <c r="A17" s="74" t="s">
        <v>85</v>
      </c>
      <c r="B17" s="117">
        <v>-19694921</v>
      </c>
      <c r="C17" s="79">
        <v>-13418577</v>
      </c>
    </row>
    <row r="18" spans="1:3" s="3" customFormat="1" ht="19.5" thickBot="1">
      <c r="A18" s="112"/>
      <c r="B18" s="116"/>
      <c r="C18" s="115"/>
    </row>
    <row r="19" spans="1:3" s="3" customFormat="1" ht="19.5" thickBot="1">
      <c r="A19" s="11" t="s">
        <v>84</v>
      </c>
      <c r="B19" s="111">
        <f>B15+B17</f>
        <v>20360529</v>
      </c>
      <c r="C19" s="110">
        <f>C15+C17</f>
        <v>8841412</v>
      </c>
    </row>
    <row r="20" spans="1:3" s="3" customFormat="1" ht="18.75">
      <c r="A20" s="83"/>
      <c r="B20" s="114"/>
      <c r="C20" s="113"/>
    </row>
    <row r="21" spans="1:3" s="3" customFormat="1" ht="18.75">
      <c r="A21" s="74" t="s">
        <v>83</v>
      </c>
      <c r="B21" s="72">
        <v>6937743</v>
      </c>
      <c r="C21" s="71">
        <v>4596623</v>
      </c>
    </row>
    <row r="22" spans="1:3" s="3" customFormat="1" ht="18.75">
      <c r="A22" s="74"/>
      <c r="B22" s="72"/>
      <c r="C22" s="71"/>
    </row>
    <row r="23" spans="1:3" s="3" customFormat="1" ht="18.75">
      <c r="A23" s="74" t="s">
        <v>82</v>
      </c>
      <c r="B23" s="72">
        <v>-381460</v>
      </c>
      <c r="C23" s="71">
        <v>-255946</v>
      </c>
    </row>
    <row r="24" spans="1:3" s="3" customFormat="1" ht="19.5" thickBot="1">
      <c r="A24" s="112"/>
      <c r="B24" s="72"/>
      <c r="C24" s="71"/>
    </row>
    <row r="25" spans="1:3" s="3" customFormat="1" ht="19.5" thickBot="1">
      <c r="A25" s="11" t="s">
        <v>81</v>
      </c>
      <c r="B25" s="111">
        <f>B21+B23</f>
        <v>6556283</v>
      </c>
      <c r="C25" s="110">
        <f>C21+C23</f>
        <v>4340677</v>
      </c>
    </row>
    <row r="26" spans="1:3" s="3" customFormat="1" ht="18.75">
      <c r="A26" s="25"/>
      <c r="B26" s="109"/>
      <c r="C26" s="108"/>
    </row>
    <row r="27" spans="1:3" s="3" customFormat="1" ht="56.25">
      <c r="A27" s="74" t="s">
        <v>80</v>
      </c>
      <c r="B27" s="72">
        <v>290627</v>
      </c>
      <c r="C27" s="71">
        <v>-634652</v>
      </c>
    </row>
    <row r="28" spans="1:3" s="3" customFormat="1" ht="18.75">
      <c r="A28" s="74"/>
      <c r="B28" s="72"/>
      <c r="C28" s="71"/>
    </row>
    <row r="29" spans="1:3" s="3" customFormat="1" ht="18.75" hidden="1">
      <c r="A29" s="74" t="s">
        <v>79</v>
      </c>
      <c r="B29" s="72"/>
      <c r="C29" s="71"/>
    </row>
    <row r="30" spans="1:3" s="3" customFormat="1" ht="18.75" hidden="1">
      <c r="A30" s="74"/>
      <c r="B30" s="72"/>
      <c r="C30" s="71"/>
    </row>
    <row r="31" spans="1:3" s="3" customFormat="1" ht="18.75">
      <c r="A31" s="74" t="s">
        <v>78</v>
      </c>
      <c r="B31" s="72">
        <v>1279697</v>
      </c>
      <c r="C31" s="71">
        <v>752348</v>
      </c>
    </row>
    <row r="32" spans="1:3" s="3" customFormat="1" ht="18.75">
      <c r="A32" s="74"/>
      <c r="B32" s="72"/>
      <c r="C32" s="71"/>
    </row>
    <row r="33" spans="1:3" s="3" customFormat="1" ht="37.5" hidden="1">
      <c r="A33" s="74" t="s">
        <v>77</v>
      </c>
      <c r="B33" s="72"/>
      <c r="C33" s="71"/>
    </row>
    <row r="34" spans="1:3" s="3" customFormat="1" ht="18.75" hidden="1">
      <c r="A34" s="74"/>
      <c r="B34" s="72"/>
      <c r="C34" s="71"/>
    </row>
    <row r="35" spans="1:3" s="3" customFormat="1" ht="18.75">
      <c r="A35" s="74" t="s">
        <v>76</v>
      </c>
      <c r="B35" s="72">
        <v>6028</v>
      </c>
      <c r="C35" s="71">
        <v>38876</v>
      </c>
    </row>
    <row r="36" spans="1:3" s="3" customFormat="1" ht="18.75">
      <c r="A36" s="74"/>
      <c r="B36" s="72"/>
      <c r="C36" s="71"/>
    </row>
    <row r="37" spans="1:3" s="3" customFormat="1" ht="18.75" hidden="1">
      <c r="A37" s="74" t="s">
        <v>75</v>
      </c>
      <c r="B37" s="72"/>
      <c r="C37" s="71"/>
    </row>
    <row r="38" spans="1:3" s="3" customFormat="1" ht="18.75" hidden="1">
      <c r="A38" s="74"/>
      <c r="B38" s="72"/>
      <c r="C38" s="71"/>
    </row>
    <row r="39" spans="1:3" s="3" customFormat="1" ht="18.75" hidden="1">
      <c r="A39" s="74" t="s">
        <v>74</v>
      </c>
      <c r="B39" s="72"/>
      <c r="C39" s="71"/>
    </row>
    <row r="40" spans="1:3" s="3" customFormat="1" ht="18.75" hidden="1">
      <c r="A40" s="74"/>
      <c r="B40" s="72"/>
      <c r="C40" s="71"/>
    </row>
    <row r="41" spans="1:3" s="3" customFormat="1" ht="18.75">
      <c r="A41" s="74" t="s">
        <v>73</v>
      </c>
      <c r="B41" s="72">
        <f>610864-542210</f>
        <v>68654</v>
      </c>
      <c r="C41" s="71">
        <v>109805</v>
      </c>
    </row>
    <row r="42" spans="1:3" s="3" customFormat="1" ht="19.5" thickBot="1">
      <c r="A42" s="74"/>
      <c r="B42" s="72"/>
      <c r="C42" s="71"/>
    </row>
    <row r="43" spans="1:3" s="3" customFormat="1" ht="19.5" thickBot="1">
      <c r="A43" s="11" t="s">
        <v>72</v>
      </c>
      <c r="B43" s="98">
        <f>B27+B29+B31+B33+B35+B37+B39+B41</f>
        <v>1645006</v>
      </c>
      <c r="C43" s="97">
        <f>C27+C29+C31+C33+C35+C37+C39+C41</f>
        <v>266377</v>
      </c>
    </row>
    <row r="44" spans="1:3" s="3" customFormat="1" ht="18.75">
      <c r="A44" s="107"/>
      <c r="B44" s="106"/>
      <c r="C44" s="105"/>
    </row>
    <row r="45" spans="1:3" s="3" customFormat="1" ht="18.75">
      <c r="A45" s="74" t="s">
        <v>71</v>
      </c>
      <c r="B45" s="72">
        <v>-3328455</v>
      </c>
      <c r="C45" s="71">
        <v>-1176852</v>
      </c>
    </row>
    <row r="46" spans="1:3" s="3" customFormat="1" ht="18.75">
      <c r="A46" s="74"/>
      <c r="B46" s="72"/>
      <c r="C46" s="71"/>
    </row>
    <row r="47" spans="1:3" s="3" customFormat="1" ht="18.75">
      <c r="A47" s="74" t="s">
        <v>70</v>
      </c>
      <c r="B47" s="72">
        <v>-5663949</v>
      </c>
      <c r="C47" s="71">
        <v>-3774365</v>
      </c>
    </row>
    <row r="48" spans="1:3" s="3" customFormat="1" ht="18.75">
      <c r="A48" s="74"/>
      <c r="B48" s="72"/>
      <c r="C48" s="71"/>
    </row>
    <row r="49" spans="1:3" s="3" customFormat="1" ht="18.75">
      <c r="A49" s="74" t="s">
        <v>69</v>
      </c>
      <c r="B49" s="72">
        <v>-6395833</v>
      </c>
      <c r="C49" s="71">
        <v>-5021297</v>
      </c>
    </row>
    <row r="50" spans="1:3" s="3" customFormat="1" ht="19.5" thickBot="1">
      <c r="A50" s="104"/>
      <c r="B50" s="103"/>
      <c r="C50" s="102"/>
    </row>
    <row r="51" spans="1:3" s="3" customFormat="1" ht="19.5" thickBot="1">
      <c r="A51" s="11" t="s">
        <v>68</v>
      </c>
      <c r="B51" s="98">
        <f>SUM(B45:B50)</f>
        <v>-15388237</v>
      </c>
      <c r="C51" s="97">
        <f>SUM(C45:C50)</f>
        <v>-9972514</v>
      </c>
    </row>
    <row r="52" spans="1:3" s="3" customFormat="1" ht="19.5" thickBot="1">
      <c r="A52" s="101"/>
      <c r="B52" s="100"/>
      <c r="C52" s="99"/>
    </row>
    <row r="53" spans="1:3" s="3" customFormat="1" ht="19.5" thickBot="1">
      <c r="A53" s="11" t="s">
        <v>67</v>
      </c>
      <c r="B53" s="98">
        <f>B19+B25+B43+B51</f>
        <v>13173581</v>
      </c>
      <c r="C53" s="97">
        <f>C19+C25+C43+C51</f>
        <v>3475952</v>
      </c>
    </row>
    <row r="54" spans="1:3" s="3" customFormat="1" ht="18.75">
      <c r="A54" s="96"/>
      <c r="B54" s="95"/>
      <c r="C54" s="94"/>
    </row>
    <row r="55" spans="1:3" s="3" customFormat="1" ht="18.75">
      <c r="A55" s="74" t="s">
        <v>66</v>
      </c>
      <c r="B55" s="72">
        <v>-2120115</v>
      </c>
      <c r="C55" s="71">
        <v>-197273</v>
      </c>
    </row>
    <row r="56" spans="1:3" s="3" customFormat="1" ht="19.5" thickBot="1">
      <c r="A56" s="93"/>
      <c r="B56" s="92"/>
      <c r="C56" s="91"/>
    </row>
    <row r="57" spans="1:6" s="3" customFormat="1" ht="19.5" thickBot="1">
      <c r="A57" s="11" t="s">
        <v>65</v>
      </c>
      <c r="B57" s="90">
        <f>B53+B55</f>
        <v>11053466</v>
      </c>
      <c r="C57" s="89">
        <f>C53+C55</f>
        <v>3278679</v>
      </c>
      <c r="F57" s="75"/>
    </row>
    <row r="58" spans="1:3" s="52" customFormat="1" ht="19.5" thickBot="1">
      <c r="A58" s="88"/>
      <c r="B58" s="87"/>
      <c r="C58" s="86"/>
    </row>
    <row r="59" spans="1:3" s="3" customFormat="1" ht="19.5" thickBot="1">
      <c r="A59" s="11" t="s">
        <v>64</v>
      </c>
      <c r="B59" s="85"/>
      <c r="C59" s="84"/>
    </row>
    <row r="60" spans="1:3" s="3" customFormat="1" ht="18.75">
      <c r="A60" s="83"/>
      <c r="B60" s="82"/>
      <c r="C60" s="81"/>
    </row>
    <row r="61" spans="1:3" s="3" customFormat="1" ht="18.75">
      <c r="A61" s="74" t="s">
        <v>63</v>
      </c>
      <c r="B61" s="80"/>
      <c r="C61" s="79"/>
    </row>
    <row r="62" spans="1:3" s="3" customFormat="1" ht="18.75">
      <c r="A62" s="78"/>
      <c r="B62" s="77"/>
      <c r="C62" s="76"/>
    </row>
    <row r="63" spans="1:5" s="3" customFormat="1" ht="18.75">
      <c r="A63" s="74" t="s">
        <v>62</v>
      </c>
      <c r="B63" s="72">
        <v>-6624</v>
      </c>
      <c r="C63" s="71">
        <v>-5592</v>
      </c>
      <c r="E63" s="75"/>
    </row>
    <row r="64" spans="1:3" s="3" customFormat="1" ht="19.5" thickBot="1">
      <c r="A64" s="74"/>
      <c r="B64" s="73"/>
      <c r="C64" s="71"/>
    </row>
    <row r="65" spans="1:3" s="52" customFormat="1" ht="38.25" customHeight="1" hidden="1">
      <c r="A65" s="70" t="s">
        <v>61</v>
      </c>
      <c r="B65" s="72">
        <v>0</v>
      </c>
      <c r="C65" s="71"/>
    </row>
    <row r="66" spans="1:3" s="52" customFormat="1" ht="19.5" hidden="1" thickBot="1">
      <c r="A66" s="70"/>
      <c r="B66" s="69"/>
      <c r="C66" s="68"/>
    </row>
    <row r="67" spans="1:3" s="52" customFormat="1" ht="38.25" hidden="1" thickBot="1">
      <c r="A67" s="70" t="s">
        <v>60</v>
      </c>
      <c r="B67" s="69"/>
      <c r="C67" s="68"/>
    </row>
    <row r="68" spans="1:3" s="52" customFormat="1" ht="19.5" hidden="1" thickBot="1">
      <c r="A68" s="67"/>
      <c r="B68" s="66"/>
      <c r="C68" s="65"/>
    </row>
    <row r="69" spans="1:3" s="52" customFormat="1" ht="19.5" thickBot="1">
      <c r="A69" s="11" t="s">
        <v>59</v>
      </c>
      <c r="B69" s="61">
        <f>B61+B63+B65+B67</f>
        <v>-6624</v>
      </c>
      <c r="C69" s="60">
        <f>C61+C63+C65+C67</f>
        <v>-5592</v>
      </c>
    </row>
    <row r="70" spans="1:3" s="52" customFormat="1" ht="19.5" thickBot="1">
      <c r="A70" s="64"/>
      <c r="B70" s="63"/>
      <c r="C70" s="62"/>
    </row>
    <row r="71" spans="1:3" s="52" customFormat="1" ht="19.5" thickBot="1">
      <c r="A71" s="11" t="s">
        <v>58</v>
      </c>
      <c r="B71" s="61">
        <f>B57+B69</f>
        <v>11046842</v>
      </c>
      <c r="C71" s="60">
        <f>C57+C69</f>
        <v>3273087</v>
      </c>
    </row>
    <row r="72" spans="1:3" s="52" customFormat="1" ht="18.75" hidden="1">
      <c r="A72" s="59"/>
      <c r="B72" s="58"/>
      <c r="C72" s="57"/>
    </row>
    <row r="73" spans="1:3" s="52" customFormat="1" ht="19.5" hidden="1" thickBot="1">
      <c r="A73" s="56" t="s">
        <v>57</v>
      </c>
      <c r="B73" s="55"/>
      <c r="C73" s="54"/>
    </row>
    <row r="74" spans="1:3" s="52" customFormat="1" ht="18.75">
      <c r="A74" s="39"/>
      <c r="B74" s="53"/>
      <c r="C74" s="53"/>
    </row>
    <row r="75" spans="1:3" s="50" customFormat="1" ht="18.75">
      <c r="A75" s="29" t="s">
        <v>37</v>
      </c>
      <c r="B75" s="48"/>
      <c r="C75" s="47"/>
    </row>
    <row r="76" spans="2:3" s="50" customFormat="1" ht="16.5">
      <c r="B76" s="49"/>
      <c r="C76" s="51"/>
    </row>
    <row r="77" spans="1:3" ht="18.75">
      <c r="A77" s="50"/>
      <c r="B77" s="49"/>
      <c r="C77" s="41"/>
    </row>
    <row r="78" spans="1:3" ht="39" customHeight="1">
      <c r="A78" s="18" t="s">
        <v>52</v>
      </c>
      <c r="B78" s="41" t="s">
        <v>49</v>
      </c>
      <c r="C78" s="3"/>
    </row>
    <row r="79" spans="2:3" ht="18.75">
      <c r="B79" s="17"/>
      <c r="C79" s="3"/>
    </row>
    <row r="80" spans="1:3" ht="19.5">
      <c r="A80" s="18"/>
      <c r="B80" s="41"/>
      <c r="C80" s="3"/>
    </row>
    <row r="81" spans="1:3" ht="19.5">
      <c r="A81" s="18" t="s">
        <v>39</v>
      </c>
      <c r="B81" s="41" t="s">
        <v>40</v>
      </c>
      <c r="C81" s="3"/>
    </row>
    <row r="82" spans="1:3" ht="18.75">
      <c r="A82" s="20"/>
      <c r="B82" s="2"/>
      <c r="C82" s="3"/>
    </row>
    <row r="83" spans="1:3" ht="19.5">
      <c r="A83" s="19"/>
      <c r="B83" s="42"/>
      <c r="C83" s="3"/>
    </row>
    <row r="84" spans="1:3" ht="19.5">
      <c r="A84" s="19" t="s">
        <v>50</v>
      </c>
      <c r="B84" s="42" t="s">
        <v>51</v>
      </c>
      <c r="C84" s="3"/>
    </row>
    <row r="85" spans="1:3" ht="19.5">
      <c r="A85" s="19"/>
      <c r="B85" s="42"/>
      <c r="C85" s="3"/>
    </row>
    <row r="86" spans="1:3" ht="19.5">
      <c r="A86" s="19"/>
      <c r="B86" s="42"/>
      <c r="C86" s="3"/>
    </row>
    <row r="87" spans="1:2" s="3" customFormat="1" ht="18.75">
      <c r="A87" s="20" t="s">
        <v>17</v>
      </c>
      <c r="B87" s="42"/>
    </row>
    <row r="88" spans="1:3" ht="18.75">
      <c r="A88" s="20" t="s">
        <v>18</v>
      </c>
      <c r="B88" s="2"/>
      <c r="C88" s="3"/>
    </row>
    <row r="89" spans="1:3" ht="18.75">
      <c r="A89" s="38"/>
      <c r="B89" s="2"/>
      <c r="C89" s="3"/>
    </row>
    <row r="90" spans="1:3" ht="18.75">
      <c r="A90" s="3"/>
      <c r="B90" s="2"/>
      <c r="C90" s="3"/>
    </row>
    <row r="91" spans="1:3" ht="18.75">
      <c r="A91" s="3"/>
      <c r="B91" s="3"/>
      <c r="C91" s="3"/>
    </row>
    <row r="92" spans="1:3" ht="18.75">
      <c r="A92" s="3"/>
      <c r="B92" s="3"/>
      <c r="C92" s="3"/>
    </row>
    <row r="93" spans="1:3" ht="18.75">
      <c r="A93" s="3"/>
      <c r="B93" s="3"/>
      <c r="C93" s="3"/>
    </row>
  </sheetData>
  <sheetProtection/>
  <mergeCells count="5">
    <mergeCell ref="A11:C11"/>
    <mergeCell ref="A7:C7"/>
    <mergeCell ref="A8:C8"/>
    <mergeCell ref="A9:C9"/>
    <mergeCell ref="A10:C10"/>
  </mergeCells>
  <printOptions/>
  <pageMargins left="0.75" right="0.75" top="0.38" bottom="0.28" header="0.28" footer="0.17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ЦЕСНАБАНК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Ahmetova_GE</dc:creator>
  <cp:keywords/>
  <dc:description/>
  <cp:lastModifiedBy>p.karnaukh</cp:lastModifiedBy>
  <cp:lastPrinted>2012-10-10T05:38:33Z</cp:lastPrinted>
  <dcterms:created xsi:type="dcterms:W3CDTF">2011-04-26T03:53:21Z</dcterms:created>
  <dcterms:modified xsi:type="dcterms:W3CDTF">2013-08-22T04:19:35Z</dcterms:modified>
  <cp:category/>
  <cp:version/>
  <cp:contentType/>
  <cp:contentStatus/>
</cp:coreProperties>
</file>