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'Ф1'!$A$1:$D$121</definedName>
    <definedName name="_xlnm.Print_Area" localSheetId="1">'Ф2'!$A$1:$F$113</definedName>
  </definedNames>
  <calcPr fullCalcOnLoad="1"/>
</workbook>
</file>

<file path=xl/sharedStrings.xml><?xml version="1.0" encoding="utf-8"?>
<sst xmlns="http://schemas.openxmlformats.org/spreadsheetml/2006/main" count="419" uniqueCount="325">
  <si>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</si>
  <si>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</si>
  <si>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</si>
  <si>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</si>
  <si>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</si>
  <si>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</si>
  <si>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</si>
  <si>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</si>
  <si>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</si>
  <si>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</si>
  <si>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</si>
  <si>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</si>
  <si>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</si>
  <si>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</si>
  <si>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</si>
  <si>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</si>
  <si>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</si>
  <si>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</si>
  <si>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</si>
  <si>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</si>
  <si>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</si>
  <si>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</si>
  <si>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</si>
  <si>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</si>
  <si>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</si>
  <si>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</si>
  <si>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</si>
  <si>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</si>
  <si>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</si>
  <si>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</si>
  <si>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</si>
  <si>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</si>
  <si>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</si>
  <si>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</si>
  <si>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</si>
  <si>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</si>
  <si>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</si>
  <si>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</si>
  <si>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</si>
  <si>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</si>
  <si>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</si>
  <si>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</si>
  <si>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</si>
  <si>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</si>
  <si>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</si>
  <si>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</si>
  <si>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</si>
  <si>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</si>
  <si>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</si>
  <si>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</si>
  <si>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</si>
  <si>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</si>
  <si>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</si>
  <si>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</si>
  <si>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</si>
  <si>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</si>
  <si>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</si>
  <si>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</si>
  <si>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</si>
  <si>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</si>
  <si>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</si>
  <si>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</si>
  <si>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</si>
  <si>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</si>
  <si>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</si>
  <si>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</si>
  <si>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</si>
  <si>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</si>
  <si>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</si>
  <si>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</si>
  <si>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</si>
  <si>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</si>
  <si>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</si>
  <si>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</si>
  <si>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</si>
  <si>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</si>
  <si>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</si>
  <si>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</si>
  <si>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</si>
  <si>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</si>
  <si>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</si>
  <si>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</si>
  <si>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</si>
  <si>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</si>
  <si>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</si>
  <si>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</si>
  <si>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</si>
  <si>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</si>
  <si>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</si>
  <si>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</si>
  <si>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</si>
  <si>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</si>
  <si>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</si>
  <si>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</si>
  <si>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</si>
  <si>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</si>
  <si>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</si>
  <si>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</si>
  <si>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</si>
  <si>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</si>
  <si>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</si>
  <si>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</si>
  <si>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</si>
  <si>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</si>
  <si>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</si>
  <si>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</si>
  <si>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</si>
  <si>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</si>
  <si>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</si>
  <si>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</si>
  <si>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</si>
  <si>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</si>
  <si>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</si>
  <si>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</si>
  <si>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</si>
  <si>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</si>
  <si>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</si>
  <si>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</si>
  <si>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</si>
  <si>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</si>
  <si>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</si>
  <si>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</si>
  <si>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</si>
  <si>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</si>
  <si>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</si>
  <si>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</si>
  <si>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</si>
  <si>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</si>
  <si>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</si>
  <si>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</si>
  <si>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</si>
  <si>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</si>
  <si>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</si>
  <si>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</si>
  <si>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</si>
  <si>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</si>
  <si>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</si>
  <si>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</si>
  <si>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</si>
  <si>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</si>
  <si>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</si>
  <si>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</si>
  <si>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</si>
  <si>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</si>
  <si>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</si>
  <si>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</si>
  <si>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</si>
  <si>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</si>
  <si>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37</t>
  </si>
  <si>
    <t>38</t>
  </si>
  <si>
    <t>39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</si>
  <si>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</si>
  <si>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</si>
  <si>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</si>
  <si>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</si>
  <si>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</si>
  <si>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</si>
  <si>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</si>
  <si>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</si>
  <si>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</si>
  <si>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</si>
  <si>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</si>
  <si>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</si>
  <si>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</si>
  <si>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</si>
  <si>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</si>
  <si>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</si>
  <si>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</si>
  <si>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</si>
  <si>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</si>
  <si>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</si>
  <si>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</si>
  <si>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</si>
  <si>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</si>
  <si>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</si>
  <si>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</si>
  <si>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</si>
  <si>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</si>
  <si>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</si>
  <si>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</si>
  <si>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</si>
  <si>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</si>
  <si>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</si>
  <si>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</si>
  <si>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</si>
  <si>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</si>
  <si>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</si>
  <si>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</si>
  <si>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</si>
  <si>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</si>
  <si>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</si>
  <si>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</si>
  <si>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</si>
  <si>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</si>
  <si>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</si>
  <si>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</si>
  <si>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</si>
  <si>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</si>
  <si>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</si>
  <si>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</si>
  <si>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</si>
  <si>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</si>
  <si>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</si>
  <si>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</si>
  <si>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</si>
  <si>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</si>
  <si>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</si>
  <si>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</si>
  <si>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</si>
  <si>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</si>
  <si>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</si>
  <si>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</si>
  <si>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</si>
  <si>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</si>
  <si>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</si>
  <si>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</si>
  <si>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</si>
  <si>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</si>
  <si>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</si>
  <si>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</si>
  <si>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</si>
  <si>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</si>
  <si>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</si>
  <si>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</si>
  <si>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</si>
  <si>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</si>
  <si>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</si>
  <si>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</si>
  <si>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</si>
  <si>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</si>
  <si>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</si>
  <si>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</si>
  <si>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</si>
  <si>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</si>
  <si>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</si>
  <si>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</si>
  <si>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</si>
  <si>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</si>
  <si>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</si>
  <si>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</si>
  <si>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</si>
  <si>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</si>
  <si>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</si>
  <si>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</si>
  <si>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</si>
  <si>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</si>
  <si>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</si>
  <si>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</si>
  <si>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</si>
  <si>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</si>
  <si>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</si>
  <si>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</si>
  <si>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</si>
  <si>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</si>
  <si>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</si>
  <si>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</si>
  <si>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</si>
  <si>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</si>
  <si>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</si>
  <si>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</si>
  <si>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</si>
  <si>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</si>
  <si>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</si>
  <si>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</si>
  <si>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</si>
  <si>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</si>
  <si>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</si>
  <si>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</si>
  <si>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</si>
  <si>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</si>
  <si>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</si>
  <si>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</si>
  <si>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</si>
  <si>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</si>
  <si>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</si>
  <si>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</si>
  <si>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</si>
  <si>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</si>
  <si>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амортизированной стоимости (за вычетом резервов на обесценение)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</si>
  <si>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</si>
  <si>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</si>
  <si>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</si>
  <si>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</si>
  <si>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</si>
  <si>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</si>
  <si>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</si>
  <si>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Консолидированный отчет о прибылях и убытках</t>
  </si>
  <si>
    <t>Ценные бумаги, оцениваемые по справедливой стоимости через прочий совокупный доход</t>
  </si>
  <si>
    <t>Активы в форме права пользования (за вычетом амортизации и убытков от обесценения)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</si>
  <si>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</si>
  <si>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</si>
  <si>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</si>
  <si>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</si>
  <si>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</si>
  <si>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</si>
  <si>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</si>
  <si>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</si>
  <si>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</si>
  <si>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</si>
  <si>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</si>
  <si>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</si>
  <si>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</si>
  <si>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</si>
  <si>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</si>
  <si>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</si>
  <si>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</si>
  <si>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</si>
  <si>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</si>
  <si>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</si>
  <si>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</si>
  <si>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</si>
  <si>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</si>
  <si>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</si>
  <si>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</si>
  <si>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</si>
  <si>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</si>
  <si>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>Резерв на переоценку основных средств</t>
  </si>
  <si>
    <t>47.1</t>
  </si>
  <si>
    <t>47.2</t>
  </si>
  <si>
    <t>Итого капитал и обязательства</t>
  </si>
  <si>
    <t xml:space="preserve">Главный бухгалтер__________________________    Сабитова Ж.М.    </t>
  </si>
  <si>
    <t>эквиваленты денежных средств</t>
  </si>
  <si>
    <t xml:space="preserve"> </t>
  </si>
  <si>
    <t>      по состоянию на "01"октября 2023 года</t>
  </si>
  <si>
    <t xml:space="preserve">Первый руководитель (на период его отсутствия - лицо, его  замещающее)______________    Сыздыков А.С.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</si>
</sst>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[$€]* #,##0.00_);_([$€]* \(#,##0.00\);_([$€]* &quot;-&quot;??_);_(@_)"/>
    <numFmt numFmtId="171" formatCode="#,##0.0000000_ ;\-#,##0.0000000\ "/>
    <numFmt numFmtId="172" formatCode="_-* #,##0_р_._-;\-* #,##0_р_._-;_-* &quot;-&quot;??_р_._-;_-@_-"/>
    <numFmt numFmtId="173" formatCode="_-* #,##0.00[$€]_-;\-* #,##0.00[$€]_-;_-* &quot;-&quot;??[$€]_-;_-@_-"/>
    <numFmt numFmtId="174" formatCode="#,##0.0"/>
    <numFmt numFmtId="175" formatCode="#,##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8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9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0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1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3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48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9" fillId="0" borderId="16" xfId="193" applyFont="1" applyBorder="1" applyAlignment="1" quotePrefix="1">
      <alignment horizontal="center" vertical="top" wrapText="1"/>
      <protection/>
    </xf>
    <xf numFmtId="0" fontId="49" fillId="0" borderId="17" xfId="193" applyFont="1" applyBorder="1" applyAlignment="1" quotePrefix="1">
      <alignment horizontal="center" vertical="top" wrapText="1"/>
      <protection/>
    </xf>
    <xf numFmtId="0" fontId="49" fillId="0" borderId="18" xfId="193" applyFont="1" applyBorder="1" applyAlignment="1" quotePrefix="1">
      <alignment horizontal="center" vertical="top" wrapText="1"/>
      <protection/>
    </xf>
    <xf numFmtId="0" fontId="49" fillId="0" borderId="19" xfId="193" applyFont="1" applyBorder="1" applyAlignment="1" quotePrefix="1">
      <alignment horizontal="center" vertical="top" wrapText="1"/>
      <protection/>
    </xf>
    <xf numFmtId="0" fontId="49" fillId="0" borderId="20" xfId="193" applyFont="1" applyBorder="1" applyAlignment="1" quotePrefix="1">
      <alignment horizontal="center" vertical="top" wrapText="1"/>
      <protection/>
    </xf>
    <xf numFmtId="0" fontId="49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9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9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9" fillId="0" borderId="17" xfId="195" applyFont="1" applyFill="1" applyBorder="1" applyAlignment="1" quotePrefix="1">
      <alignment horizontal="center" vertical="top" wrapText="1"/>
      <protection/>
    </xf>
    <xf numFmtId="0" fontId="49" fillId="0" borderId="18" xfId="195" applyFont="1" applyFill="1" applyBorder="1" applyAlignment="1" quotePrefix="1">
      <alignment horizontal="center" vertical="top" wrapText="1"/>
      <protection/>
    </xf>
    <xf numFmtId="0" fontId="49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9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9" fillId="0" borderId="23" xfId="193" applyFont="1" applyFill="1" applyBorder="1" applyAlignment="1" quotePrefix="1">
      <alignment horizontal="center" vertical="top" wrapText="1"/>
      <protection/>
    </xf>
    <xf numFmtId="3" fontId="12" fillId="0" borderId="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5" fillId="0" borderId="21" xfId="470" applyFont="1" applyFill="1" applyBorder="1" applyAlignment="1">
      <alignment vertical="top" wrapText="1"/>
      <protection/>
    </xf>
    <xf numFmtId="0" fontId="4" fillId="0" borderId="21" xfId="470" applyFont="1" applyFill="1" applyBorder="1" applyAlignment="1">
      <alignment vertical="top" wrapText="1"/>
      <protection/>
    </xf>
    <xf numFmtId="0" fontId="4" fillId="0" borderId="24" xfId="470" applyFont="1" applyFill="1" applyBorder="1" applyAlignment="1">
      <alignment vertical="top" wrapText="1"/>
      <protection/>
    </xf>
    <xf numFmtId="3" fontId="7" fillId="0" borderId="21" xfId="0" applyNumberFormat="1" applyFont="1" applyFill="1" applyBorder="1" applyAlignment="1">
      <alignment horizontal="center" vertical="center"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9" fillId="41" borderId="25" xfId="193" applyFont="1" applyFill="1" applyBorder="1" applyAlignment="1" quotePrefix="1">
      <alignment horizontal="center" vertical="top" wrapText="1"/>
      <protection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7" fillId="0" borderId="21" xfId="470" applyNumberFormat="1" applyFont="1" applyFill="1" applyBorder="1" applyAlignment="1">
      <alignment horizontal="center" vertical="top" wrapText="1"/>
      <protection/>
    </xf>
    <xf numFmtId="3" fontId="7" fillId="41" borderId="21" xfId="470" applyNumberFormat="1" applyFont="1" applyFill="1" applyBorder="1" applyAlignment="1">
      <alignment horizontal="center" vertical="top" wrapText="1"/>
      <protection/>
    </xf>
    <xf numFmtId="0" fontId="50" fillId="0" borderId="23" xfId="193" applyFont="1" applyFill="1" applyBorder="1" applyAlignment="1" quotePrefix="1">
      <alignment horizontal="center" vertical="top" wrapText="1"/>
      <protection/>
    </xf>
    <xf numFmtId="3" fontId="35" fillId="0" borderId="21" xfId="0" applyNumberFormat="1" applyFont="1" applyFill="1" applyBorder="1" applyAlignment="1">
      <alignment horizontal="center"/>
    </xf>
    <xf numFmtId="0" fontId="51" fillId="0" borderId="26" xfId="0" applyFont="1" applyBorder="1" applyAlignment="1">
      <alignment horizontal="left" vertical="top" wrapText="1" indent="1"/>
    </xf>
    <xf numFmtId="0" fontId="49" fillId="0" borderId="16" xfId="193" applyFont="1" applyFill="1" applyBorder="1" applyAlignment="1" quotePrefix="1">
      <alignment horizontal="center" vertical="top" wrapText="1"/>
      <protection/>
    </xf>
    <xf numFmtId="3" fontId="7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35" fillId="0" borderId="21" xfId="0" applyNumberFormat="1" applyFont="1" applyBorder="1" applyAlignment="1">
      <alignment horizontal="center"/>
    </xf>
    <xf numFmtId="3" fontId="36" fillId="0" borderId="21" xfId="0" applyNumberFormat="1" applyFont="1" applyBorder="1" applyAlignment="1">
      <alignment horizontal="center"/>
    </xf>
    <xf numFmtId="175" fontId="7" fillId="0" borderId="0" xfId="0" applyNumberFormat="1" applyFont="1" applyFill="1" applyBorder="1" applyAlignment="1">
      <alignment horizontal="center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31" fillId="0" borderId="21" xfId="0" applyNumberFormat="1" applyFont="1" applyFill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—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—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—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—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—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—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—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—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—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—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—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—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—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—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—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—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—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2"/>
  <sheetViews>
    <sheetView view="pageBreakPreview" zoomScale="75" zoomScaleSheetLayoutView="75" workbookViewId="0" topLeftCell="A91">
      <selection activeCell="A117" sqref="A117"/>
    </sheetView>
  </sheetViews>
  <sheetFormatPr defaultColWidth="9.140625" defaultRowHeight="12.75"/>
  <cols>
    <col min="1" max="1" width="68.28125" style="3" customWidth="1"/>
    <col min="2" max="2" width="16.57421875" style="3" customWidth="1"/>
    <col min="3" max="3" width="16.57421875" style="49" customWidth="1"/>
    <col min="4" max="4" width="19.421875" style="49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0"/>
    </row>
    <row r="2" spans="1:4" ht="15.75">
      <c r="A2" s="82" t="s">
        <v>279</v>
      </c>
      <c r="B2" s="82"/>
      <c r="C2" s="82"/>
      <c r="D2" s="82"/>
    </row>
    <row r="3" spans="1:4" ht="15.75">
      <c r="A3" s="83" t="s">
        <v>44</v>
      </c>
      <c r="B3" s="83"/>
      <c r="C3" s="83"/>
      <c r="D3" s="83"/>
    </row>
    <row r="4" spans="1:4" ht="15.75">
      <c r="A4" s="83" t="s">
        <v>323</v>
      </c>
      <c r="B4" s="83"/>
      <c r="C4" s="83"/>
      <c r="D4" s="83"/>
    </row>
    <row r="5" ht="15.75">
      <c r="C5" s="40"/>
    </row>
    <row r="6" spans="1:4" ht="15.75">
      <c r="A6" s="81" t="s">
        <v>26</v>
      </c>
      <c r="B6" s="81"/>
      <c r="C6" s="81"/>
      <c r="D6" s="81"/>
    </row>
    <row r="7" spans="1:4" ht="56.25" customHeight="1">
      <c r="A7" s="58" t="s">
        <v>159</v>
      </c>
      <c r="B7" s="59" t="s">
        <v>40</v>
      </c>
      <c r="C7" s="23" t="s">
        <v>41</v>
      </c>
      <c r="D7" s="50" t="s">
        <v>42</v>
      </c>
    </row>
    <row r="8" spans="1:4" ht="12.75">
      <c r="A8" s="41" t="s">
        <v>160</v>
      </c>
      <c r="B8" s="8" t="s">
        <v>92</v>
      </c>
      <c r="C8" s="60" t="s">
        <v>96</v>
      </c>
      <c r="D8" s="51" t="s">
        <v>98</v>
      </c>
    </row>
    <row r="9" spans="1:4" ht="15.75">
      <c r="A9" s="45" t="s">
        <v>161</v>
      </c>
      <c r="B9" s="8" t="s">
        <v>69</v>
      </c>
      <c r="C9" s="32"/>
      <c r="D9" s="52"/>
    </row>
    <row r="10" spans="1:4" ht="15.75">
      <c r="A10" s="46" t="s">
        <v>18</v>
      </c>
      <c r="B10" s="8" t="s">
        <v>93</v>
      </c>
      <c r="C10" s="61">
        <v>112791</v>
      </c>
      <c r="D10" s="65">
        <v>212996.412647</v>
      </c>
    </row>
    <row r="11" spans="1:4" ht="15.75">
      <c r="A11" s="46" t="s">
        <v>4</v>
      </c>
      <c r="B11" s="8" t="s">
        <v>69</v>
      </c>
      <c r="C11" s="61"/>
      <c r="D11" s="65"/>
    </row>
    <row r="12" spans="1:4" ht="15.75">
      <c r="A12" s="46" t="s">
        <v>47</v>
      </c>
      <c r="B12" s="8" t="s">
        <v>94</v>
      </c>
      <c r="C12" s="61"/>
      <c r="D12" s="65"/>
    </row>
    <row r="13" spans="1:4" ht="31.5">
      <c r="A13" s="46" t="s">
        <v>48</v>
      </c>
      <c r="B13" s="8" t="s">
        <v>95</v>
      </c>
      <c r="C13" s="61">
        <v>112791</v>
      </c>
      <c r="D13" s="65">
        <v>212996.412647</v>
      </c>
    </row>
    <row r="14" spans="1:4" ht="16.5" thickBot="1">
      <c r="A14" s="62" t="s">
        <v>321</v>
      </c>
      <c r="B14" s="63" t="s">
        <v>237</v>
      </c>
      <c r="C14" s="61"/>
      <c r="D14" s="65"/>
    </row>
    <row r="15" spans="1:4" ht="15.75">
      <c r="A15" s="46" t="s">
        <v>14</v>
      </c>
      <c r="B15" s="8" t="s">
        <v>92</v>
      </c>
      <c r="C15" s="61"/>
      <c r="D15" s="65" t="s">
        <v>322</v>
      </c>
    </row>
    <row r="16" spans="1:4" ht="15.75">
      <c r="A16" s="46" t="s">
        <v>31</v>
      </c>
      <c r="B16" s="8" t="s">
        <v>96</v>
      </c>
      <c r="C16" s="61"/>
      <c r="D16" s="65"/>
    </row>
    <row r="17" spans="1:4" ht="15.75">
      <c r="A17" s="46" t="s">
        <v>4</v>
      </c>
      <c r="B17" s="8" t="s">
        <v>69</v>
      </c>
      <c r="C17" s="61"/>
      <c r="D17" s="65"/>
    </row>
    <row r="18" spans="1:4" ht="31.5">
      <c r="A18" s="46" t="s">
        <v>46</v>
      </c>
      <c r="B18" s="8" t="s">
        <v>97</v>
      </c>
      <c r="C18" s="61"/>
      <c r="D18" s="65"/>
    </row>
    <row r="19" spans="1:4" ht="15.75">
      <c r="A19" s="46" t="s">
        <v>49</v>
      </c>
      <c r="B19" s="8" t="s">
        <v>98</v>
      </c>
      <c r="C19" s="61">
        <v>120117</v>
      </c>
      <c r="D19" s="65">
        <v>32017.767274</v>
      </c>
    </row>
    <row r="20" spans="1:4" ht="15.75">
      <c r="A20" s="46" t="s">
        <v>4</v>
      </c>
      <c r="B20" s="8" t="s">
        <v>69</v>
      </c>
      <c r="C20" s="61"/>
      <c r="D20" s="65"/>
    </row>
    <row r="21" spans="1:4" ht="31.5">
      <c r="A21" s="46" t="s">
        <v>46</v>
      </c>
      <c r="B21" s="8" t="s">
        <v>99</v>
      </c>
      <c r="C21" s="61">
        <v>111</v>
      </c>
      <c r="D21" s="65"/>
    </row>
    <row r="22" spans="1:4" ht="31.5">
      <c r="A22" s="47" t="s">
        <v>39</v>
      </c>
      <c r="B22" s="9" t="s">
        <v>100</v>
      </c>
      <c r="C22" s="61">
        <v>2219553</v>
      </c>
      <c r="D22" s="65">
        <v>2245546.1215045</v>
      </c>
    </row>
    <row r="23" spans="1:4" ht="15.75">
      <c r="A23" s="47" t="s">
        <v>4</v>
      </c>
      <c r="B23" s="9"/>
      <c r="C23" s="61"/>
      <c r="D23" s="65"/>
    </row>
    <row r="24" spans="1:4" ht="31.5">
      <c r="A24" s="46" t="s">
        <v>46</v>
      </c>
      <c r="B24" s="13" t="s">
        <v>101</v>
      </c>
      <c r="C24" s="61">
        <v>12900</v>
      </c>
      <c r="D24" s="65">
        <v>61274.5840975</v>
      </c>
    </row>
    <row r="25" spans="1:4" ht="31.5">
      <c r="A25" s="46" t="s">
        <v>287</v>
      </c>
      <c r="B25" s="13" t="s">
        <v>102</v>
      </c>
      <c r="C25" s="61"/>
      <c r="D25" s="65"/>
    </row>
    <row r="26" spans="1:4" ht="15.75">
      <c r="A26" s="46" t="s">
        <v>4</v>
      </c>
      <c r="B26" s="13" t="s">
        <v>69</v>
      </c>
      <c r="C26" s="61"/>
      <c r="D26" s="65"/>
    </row>
    <row r="27" spans="1:4" ht="15.75">
      <c r="A27" s="46" t="s">
        <v>50</v>
      </c>
      <c r="B27" s="13" t="s">
        <v>103</v>
      </c>
      <c r="C27" s="61"/>
      <c r="D27" s="65"/>
    </row>
    <row r="28" spans="1:4" ht="31.5">
      <c r="A28" s="46" t="s">
        <v>278</v>
      </c>
      <c r="B28" s="13" t="s">
        <v>104</v>
      </c>
      <c r="C28" s="61"/>
      <c r="D28" s="65"/>
    </row>
    <row r="29" spans="1:4" ht="15.75">
      <c r="A29" s="46" t="s">
        <v>4</v>
      </c>
      <c r="B29" s="13" t="s">
        <v>69</v>
      </c>
      <c r="C29" s="61"/>
      <c r="D29" s="65"/>
    </row>
    <row r="30" spans="1:4" ht="15.75">
      <c r="A30" s="46" t="s">
        <v>50</v>
      </c>
      <c r="B30" s="13" t="s">
        <v>105</v>
      </c>
      <c r="C30" s="61"/>
      <c r="D30" s="65"/>
    </row>
    <row r="31" spans="1:4" ht="15.75">
      <c r="A31" s="46" t="s">
        <v>16</v>
      </c>
      <c r="B31" s="8" t="s">
        <v>106</v>
      </c>
      <c r="C31" s="61"/>
      <c r="D31" s="65"/>
    </row>
    <row r="32" spans="1:4" ht="31.5">
      <c r="A32" s="46" t="s">
        <v>32</v>
      </c>
      <c r="B32" s="8" t="s">
        <v>107</v>
      </c>
      <c r="C32" s="61">
        <v>443</v>
      </c>
      <c r="D32" s="65"/>
    </row>
    <row r="33" spans="1:4" ht="15.75">
      <c r="A33" s="46" t="s">
        <v>3</v>
      </c>
      <c r="B33" s="8" t="s">
        <v>108</v>
      </c>
      <c r="C33" s="61">
        <v>33</v>
      </c>
      <c r="D33" s="65">
        <v>7</v>
      </c>
    </row>
    <row r="34" spans="1:4" ht="31.5">
      <c r="A34" s="46" t="s">
        <v>51</v>
      </c>
      <c r="B34" s="8" t="s">
        <v>109</v>
      </c>
      <c r="C34" s="61"/>
      <c r="D34" s="65"/>
    </row>
    <row r="35" spans="1:4" ht="31.5">
      <c r="A35" s="46" t="s">
        <v>13</v>
      </c>
      <c r="B35" s="8" t="s">
        <v>110</v>
      </c>
      <c r="C35" s="61">
        <v>32662</v>
      </c>
      <c r="D35" s="65">
        <v>19557</v>
      </c>
    </row>
    <row r="36" spans="1:5" ht="31.5">
      <c r="A36" s="46" t="s">
        <v>12</v>
      </c>
      <c r="B36" s="8" t="s">
        <v>111</v>
      </c>
      <c r="C36" s="61"/>
      <c r="D36" s="65"/>
      <c r="E36" s="4"/>
    </row>
    <row r="37" spans="1:4" ht="31.5">
      <c r="A37" s="46" t="s">
        <v>288</v>
      </c>
      <c r="B37" s="8">
        <v>14</v>
      </c>
      <c r="C37" s="61"/>
      <c r="D37" s="65"/>
    </row>
    <row r="38" spans="1:4" ht="15.75">
      <c r="A38" s="46" t="s">
        <v>11</v>
      </c>
      <c r="B38" s="8">
        <v>15</v>
      </c>
      <c r="C38" s="61">
        <v>15809</v>
      </c>
      <c r="D38" s="65">
        <f>48721.1634205-32000</f>
        <v>16721.1634205</v>
      </c>
    </row>
    <row r="39" spans="1:4" ht="15.75">
      <c r="A39" s="46" t="s">
        <v>52</v>
      </c>
      <c r="B39" s="8">
        <v>16</v>
      </c>
      <c r="C39" s="64">
        <f>C46+C47+C48+C51</f>
        <v>8124</v>
      </c>
      <c r="D39" s="64">
        <f>D46+D47+D48+D51</f>
        <v>5629</v>
      </c>
    </row>
    <row r="40" spans="1:4" ht="15.75">
      <c r="A40" s="46" t="s">
        <v>4</v>
      </c>
      <c r="B40" s="8" t="s">
        <v>69</v>
      </c>
      <c r="C40" s="61"/>
      <c r="D40" s="65"/>
    </row>
    <row r="41" spans="1:4" ht="15.75">
      <c r="A41" s="46" t="s">
        <v>53</v>
      </c>
      <c r="B41" s="8" t="s">
        <v>121</v>
      </c>
      <c r="C41" s="61"/>
      <c r="D41" s="65"/>
    </row>
    <row r="42" spans="1:4" ht="15.75">
      <c r="A42" s="46" t="s">
        <v>54</v>
      </c>
      <c r="B42" s="9" t="s">
        <v>289</v>
      </c>
      <c r="C42" s="61"/>
      <c r="D42" s="65"/>
    </row>
    <row r="43" spans="1:4" ht="15.75">
      <c r="A43" s="46" t="s">
        <v>55</v>
      </c>
      <c r="B43" s="10" t="s">
        <v>290</v>
      </c>
      <c r="C43" s="61"/>
      <c r="D43" s="65"/>
    </row>
    <row r="44" spans="1:4" ht="15.75">
      <c r="A44" s="46" t="s">
        <v>56</v>
      </c>
      <c r="B44" s="10" t="s">
        <v>122</v>
      </c>
      <c r="C44" s="61"/>
      <c r="D44" s="65"/>
    </row>
    <row r="45" spans="1:4" ht="15.75">
      <c r="A45" s="46" t="s">
        <v>57</v>
      </c>
      <c r="B45" s="10" t="s">
        <v>123</v>
      </c>
      <c r="C45" s="61"/>
      <c r="D45" s="65"/>
    </row>
    <row r="46" spans="1:4" ht="15.75">
      <c r="A46" s="46" t="s">
        <v>58</v>
      </c>
      <c r="B46" s="10" t="s">
        <v>124</v>
      </c>
      <c r="C46" s="61">
        <v>3031</v>
      </c>
      <c r="D46" s="65">
        <v>1125</v>
      </c>
    </row>
    <row r="47" spans="1:4" ht="15.75">
      <c r="A47" s="46" t="s">
        <v>59</v>
      </c>
      <c r="B47" s="10" t="s">
        <v>267</v>
      </c>
      <c r="C47" s="61">
        <v>484</v>
      </c>
      <c r="D47" s="65">
        <v>384</v>
      </c>
    </row>
    <row r="48" spans="1:4" ht="15.75">
      <c r="A48" s="46" t="s">
        <v>60</v>
      </c>
      <c r="B48" s="10" t="s">
        <v>291</v>
      </c>
      <c r="C48" s="61">
        <v>406</v>
      </c>
      <c r="D48" s="65">
        <v>140</v>
      </c>
    </row>
    <row r="49" spans="1:4" ht="15.75">
      <c r="A49" s="46" t="s">
        <v>61</v>
      </c>
      <c r="B49" s="10" t="s">
        <v>292</v>
      </c>
      <c r="C49" s="61"/>
      <c r="D49" s="65"/>
    </row>
    <row r="50" spans="1:4" ht="15.75">
      <c r="A50" s="46" t="s">
        <v>62</v>
      </c>
      <c r="B50" s="10" t="s">
        <v>293</v>
      </c>
      <c r="C50" s="61"/>
      <c r="D50" s="65"/>
    </row>
    <row r="51" spans="1:4" ht="15.75">
      <c r="A51" s="46" t="s">
        <v>63</v>
      </c>
      <c r="B51" s="10" t="s">
        <v>294</v>
      </c>
      <c r="C51" s="61">
        <v>4203</v>
      </c>
      <c r="D51" s="65">
        <v>3980</v>
      </c>
    </row>
    <row r="52" spans="1:4" ht="15.75">
      <c r="A52" s="46" t="s">
        <v>43</v>
      </c>
      <c r="B52" s="10" t="s">
        <v>125</v>
      </c>
      <c r="C52" s="61">
        <v>1583</v>
      </c>
      <c r="D52" s="65">
        <v>2147.769348</v>
      </c>
    </row>
    <row r="53" spans="1:4" ht="15.75">
      <c r="A53" s="46" t="s">
        <v>4</v>
      </c>
      <c r="B53" s="10" t="s">
        <v>69</v>
      </c>
      <c r="C53" s="61"/>
      <c r="D53" s="65"/>
    </row>
    <row r="54" spans="1:4" ht="15.75">
      <c r="A54" s="46" t="s">
        <v>64</v>
      </c>
      <c r="B54" s="10" t="s">
        <v>295</v>
      </c>
      <c r="C54" s="61"/>
      <c r="D54" s="65"/>
    </row>
    <row r="55" spans="1:10" ht="15.75">
      <c r="A55" s="46" t="s">
        <v>65</v>
      </c>
      <c r="B55" s="10" t="s">
        <v>296</v>
      </c>
      <c r="C55" s="61"/>
      <c r="D55" s="65"/>
      <c r="F55" s="2"/>
      <c r="G55" s="2"/>
      <c r="H55" s="2"/>
      <c r="J55" s="2"/>
    </row>
    <row r="56" spans="1:4" ht="15.75">
      <c r="A56" s="46" t="s">
        <v>66</v>
      </c>
      <c r="B56" s="10" t="s">
        <v>297</v>
      </c>
      <c r="C56" s="61">
        <v>1583</v>
      </c>
      <c r="D56" s="65">
        <v>2147.769348</v>
      </c>
    </row>
    <row r="57" spans="1:4" ht="15.75">
      <c r="A57" s="46" t="s">
        <v>67</v>
      </c>
      <c r="B57" s="10" t="s">
        <v>298</v>
      </c>
      <c r="C57" s="61"/>
      <c r="D57" s="65"/>
    </row>
    <row r="58" spans="1:4" ht="15.75">
      <c r="A58" s="46" t="s">
        <v>33</v>
      </c>
      <c r="B58" s="10" t="s">
        <v>126</v>
      </c>
      <c r="C58" s="61">
        <v>64848</v>
      </c>
      <c r="D58" s="65">
        <v>64848</v>
      </c>
    </row>
    <row r="59" spans="1:4" ht="15.75">
      <c r="A59" s="46" t="s">
        <v>19</v>
      </c>
      <c r="B59" s="10" t="s">
        <v>127</v>
      </c>
      <c r="C59" s="61">
        <v>2656</v>
      </c>
      <c r="D59" s="65">
        <v>2656</v>
      </c>
    </row>
    <row r="60" spans="1:5" ht="15.75">
      <c r="A60" s="46" t="s">
        <v>68</v>
      </c>
      <c r="B60" s="10">
        <v>20</v>
      </c>
      <c r="C60" s="61"/>
      <c r="D60" s="65"/>
      <c r="E60" s="4"/>
    </row>
    <row r="61" spans="1:4" ht="15.75">
      <c r="A61" s="46" t="s">
        <v>2</v>
      </c>
      <c r="B61" s="10" t="s">
        <v>129</v>
      </c>
      <c r="C61" s="61"/>
      <c r="D61" s="65"/>
    </row>
    <row r="62" spans="1:5" ht="15.75">
      <c r="A62" s="45" t="s">
        <v>5</v>
      </c>
      <c r="B62" s="10" t="s">
        <v>130</v>
      </c>
      <c r="C62" s="66">
        <f>C10+C19+C22+C32+C33+C35+C36+C38+C39+C52+C58+C59</f>
        <v>2578619</v>
      </c>
      <c r="D62" s="66">
        <f>D10+D19+D22+D32+D33+D35+D36+D38+D39+D52+D58+D59</f>
        <v>2602126.2341940003</v>
      </c>
      <c r="E62" s="4"/>
    </row>
    <row r="63" spans="1:4" ht="15.75">
      <c r="A63" s="45" t="s">
        <v>8</v>
      </c>
      <c r="B63" s="10" t="s">
        <v>69</v>
      </c>
      <c r="C63" s="61"/>
      <c r="D63" s="61"/>
    </row>
    <row r="64" spans="1:4" ht="15.75">
      <c r="A64" s="46" t="s">
        <v>70</v>
      </c>
      <c r="B64" s="10" t="s">
        <v>131</v>
      </c>
      <c r="C64" s="61"/>
      <c r="D64" s="61"/>
    </row>
    <row r="65" spans="1:4" ht="15.75">
      <c r="A65" s="46" t="s">
        <v>34</v>
      </c>
      <c r="B65" s="10" t="s">
        <v>132</v>
      </c>
      <c r="C65" s="61"/>
      <c r="D65" s="61"/>
    </row>
    <row r="66" spans="1:4" ht="15.75">
      <c r="A66" s="46" t="s">
        <v>71</v>
      </c>
      <c r="B66" s="10" t="s">
        <v>133</v>
      </c>
      <c r="C66" s="61"/>
      <c r="D66" s="61"/>
    </row>
    <row r="67" spans="1:4" ht="15.75">
      <c r="A67" s="46" t="s">
        <v>35</v>
      </c>
      <c r="B67" s="10" t="s">
        <v>134</v>
      </c>
      <c r="C67" s="61"/>
      <c r="D67" s="61"/>
    </row>
    <row r="68" spans="1:7" ht="15.75">
      <c r="A68" s="46" t="s">
        <v>27</v>
      </c>
      <c r="B68" s="10" t="s">
        <v>135</v>
      </c>
      <c r="C68" s="61"/>
      <c r="D68" s="61"/>
      <c r="E68" s="5"/>
      <c r="F68" s="5"/>
      <c r="G68" s="5"/>
    </row>
    <row r="69" spans="1:7" ht="15.75">
      <c r="A69" s="46" t="s">
        <v>72</v>
      </c>
      <c r="B69" s="10" t="s">
        <v>136</v>
      </c>
      <c r="C69" s="61"/>
      <c r="D69" s="61"/>
      <c r="E69" s="5"/>
      <c r="F69" s="5"/>
      <c r="G69" s="5"/>
    </row>
    <row r="70" spans="1:7" ht="15.75">
      <c r="A70" s="46" t="s">
        <v>17</v>
      </c>
      <c r="B70" s="10" t="s">
        <v>137</v>
      </c>
      <c r="C70" s="61">
        <v>3194</v>
      </c>
      <c r="D70" s="65">
        <v>1758</v>
      </c>
      <c r="E70" s="5"/>
      <c r="F70" s="5"/>
      <c r="G70" s="5"/>
    </row>
    <row r="71" spans="1:7" ht="15.75">
      <c r="A71" s="46" t="s">
        <v>73</v>
      </c>
      <c r="B71" s="10" t="s">
        <v>138</v>
      </c>
      <c r="C71" s="65">
        <f>C79+C80+C81+C82+C83</f>
        <v>1261</v>
      </c>
      <c r="D71" s="65">
        <f>D79+D80+D81+D82+D83</f>
        <v>1499</v>
      </c>
      <c r="E71" s="5"/>
      <c r="F71" s="5"/>
      <c r="G71" s="5"/>
    </row>
    <row r="72" spans="1:7" ht="15.75">
      <c r="A72" s="46" t="s">
        <v>4</v>
      </c>
      <c r="B72" s="10" t="s">
        <v>69</v>
      </c>
      <c r="C72" s="61"/>
      <c r="D72" s="65"/>
      <c r="E72" s="5"/>
      <c r="F72" s="5"/>
      <c r="G72" s="5"/>
    </row>
    <row r="73" spans="1:7" ht="15.75">
      <c r="A73" s="46" t="s">
        <v>74</v>
      </c>
      <c r="B73" s="11" t="s">
        <v>139</v>
      </c>
      <c r="C73" s="61"/>
      <c r="D73" s="65"/>
      <c r="E73" s="5"/>
      <c r="F73" s="5"/>
      <c r="G73" s="5"/>
    </row>
    <row r="74" spans="1:7" ht="15.75">
      <c r="A74" s="46" t="s">
        <v>75</v>
      </c>
      <c r="B74" s="10" t="s">
        <v>140</v>
      </c>
      <c r="C74" s="61"/>
      <c r="D74" s="65"/>
      <c r="E74" s="5"/>
      <c r="F74" s="5"/>
      <c r="G74" s="5"/>
    </row>
    <row r="75" spans="1:7" ht="15.75">
      <c r="A75" s="46" t="s">
        <v>76</v>
      </c>
      <c r="B75" s="10" t="s">
        <v>141</v>
      </c>
      <c r="C75" s="61"/>
      <c r="D75" s="65"/>
      <c r="E75" s="5"/>
      <c r="F75" s="5"/>
      <c r="G75" s="5"/>
    </row>
    <row r="76" spans="1:7" ht="15.75">
      <c r="A76" s="46" t="s">
        <v>77</v>
      </c>
      <c r="B76" s="10" t="s">
        <v>142</v>
      </c>
      <c r="C76" s="61"/>
      <c r="D76" s="65"/>
      <c r="E76" s="5"/>
      <c r="F76" s="5"/>
      <c r="G76" s="5"/>
    </row>
    <row r="77" spans="1:7" ht="15.75">
      <c r="A77" s="46" t="s">
        <v>78</v>
      </c>
      <c r="B77" s="10" t="s">
        <v>299</v>
      </c>
      <c r="C77" s="61"/>
      <c r="D77" s="65"/>
      <c r="E77" s="5"/>
      <c r="F77" s="5"/>
      <c r="G77" s="5"/>
    </row>
    <row r="78" spans="1:7" ht="15.75">
      <c r="A78" s="46" t="s">
        <v>79</v>
      </c>
      <c r="B78" s="10" t="s">
        <v>300</v>
      </c>
      <c r="C78" s="61"/>
      <c r="D78" s="65"/>
      <c r="E78" s="5"/>
      <c r="F78" s="5"/>
      <c r="G78" s="5"/>
    </row>
    <row r="79" spans="1:7" ht="15.75">
      <c r="A79" s="46" t="s">
        <v>80</v>
      </c>
      <c r="B79" s="10" t="s">
        <v>301</v>
      </c>
      <c r="C79" s="61">
        <v>323</v>
      </c>
      <c r="D79" s="65">
        <v>501</v>
      </c>
      <c r="E79" s="5"/>
      <c r="F79" s="5"/>
      <c r="G79" s="5"/>
    </row>
    <row r="80" spans="1:7" ht="21" customHeight="1">
      <c r="A80" s="46" t="s">
        <v>81</v>
      </c>
      <c r="B80" s="10" t="s">
        <v>302</v>
      </c>
      <c r="C80" s="61"/>
      <c r="D80" s="65"/>
      <c r="E80" s="5"/>
      <c r="F80" s="5"/>
      <c r="G80" s="5"/>
    </row>
    <row r="81" spans="1:7" ht="15.75">
      <c r="A81" s="46" t="s">
        <v>82</v>
      </c>
      <c r="B81" s="10" t="s">
        <v>303</v>
      </c>
      <c r="C81" s="61"/>
      <c r="D81" s="65">
        <v>47</v>
      </c>
      <c r="E81" s="5"/>
      <c r="F81" s="5"/>
      <c r="G81" s="5"/>
    </row>
    <row r="82" spans="1:7" ht="15.75">
      <c r="A82" s="46" t="s">
        <v>83</v>
      </c>
      <c r="B82" s="10" t="s">
        <v>304</v>
      </c>
      <c r="C82" s="61">
        <v>938</v>
      </c>
      <c r="D82" s="65">
        <v>934</v>
      </c>
      <c r="E82" s="5"/>
      <c r="F82" s="5"/>
      <c r="G82" s="5"/>
    </row>
    <row r="83" spans="1:7" ht="31.5">
      <c r="A83" s="46" t="s">
        <v>84</v>
      </c>
      <c r="B83" s="10" t="s">
        <v>305</v>
      </c>
      <c r="C83" s="61"/>
      <c r="D83" s="65">
        <v>17</v>
      </c>
      <c r="E83" s="5"/>
      <c r="F83" s="5"/>
      <c r="G83" s="5"/>
    </row>
    <row r="84" spans="1:7" ht="15.75">
      <c r="A84" s="46" t="s">
        <v>43</v>
      </c>
      <c r="B84" s="10" t="s">
        <v>143</v>
      </c>
      <c r="C84" s="61">
        <v>604</v>
      </c>
      <c r="D84" s="65">
        <f>D88</f>
        <v>931.3190764999999</v>
      </c>
      <c r="E84" s="5"/>
      <c r="F84" s="5"/>
      <c r="G84" s="5"/>
    </row>
    <row r="85" spans="1:7" ht="15.75">
      <c r="A85" s="46" t="s">
        <v>4</v>
      </c>
      <c r="B85" s="10" t="s">
        <v>69</v>
      </c>
      <c r="C85" s="61"/>
      <c r="D85" s="65"/>
      <c r="E85" s="5"/>
      <c r="F85" s="5"/>
      <c r="G85" s="5"/>
    </row>
    <row r="86" spans="1:7" ht="15.75">
      <c r="A86" s="46" t="s">
        <v>85</v>
      </c>
      <c r="B86" s="10" t="s">
        <v>306</v>
      </c>
      <c r="C86" s="61"/>
      <c r="D86" s="65"/>
      <c r="E86" s="7"/>
      <c r="F86" s="5"/>
      <c r="G86" s="5"/>
    </row>
    <row r="87" spans="1:7" ht="15.75">
      <c r="A87" s="46" t="s">
        <v>86</v>
      </c>
      <c r="B87" s="10" t="s">
        <v>307</v>
      </c>
      <c r="C87" s="61"/>
      <c r="D87" s="65"/>
      <c r="E87" s="6"/>
      <c r="F87" s="5"/>
      <c r="G87" s="5"/>
    </row>
    <row r="88" spans="1:7" ht="15.75">
      <c r="A88" s="46" t="s">
        <v>87</v>
      </c>
      <c r="B88" s="10" t="s">
        <v>308</v>
      </c>
      <c r="C88" s="61">
        <v>604</v>
      </c>
      <c r="D88" s="65">
        <v>931.3190764999999</v>
      </c>
      <c r="E88" s="6"/>
      <c r="F88" s="5"/>
      <c r="G88" s="5"/>
    </row>
    <row r="89" spans="1:7" ht="15.75">
      <c r="A89" s="46" t="s">
        <v>88</v>
      </c>
      <c r="B89" s="10" t="s">
        <v>309</v>
      </c>
      <c r="C89" s="61"/>
      <c r="D89" s="65"/>
      <c r="E89" s="6"/>
      <c r="F89" s="5"/>
      <c r="G89" s="5"/>
    </row>
    <row r="90" spans="1:7" ht="31.5">
      <c r="A90" s="46" t="s">
        <v>310</v>
      </c>
      <c r="B90" s="10" t="s">
        <v>144</v>
      </c>
      <c r="C90" s="61">
        <v>4765</v>
      </c>
      <c r="D90" s="65">
        <v>4691</v>
      </c>
      <c r="E90" s="6"/>
      <c r="F90" s="5"/>
      <c r="G90" s="5"/>
    </row>
    <row r="91" spans="1:7" ht="15.75">
      <c r="A91" s="46" t="s">
        <v>89</v>
      </c>
      <c r="B91" s="10" t="s">
        <v>145</v>
      </c>
      <c r="C91" s="61"/>
      <c r="D91" s="65"/>
      <c r="E91" s="5"/>
      <c r="F91" s="5"/>
      <c r="G91" s="5"/>
    </row>
    <row r="92" spans="1:4" ht="15.75">
      <c r="A92" s="46" t="s">
        <v>90</v>
      </c>
      <c r="B92" s="10" t="s">
        <v>146</v>
      </c>
      <c r="C92" s="61"/>
      <c r="D92" s="65"/>
    </row>
    <row r="93" spans="1:4" ht="15.75">
      <c r="A93" s="46" t="s">
        <v>91</v>
      </c>
      <c r="B93" s="10" t="s">
        <v>147</v>
      </c>
      <c r="C93" s="61"/>
      <c r="D93" s="65"/>
    </row>
    <row r="94" spans="1:4" ht="15.75">
      <c r="A94" s="46" t="s">
        <v>311</v>
      </c>
      <c r="B94" s="10">
        <v>36</v>
      </c>
      <c r="C94" s="61"/>
      <c r="D94" s="65"/>
    </row>
    <row r="95" spans="1:5" ht="15.75">
      <c r="A95" s="46" t="s">
        <v>9</v>
      </c>
      <c r="B95" s="10" t="s">
        <v>148</v>
      </c>
      <c r="C95" s="61">
        <v>3686</v>
      </c>
      <c r="D95" s="65">
        <v>19151</v>
      </c>
      <c r="E95" s="2"/>
    </row>
    <row r="96" spans="1:5" ht="15.75">
      <c r="A96" s="45" t="s">
        <v>162</v>
      </c>
      <c r="B96" s="10" t="s">
        <v>149</v>
      </c>
      <c r="C96" s="66">
        <f>C70+C71+C84+C90+C95</f>
        <v>13510</v>
      </c>
      <c r="D96" s="66">
        <f>D70+D71+D84+D90+D95</f>
        <v>28030.3190765</v>
      </c>
      <c r="E96" s="4"/>
    </row>
    <row r="97" spans="1:5" ht="15.75">
      <c r="A97" s="46" t="s">
        <v>20</v>
      </c>
      <c r="B97" s="10" t="s">
        <v>69</v>
      </c>
      <c r="C97" s="61"/>
      <c r="D97" s="65"/>
      <c r="E97" s="2"/>
    </row>
    <row r="98" spans="1:5" ht="15.75">
      <c r="A98" s="46" t="s">
        <v>151</v>
      </c>
      <c r="B98" s="10" t="s">
        <v>150</v>
      </c>
      <c r="C98" s="61">
        <v>5095382</v>
      </c>
      <c r="D98" s="65">
        <v>5088794</v>
      </c>
      <c r="E98" s="2"/>
    </row>
    <row r="99" spans="1:5" ht="15.75">
      <c r="A99" s="46" t="s">
        <v>4</v>
      </c>
      <c r="B99" s="10" t="s">
        <v>69</v>
      </c>
      <c r="C99" s="61"/>
      <c r="D99" s="65"/>
      <c r="E99" s="2"/>
    </row>
    <row r="100" spans="1:5" ht="15.75">
      <c r="A100" s="46" t="s">
        <v>152</v>
      </c>
      <c r="B100" s="10" t="s">
        <v>312</v>
      </c>
      <c r="C100" s="61">
        <v>5095382</v>
      </c>
      <c r="D100" s="65">
        <v>5088794</v>
      </c>
      <c r="E100" s="2"/>
    </row>
    <row r="101" spans="1:4" ht="15.75">
      <c r="A101" s="46" t="s">
        <v>153</v>
      </c>
      <c r="B101" s="10" t="s">
        <v>313</v>
      </c>
      <c r="C101" s="61"/>
      <c r="D101" s="65"/>
    </row>
    <row r="102" spans="1:4" ht="15.75">
      <c r="A102" s="46" t="s">
        <v>154</v>
      </c>
      <c r="B102" s="10">
        <v>40</v>
      </c>
      <c r="C102" s="61">
        <v>-296405</v>
      </c>
      <c r="D102" s="65">
        <v>-296405</v>
      </c>
    </row>
    <row r="103" spans="1:4" ht="15.75">
      <c r="A103" s="46" t="s">
        <v>6</v>
      </c>
      <c r="B103" s="11">
        <v>41</v>
      </c>
      <c r="C103" s="61">
        <v>-334171</v>
      </c>
      <c r="D103" s="65">
        <v>-334171</v>
      </c>
    </row>
    <row r="104" spans="1:4" ht="15.75">
      <c r="A104" s="46" t="s">
        <v>7</v>
      </c>
      <c r="B104" s="12">
        <v>42</v>
      </c>
      <c r="C104" s="61"/>
      <c r="D104" s="65"/>
    </row>
    <row r="105" spans="1:4" ht="31.5">
      <c r="A105" s="53" t="s">
        <v>314</v>
      </c>
      <c r="B105" s="12">
        <v>43</v>
      </c>
      <c r="C105" s="61"/>
      <c r="D105" s="65"/>
    </row>
    <row r="106" spans="1:4" ht="31.5">
      <c r="A106" s="44" t="s">
        <v>315</v>
      </c>
      <c r="B106" s="12">
        <v>44</v>
      </c>
      <c r="C106" s="61"/>
      <c r="D106" s="65"/>
    </row>
    <row r="107" spans="1:4" ht="15.75">
      <c r="A107" s="44" t="s">
        <v>316</v>
      </c>
      <c r="B107" s="12">
        <v>45</v>
      </c>
      <c r="C107" s="61"/>
      <c r="D107" s="65"/>
    </row>
    <row r="108" spans="1:6" ht="15.75">
      <c r="A108" s="46" t="s">
        <v>155</v>
      </c>
      <c r="B108" s="12">
        <v>46</v>
      </c>
      <c r="C108" s="61">
        <f>35766+108132</f>
        <v>143898</v>
      </c>
      <c r="D108" s="65">
        <v>195386</v>
      </c>
      <c r="F108" s="4"/>
    </row>
    <row r="109" spans="1:6" ht="15.75">
      <c r="A109" s="46" t="s">
        <v>21</v>
      </c>
      <c r="B109" s="12">
        <v>47</v>
      </c>
      <c r="C109" s="67">
        <f>C111+C112</f>
        <v>-2043595</v>
      </c>
      <c r="D109" s="67">
        <f>D111+D112</f>
        <v>-2079508</v>
      </c>
      <c r="F109" s="4"/>
    </row>
    <row r="110" spans="1:4" ht="15.75">
      <c r="A110" s="46" t="s">
        <v>4</v>
      </c>
      <c r="B110" s="12" t="s">
        <v>69</v>
      </c>
      <c r="C110" s="61"/>
      <c r="D110" s="65"/>
    </row>
    <row r="111" spans="1:4" ht="15.75">
      <c r="A111" s="46" t="s">
        <v>156</v>
      </c>
      <c r="B111" s="12" t="s">
        <v>317</v>
      </c>
      <c r="C111" s="61">
        <v>-2079508</v>
      </c>
      <c r="D111" s="65">
        <v>-1939571</v>
      </c>
    </row>
    <row r="112" spans="1:4" ht="15.75">
      <c r="A112" s="46" t="s">
        <v>157</v>
      </c>
      <c r="B112" s="12" t="s">
        <v>318</v>
      </c>
      <c r="C112" s="61">
        <v>35913</v>
      </c>
      <c r="D112" s="65">
        <v>-139937</v>
      </c>
    </row>
    <row r="113" spans="1:4" ht="15.75">
      <c r="A113" s="45" t="s">
        <v>158</v>
      </c>
      <c r="B113" s="12">
        <v>48</v>
      </c>
      <c r="C113" s="66">
        <f>C98+C102+C103+C108+C109</f>
        <v>2565109</v>
      </c>
      <c r="D113" s="66">
        <f>D98+D102+D103+D108+D109</f>
        <v>2574096</v>
      </c>
    </row>
    <row r="114" spans="1:4" ht="15.75">
      <c r="A114" s="45" t="s">
        <v>319</v>
      </c>
      <c r="B114" s="12">
        <v>49</v>
      </c>
      <c r="C114" s="67">
        <f>C113+C96</f>
        <v>2578619</v>
      </c>
      <c r="D114" s="67">
        <f>D113+D96</f>
        <v>2602126.3190765</v>
      </c>
    </row>
    <row r="115" spans="1:4" ht="15.75">
      <c r="A115" s="54"/>
      <c r="B115" s="16"/>
      <c r="C115" s="68"/>
      <c r="D115" s="34"/>
    </row>
    <row r="116" spans="1:4" ht="15.75">
      <c r="A116" s="14"/>
      <c r="B116" s="15"/>
      <c r="C116" s="42"/>
      <c r="D116" s="55"/>
    </row>
    <row r="117" spans="1:4" ht="15.75">
      <c r="A117" s="3" t="s">
        <v>324</v>
      </c>
      <c r="C117" s="40"/>
      <c r="D117" s="40"/>
    </row>
    <row r="118" spans="1:4" ht="15.75">
      <c r="A118" s="3" t="s">
        <v>320</v>
      </c>
      <c r="C118" s="40"/>
      <c r="D118" s="40"/>
    </row>
    <row r="119" spans="3:4" ht="15.75">
      <c r="C119" s="40"/>
      <c r="D119" s="40"/>
    </row>
    <row r="120" spans="1:4" ht="15">
      <c r="A120" s="56" t="s">
        <v>45</v>
      </c>
      <c r="B120" s="56"/>
      <c r="C120" s="57"/>
      <c r="D120" s="57"/>
    </row>
    <row r="121" spans="1:4" ht="15">
      <c r="A121" s="56" t="s">
        <v>0</v>
      </c>
      <c r="B121" s="56"/>
      <c r="C121" s="57"/>
      <c r="D121" s="57"/>
    </row>
    <row r="136" spans="3:4" ht="15.75">
      <c r="C136" s="40"/>
      <c r="D136" s="40"/>
    </row>
    <row r="137" spans="3:4" ht="15.75">
      <c r="C137" s="40"/>
      <c r="D137" s="40"/>
    </row>
    <row r="138" spans="3:4" ht="15.75">
      <c r="C138" s="40"/>
      <c r="D138" s="40"/>
    </row>
    <row r="139" spans="3:4" ht="15.75">
      <c r="C139" s="40"/>
      <c r="D139" s="40"/>
    </row>
    <row r="140" spans="3:4" ht="15.75">
      <c r="C140" s="40"/>
      <c r="D140" s="40"/>
    </row>
    <row r="141" spans="3:4" ht="15.75">
      <c r="C141" s="40"/>
      <c r="D141" s="40"/>
    </row>
    <row r="142" spans="3:4" ht="15.75">
      <c r="C142" s="40"/>
      <c r="D142" s="40"/>
    </row>
    <row r="143" spans="3:4" ht="15.75">
      <c r="C143" s="40"/>
      <c r="D143" s="40"/>
    </row>
    <row r="302" ht="15.75">
      <c r="A302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67" r:id="rId1"/>
  <rowBreaks count="2" manualBreakCount="2">
    <brk id="62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13"/>
  <sheetViews>
    <sheetView tabSelected="1" zoomScaleSheetLayoutView="100" workbookViewId="0" topLeftCell="A1">
      <pane xSplit="3" ySplit="9" topLeftCell="D10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8" sqref="H8"/>
    </sheetView>
  </sheetViews>
  <sheetFormatPr defaultColWidth="9.140625" defaultRowHeight="12.75"/>
  <cols>
    <col min="1" max="1" width="65.57421875" style="19" customWidth="1"/>
    <col min="2" max="2" width="14.00390625" style="38" customWidth="1"/>
    <col min="3" max="3" width="15.7109375" style="39" customWidth="1"/>
    <col min="4" max="4" width="18.7109375" style="39" customWidth="1"/>
    <col min="5" max="5" width="16.00390625" style="39" customWidth="1"/>
    <col min="6" max="6" width="23.00390625" style="39" customWidth="1"/>
    <col min="7" max="7" width="13.28125" style="18" bestFit="1" customWidth="1"/>
    <col min="8" max="8" width="16.140625" style="18" customWidth="1"/>
    <col min="9" max="9" width="12.7109375" style="19" customWidth="1"/>
    <col min="10" max="10" width="15.57421875" style="19" customWidth="1"/>
    <col min="11" max="16384" width="9.140625" style="19" customWidth="1"/>
  </cols>
  <sheetData>
    <row r="2" spans="1:6" ht="18.75">
      <c r="A2" s="85" t="s">
        <v>286</v>
      </c>
      <c r="B2" s="85"/>
      <c r="C2" s="85"/>
      <c r="D2" s="85"/>
      <c r="E2" s="85"/>
      <c r="F2" s="85"/>
    </row>
    <row r="3" spans="1:6" ht="18.75">
      <c r="A3" s="86" t="str">
        <f>'[2]Ф1'!A3</f>
        <v>Акционерное общество "Инвестиционный Дом "Астана-Инвест"</v>
      </c>
      <c r="B3" s="86"/>
      <c r="C3" s="86"/>
      <c r="D3" s="86"/>
      <c r="E3" s="86"/>
      <c r="F3" s="86"/>
    </row>
    <row r="4" spans="1:6" ht="18.75">
      <c r="A4" s="85" t="str">
        <f>'Ф1'!A4</f>
        <v>      по состоянию на "01"октября 2023 года</v>
      </c>
      <c r="B4" s="85"/>
      <c r="C4" s="85"/>
      <c r="D4" s="85"/>
      <c r="E4" s="85"/>
      <c r="F4" s="85"/>
    </row>
    <row r="5" spans="1:6" ht="18.75">
      <c r="A5" s="85"/>
      <c r="B5" s="85"/>
      <c r="C5" s="85"/>
      <c r="D5" s="85"/>
      <c r="E5" s="85"/>
      <c r="F5" s="85"/>
    </row>
    <row r="6" spans="1:6" ht="12.75">
      <c r="A6" s="20"/>
      <c r="B6" s="21"/>
      <c r="C6" s="22"/>
      <c r="D6" s="22"/>
      <c r="E6" s="22"/>
      <c r="F6" s="22"/>
    </row>
    <row r="7" spans="1:6" ht="15.75">
      <c r="A7" s="84" t="s">
        <v>28</v>
      </c>
      <c r="B7" s="84"/>
      <c r="C7" s="84"/>
      <c r="D7" s="84"/>
      <c r="E7" s="84"/>
      <c r="F7" s="84"/>
    </row>
    <row r="8" spans="1:6" ht="110.25">
      <c r="A8" s="23" t="s">
        <v>23</v>
      </c>
      <c r="B8" s="23" t="s">
        <v>1</v>
      </c>
      <c r="C8" s="23" t="s">
        <v>30</v>
      </c>
      <c r="D8" s="23" t="s">
        <v>25</v>
      </c>
      <c r="E8" s="23" t="s">
        <v>29</v>
      </c>
      <c r="F8" s="23" t="s">
        <v>24</v>
      </c>
    </row>
    <row r="9" spans="1:6" ht="15.75">
      <c r="A9" s="43">
        <v>1</v>
      </c>
      <c r="B9" s="43">
        <v>2</v>
      </c>
      <c r="C9" s="17">
        <v>3</v>
      </c>
      <c r="D9" s="17">
        <v>4</v>
      </c>
      <c r="E9" s="17"/>
      <c r="F9" s="17"/>
    </row>
    <row r="10" spans="1:8" ht="15.75">
      <c r="A10" s="44" t="s">
        <v>163</v>
      </c>
      <c r="B10" s="24" t="s">
        <v>93</v>
      </c>
      <c r="C10" s="23">
        <v>30521.0043058</v>
      </c>
      <c r="D10" s="23">
        <v>262579.9331431</v>
      </c>
      <c r="E10" s="69">
        <v>17925.2349316</v>
      </c>
      <c r="F10" s="69">
        <v>158953.7555426</v>
      </c>
      <c r="G10" s="25"/>
      <c r="H10" s="25"/>
    </row>
    <row r="11" spans="1:8" ht="15.75">
      <c r="A11" s="44" t="s">
        <v>164</v>
      </c>
      <c r="B11" s="24" t="s">
        <v>69</v>
      </c>
      <c r="C11" s="23"/>
      <c r="D11" s="23"/>
      <c r="E11" s="69"/>
      <c r="F11" s="69"/>
      <c r="G11" s="25"/>
      <c r="H11" s="7"/>
    </row>
    <row r="12" spans="1:8" ht="15.75">
      <c r="A12" s="44" t="s">
        <v>165</v>
      </c>
      <c r="B12" s="24" t="s">
        <v>94</v>
      </c>
      <c r="C12" s="23"/>
      <c r="D12" s="23"/>
      <c r="E12" s="69"/>
      <c r="F12" s="69"/>
      <c r="G12" s="25"/>
      <c r="H12" s="7"/>
    </row>
    <row r="13" spans="1:8" ht="15.75">
      <c r="A13" s="44" t="s">
        <v>166</v>
      </c>
      <c r="B13" s="24" t="s">
        <v>95</v>
      </c>
      <c r="C13" s="23">
        <v>29104.4384402</v>
      </c>
      <c r="D13" s="23">
        <v>253397.3926152</v>
      </c>
      <c r="E13" s="69">
        <v>17630.2349316</v>
      </c>
      <c r="F13" s="69">
        <v>156626.7555426</v>
      </c>
      <c r="G13" s="25"/>
      <c r="H13" s="7"/>
    </row>
    <row r="14" spans="1:8" ht="15.75">
      <c r="A14" s="44" t="s">
        <v>164</v>
      </c>
      <c r="B14" s="24" t="s">
        <v>69</v>
      </c>
      <c r="C14" s="23"/>
      <c r="D14" s="23"/>
      <c r="E14" s="69"/>
      <c r="F14" s="69"/>
      <c r="G14" s="25"/>
      <c r="H14" s="7"/>
    </row>
    <row r="15" spans="1:8" ht="31.5">
      <c r="A15" s="44" t="s">
        <v>280</v>
      </c>
      <c r="B15" s="24" t="s">
        <v>238</v>
      </c>
      <c r="C15" s="23"/>
      <c r="D15" s="23"/>
      <c r="E15" s="69"/>
      <c r="F15" s="69"/>
      <c r="G15" s="25"/>
      <c r="H15" s="7"/>
    </row>
    <row r="16" spans="1:10" ht="15.75">
      <c r="A16" s="44" t="s">
        <v>164</v>
      </c>
      <c r="B16" s="24"/>
      <c r="C16" s="23"/>
      <c r="D16" s="23"/>
      <c r="E16" s="69"/>
      <c r="F16" s="69"/>
      <c r="G16" s="25"/>
      <c r="H16" s="7"/>
      <c r="I16" s="27"/>
      <c r="J16" s="27"/>
    </row>
    <row r="17" spans="1:10" ht="47.25">
      <c r="A17" s="44" t="s">
        <v>281</v>
      </c>
      <c r="B17" s="24" t="s">
        <v>239</v>
      </c>
      <c r="C17" s="23"/>
      <c r="D17" s="23"/>
      <c r="E17" s="69"/>
      <c r="F17" s="69"/>
      <c r="G17" s="25"/>
      <c r="H17" s="7"/>
      <c r="I17" s="27"/>
      <c r="J17" s="27"/>
    </row>
    <row r="18" spans="1:10" ht="47.25">
      <c r="A18" s="44" t="s">
        <v>282</v>
      </c>
      <c r="B18" s="24" t="s">
        <v>240</v>
      </c>
      <c r="C18" s="23"/>
      <c r="D18" s="23"/>
      <c r="E18" s="69"/>
      <c r="F18" s="69"/>
      <c r="G18" s="25"/>
      <c r="H18" s="25"/>
      <c r="I18" s="27"/>
      <c r="J18" s="27"/>
    </row>
    <row r="19" spans="1:10" ht="47.25">
      <c r="A19" s="44" t="s">
        <v>167</v>
      </c>
      <c r="B19" s="24" t="s">
        <v>241</v>
      </c>
      <c r="C19" s="23">
        <v>29104.4384402</v>
      </c>
      <c r="D19" s="23">
        <v>253397.3926152</v>
      </c>
      <c r="E19" s="69">
        <v>17630.2349316</v>
      </c>
      <c r="F19" s="69">
        <v>156626.7555426</v>
      </c>
      <c r="G19" s="25"/>
      <c r="H19" s="7"/>
      <c r="I19" s="27"/>
      <c r="J19" s="27"/>
    </row>
    <row r="20" spans="1:10" ht="15.75">
      <c r="A20" s="44" t="s">
        <v>164</v>
      </c>
      <c r="B20" s="24"/>
      <c r="C20" s="23"/>
      <c r="D20" s="23"/>
      <c r="E20" s="69"/>
      <c r="F20" s="69"/>
      <c r="G20" s="25"/>
      <c r="H20" s="7"/>
      <c r="I20" s="27"/>
      <c r="J20" s="27"/>
    </row>
    <row r="21" spans="1:10" ht="63">
      <c r="A21" s="44" t="s">
        <v>168</v>
      </c>
      <c r="B21" s="24" t="s">
        <v>242</v>
      </c>
      <c r="C21" s="23">
        <v>263.99143580000003</v>
      </c>
      <c r="D21" s="23">
        <v>1482.4070475000003</v>
      </c>
      <c r="E21" s="69">
        <v>109.8030032</v>
      </c>
      <c r="F21" s="69">
        <v>320.2476662000001</v>
      </c>
      <c r="G21" s="25"/>
      <c r="H21" s="7"/>
      <c r="I21" s="27"/>
      <c r="J21" s="27"/>
    </row>
    <row r="22" spans="1:10" ht="31.5">
      <c r="A22" s="44" t="s">
        <v>169</v>
      </c>
      <c r="B22" s="24" t="s">
        <v>243</v>
      </c>
      <c r="C22" s="23">
        <v>12714.2080696</v>
      </c>
      <c r="D22" s="23">
        <v>106734.566366</v>
      </c>
      <c r="E22" s="69">
        <v>1589.6826724</v>
      </c>
      <c r="F22" s="69">
        <v>19439.6620722</v>
      </c>
      <c r="G22" s="25"/>
      <c r="H22" s="25"/>
      <c r="I22" s="27"/>
      <c r="J22" s="27"/>
    </row>
    <row r="23" spans="1:8" ht="31.5">
      <c r="A23" s="44" t="s">
        <v>283</v>
      </c>
      <c r="B23" s="24" t="s">
        <v>244</v>
      </c>
      <c r="C23" s="23"/>
      <c r="D23" s="23"/>
      <c r="E23" s="69"/>
      <c r="F23" s="69"/>
      <c r="G23" s="25"/>
      <c r="H23" s="7"/>
    </row>
    <row r="24" spans="1:8" ht="15.75">
      <c r="A24" s="44" t="s">
        <v>164</v>
      </c>
      <c r="B24" s="24"/>
      <c r="C24" s="23"/>
      <c r="D24" s="23"/>
      <c r="E24" s="69"/>
      <c r="F24" s="69"/>
      <c r="G24" s="25"/>
      <c r="H24" s="7"/>
    </row>
    <row r="25" spans="1:8" ht="31.5">
      <c r="A25" s="44" t="s">
        <v>284</v>
      </c>
      <c r="B25" s="24" t="s">
        <v>245</v>
      </c>
      <c r="C25" s="23"/>
      <c r="D25" s="23"/>
      <c r="E25" s="69"/>
      <c r="F25" s="69"/>
      <c r="G25" s="25"/>
      <c r="H25" s="7"/>
    </row>
    <row r="26" spans="1:8" ht="15.75">
      <c r="A26" s="44" t="s">
        <v>170</v>
      </c>
      <c r="B26" s="24" t="s">
        <v>246</v>
      </c>
      <c r="C26" s="23">
        <v>1416.5658656</v>
      </c>
      <c r="D26" s="23">
        <v>11291.210793100001</v>
      </c>
      <c r="E26" s="69">
        <v>295</v>
      </c>
      <c r="F26" s="69">
        <v>2327</v>
      </c>
      <c r="G26" s="25"/>
      <c r="H26" s="7"/>
    </row>
    <row r="27" spans="1:8" ht="15.75">
      <c r="A27" s="44" t="s">
        <v>171</v>
      </c>
      <c r="B27" s="24" t="s">
        <v>247</v>
      </c>
      <c r="C27" s="23"/>
      <c r="D27" s="23"/>
      <c r="E27" s="69"/>
      <c r="F27" s="69"/>
      <c r="G27" s="25"/>
      <c r="H27" s="7"/>
    </row>
    <row r="28" spans="1:8" ht="15.75">
      <c r="A28" s="44" t="s">
        <v>172</v>
      </c>
      <c r="B28" s="24" t="s">
        <v>92</v>
      </c>
      <c r="C28" s="23">
        <v>8010</v>
      </c>
      <c r="D28" s="23">
        <v>91580</v>
      </c>
      <c r="E28" s="69">
        <v>5311</v>
      </c>
      <c r="F28" s="69">
        <v>43453</v>
      </c>
      <c r="G28" s="25"/>
      <c r="H28" s="7"/>
    </row>
    <row r="29" spans="1:8" ht="15.75">
      <c r="A29" s="44" t="s">
        <v>4</v>
      </c>
      <c r="B29" s="24" t="s">
        <v>69</v>
      </c>
      <c r="C29" s="23"/>
      <c r="D29" s="23"/>
      <c r="E29" s="69"/>
      <c r="F29" s="69"/>
      <c r="G29" s="25"/>
      <c r="H29" s="7"/>
    </row>
    <row r="30" spans="1:8" ht="15.75">
      <c r="A30" s="44" t="s">
        <v>173</v>
      </c>
      <c r="B30" s="24" t="s">
        <v>248</v>
      </c>
      <c r="C30" s="23"/>
      <c r="D30" s="23"/>
      <c r="E30" s="69"/>
      <c r="F30" s="69"/>
      <c r="G30" s="25"/>
      <c r="H30" s="25"/>
    </row>
    <row r="31" spans="1:8" ht="15.75">
      <c r="A31" s="44" t="s">
        <v>4</v>
      </c>
      <c r="B31" s="28" t="s">
        <v>69</v>
      </c>
      <c r="C31" s="23"/>
      <c r="D31" s="23"/>
      <c r="E31" s="69"/>
      <c r="F31" s="69"/>
      <c r="G31" s="25"/>
      <c r="H31" s="7"/>
    </row>
    <row r="32" spans="1:8" ht="15.75">
      <c r="A32" s="44" t="s">
        <v>174</v>
      </c>
      <c r="B32" s="29" t="s">
        <v>249</v>
      </c>
      <c r="C32" s="23"/>
      <c r="D32" s="23"/>
      <c r="E32" s="69"/>
      <c r="F32" s="69"/>
      <c r="G32" s="25"/>
      <c r="H32" s="7"/>
    </row>
    <row r="33" spans="1:8" ht="15.75">
      <c r="A33" s="44" t="s">
        <v>175</v>
      </c>
      <c r="B33" s="29" t="s">
        <v>250</v>
      </c>
      <c r="C33" s="23"/>
      <c r="D33" s="23"/>
      <c r="E33" s="69"/>
      <c r="F33" s="69"/>
      <c r="G33" s="25"/>
      <c r="H33" s="7"/>
    </row>
    <row r="34" spans="1:8" ht="15.75">
      <c r="A34" s="44" t="s">
        <v>176</v>
      </c>
      <c r="B34" s="29" t="s">
        <v>251</v>
      </c>
      <c r="C34" s="23">
        <v>750</v>
      </c>
      <c r="D34" s="23">
        <v>6750</v>
      </c>
      <c r="E34" s="69">
        <v>750</v>
      </c>
      <c r="F34" s="69">
        <v>5910</v>
      </c>
      <c r="G34" s="25"/>
      <c r="H34" s="25"/>
    </row>
    <row r="35" spans="1:8" ht="15.75">
      <c r="A35" s="44" t="s">
        <v>177</v>
      </c>
      <c r="B35" s="29" t="s">
        <v>252</v>
      </c>
      <c r="C35" s="23"/>
      <c r="D35" s="23"/>
      <c r="E35" s="69"/>
      <c r="F35" s="69"/>
      <c r="G35" s="25"/>
      <c r="H35" s="25"/>
    </row>
    <row r="36" spans="1:8" ht="15.75">
      <c r="A36" s="44" t="s">
        <v>178</v>
      </c>
      <c r="B36" s="29" t="s">
        <v>253</v>
      </c>
      <c r="C36" s="23">
        <v>408</v>
      </c>
      <c r="D36" s="23">
        <v>3585</v>
      </c>
      <c r="E36" s="69">
        <v>329</v>
      </c>
      <c r="F36" s="69">
        <v>1855</v>
      </c>
      <c r="G36" s="25"/>
      <c r="H36" s="25"/>
    </row>
    <row r="37" spans="1:8" ht="15.75">
      <c r="A37" s="44" t="s">
        <v>179</v>
      </c>
      <c r="B37" s="29" t="s">
        <v>254</v>
      </c>
      <c r="C37" s="23">
        <v>3008</v>
      </c>
      <c r="D37" s="23">
        <v>58376</v>
      </c>
      <c r="E37" s="69">
        <v>2083</v>
      </c>
      <c r="F37" s="69">
        <v>12787</v>
      </c>
      <c r="G37" s="25"/>
      <c r="H37" s="25"/>
    </row>
    <row r="38" spans="1:8" ht="15.75">
      <c r="A38" s="44" t="s">
        <v>180</v>
      </c>
      <c r="B38" s="29" t="s">
        <v>255</v>
      </c>
      <c r="C38" s="23">
        <v>140</v>
      </c>
      <c r="D38" s="23">
        <v>1260</v>
      </c>
      <c r="E38" s="69">
        <v>140</v>
      </c>
      <c r="F38" s="69">
        <v>1260</v>
      </c>
      <c r="G38" s="25"/>
      <c r="H38" s="25"/>
    </row>
    <row r="39" spans="1:8" ht="15.75">
      <c r="A39" s="44" t="s">
        <v>181</v>
      </c>
      <c r="B39" s="29" t="s">
        <v>256</v>
      </c>
      <c r="C39" s="23">
        <v>3704</v>
      </c>
      <c r="D39" s="23">
        <v>21609</v>
      </c>
      <c r="E39" s="69">
        <v>2009</v>
      </c>
      <c r="F39" s="69">
        <v>21641</v>
      </c>
      <c r="G39" s="25"/>
      <c r="H39" s="25"/>
    </row>
    <row r="40" spans="1:8" ht="15.75">
      <c r="A40" s="44" t="s">
        <v>182</v>
      </c>
      <c r="B40" s="29" t="s">
        <v>257</v>
      </c>
      <c r="C40" s="23"/>
      <c r="D40" s="23"/>
      <c r="E40" s="69"/>
      <c r="F40" s="69"/>
      <c r="G40" s="25"/>
      <c r="H40" s="7"/>
    </row>
    <row r="41" spans="1:8" ht="15.75">
      <c r="A41" s="44" t="s">
        <v>62</v>
      </c>
      <c r="B41" s="29" t="s">
        <v>258</v>
      </c>
      <c r="C41" s="23"/>
      <c r="D41" s="23"/>
      <c r="E41" s="69"/>
      <c r="F41" s="69"/>
      <c r="G41" s="25"/>
      <c r="H41" s="25"/>
    </row>
    <row r="42" spans="1:8" ht="15.75">
      <c r="A42" s="44" t="s">
        <v>183</v>
      </c>
      <c r="B42" s="29" t="s">
        <v>96</v>
      </c>
      <c r="C42" s="23">
        <v>2344.9633186</v>
      </c>
      <c r="D42" s="23">
        <v>47059.093073799995</v>
      </c>
      <c r="E42" s="69">
        <v>1784.7266800000002</v>
      </c>
      <c r="F42" s="69">
        <v>19979.040571600002</v>
      </c>
      <c r="G42" s="25"/>
      <c r="H42" s="7"/>
    </row>
    <row r="43" spans="1:8" ht="47.25">
      <c r="A43" s="44" t="s">
        <v>184</v>
      </c>
      <c r="B43" s="29" t="s">
        <v>98</v>
      </c>
      <c r="C43" s="23">
        <v>29170.2017832</v>
      </c>
      <c r="D43" s="23">
        <v>475558.8744441</v>
      </c>
      <c r="E43" s="69">
        <v>283806.7613856</v>
      </c>
      <c r="F43" s="69">
        <v>789231.841516</v>
      </c>
      <c r="G43" s="25"/>
      <c r="H43" s="7"/>
    </row>
    <row r="44" spans="1:8" ht="15.75">
      <c r="A44" s="44" t="s">
        <v>185</v>
      </c>
      <c r="B44" s="29" t="s">
        <v>100</v>
      </c>
      <c r="C44" s="23"/>
      <c r="D44" s="23">
        <v>17</v>
      </c>
      <c r="E44" s="69"/>
      <c r="F44" s="69">
        <v>109</v>
      </c>
      <c r="G44" s="25"/>
      <c r="H44" s="7"/>
    </row>
    <row r="45" spans="1:8" ht="15.75">
      <c r="A45" s="44" t="s">
        <v>186</v>
      </c>
      <c r="B45" s="29" t="s">
        <v>102</v>
      </c>
      <c r="C45" s="23">
        <v>7652.5013180000005</v>
      </c>
      <c r="D45" s="23">
        <v>106547.60270209999</v>
      </c>
      <c r="E45" s="69">
        <v>16619.8086622</v>
      </c>
      <c r="F45" s="69">
        <v>341399.6942614</v>
      </c>
      <c r="G45" s="25"/>
      <c r="H45" s="7"/>
    </row>
    <row r="46" spans="1:8" ht="15.75">
      <c r="A46" s="44" t="s">
        <v>187</v>
      </c>
      <c r="B46" s="29" t="s">
        <v>104</v>
      </c>
      <c r="C46" s="23"/>
      <c r="D46" s="23"/>
      <c r="E46" s="69"/>
      <c r="F46" s="69"/>
      <c r="G46" s="25"/>
      <c r="H46" s="7"/>
    </row>
    <row r="47" spans="1:8" ht="15.75">
      <c r="A47" s="44" t="s">
        <v>188</v>
      </c>
      <c r="B47" s="29" t="s">
        <v>106</v>
      </c>
      <c r="C47" s="23"/>
      <c r="D47" s="23"/>
      <c r="E47" s="69"/>
      <c r="F47" s="69"/>
      <c r="G47" s="25"/>
      <c r="H47" s="7"/>
    </row>
    <row r="48" spans="1:8" ht="31.5">
      <c r="A48" s="44" t="s">
        <v>189</v>
      </c>
      <c r="B48" s="29" t="s">
        <v>107</v>
      </c>
      <c r="C48" s="23"/>
      <c r="D48" s="23"/>
      <c r="E48" s="69"/>
      <c r="F48" s="69"/>
      <c r="G48" s="25"/>
      <c r="H48" s="7"/>
    </row>
    <row r="49" spans="1:8" ht="31.5">
      <c r="A49" s="44" t="s">
        <v>190</v>
      </c>
      <c r="B49" s="29" t="s">
        <v>108</v>
      </c>
      <c r="C49" s="23">
        <v>62594.94161560001</v>
      </c>
      <c r="D49" s="23">
        <v>495941.5453267001</v>
      </c>
      <c r="E49" s="69">
        <v>53374.2053416</v>
      </c>
      <c r="F49" s="69">
        <v>302440.49732960004</v>
      </c>
      <c r="G49" s="25"/>
      <c r="H49" s="25"/>
    </row>
    <row r="50" spans="1:8" ht="15.75">
      <c r="A50" s="44" t="s">
        <v>4</v>
      </c>
      <c r="B50" s="29" t="s">
        <v>69</v>
      </c>
      <c r="C50" s="23"/>
      <c r="D50" s="23"/>
      <c r="E50" s="69"/>
      <c r="F50" s="69"/>
      <c r="G50" s="25"/>
      <c r="H50" s="7"/>
    </row>
    <row r="51" spans="1:8" ht="15.75">
      <c r="A51" s="44" t="s">
        <v>191</v>
      </c>
      <c r="B51" s="29" t="s">
        <v>259</v>
      </c>
      <c r="C51" s="23">
        <v>20497.609399999998</v>
      </c>
      <c r="D51" s="23">
        <v>146919.747975</v>
      </c>
      <c r="E51" s="69"/>
      <c r="F51" s="69"/>
      <c r="G51" s="25"/>
      <c r="H51" s="7"/>
    </row>
    <row r="52" spans="1:8" ht="15.75">
      <c r="A52" s="44" t="s">
        <v>192</v>
      </c>
      <c r="B52" s="30" t="s">
        <v>260</v>
      </c>
      <c r="C52" s="23"/>
      <c r="D52" s="23"/>
      <c r="E52" s="69"/>
      <c r="F52" s="69"/>
      <c r="G52" s="25"/>
      <c r="H52" s="7"/>
    </row>
    <row r="53" spans="1:8" ht="15.75">
      <c r="A53" s="44" t="s">
        <v>193</v>
      </c>
      <c r="B53" s="29" t="s">
        <v>261</v>
      </c>
      <c r="C53" s="23">
        <v>42097.3322156</v>
      </c>
      <c r="D53" s="23">
        <v>349021.7973517</v>
      </c>
      <c r="E53" s="69">
        <v>53374.2053416</v>
      </c>
      <c r="F53" s="69">
        <v>302440.49732960004</v>
      </c>
      <c r="G53" s="25"/>
      <c r="H53" s="25"/>
    </row>
    <row r="54" spans="1:8" ht="15.75">
      <c r="A54" s="44" t="s">
        <v>194</v>
      </c>
      <c r="B54" s="29" t="s">
        <v>262</v>
      </c>
      <c r="C54" s="23"/>
      <c r="D54" s="23"/>
      <c r="E54" s="69"/>
      <c r="F54" s="69"/>
      <c r="G54" s="25"/>
      <c r="H54" s="7"/>
    </row>
    <row r="55" spans="1:8" ht="47.25">
      <c r="A55" s="44" t="s">
        <v>195</v>
      </c>
      <c r="B55" s="29" t="s">
        <v>109</v>
      </c>
      <c r="C55" s="23"/>
      <c r="D55" s="23">
        <v>41</v>
      </c>
      <c r="E55" s="69">
        <v>35</v>
      </c>
      <c r="F55" s="69">
        <v>166</v>
      </c>
      <c r="G55" s="25"/>
      <c r="H55" s="7"/>
    </row>
    <row r="56" spans="1:8" ht="15.75">
      <c r="A56" s="44" t="s">
        <v>196</v>
      </c>
      <c r="B56" s="29" t="s">
        <v>110</v>
      </c>
      <c r="C56" s="23">
        <v>5</v>
      </c>
      <c r="D56" s="23">
        <v>1551.469998</v>
      </c>
      <c r="E56" s="69">
        <v>598.1625172</v>
      </c>
      <c r="F56" s="69">
        <v>2027.7709710000001</v>
      </c>
      <c r="G56" s="25"/>
      <c r="H56" s="7"/>
    </row>
    <row r="57" spans="1:8" ht="15.75">
      <c r="A57" s="31" t="s">
        <v>197</v>
      </c>
      <c r="B57" s="29" t="s">
        <v>111</v>
      </c>
      <c r="C57" s="23">
        <v>140298.6123412</v>
      </c>
      <c r="D57" s="23">
        <v>1480876.5186878</v>
      </c>
      <c r="E57" s="69">
        <f>E10+E28+E42+E43+E44+E45+E46+E47+E48+E49+E55+E56</f>
        <v>379454.8995182</v>
      </c>
      <c r="F57" s="69">
        <f>F10+F28+F42+F43+F44+F45+F46+F47+F48+F49+F55+F56</f>
        <v>1657760.6001922002</v>
      </c>
      <c r="G57" s="25"/>
      <c r="H57" s="7"/>
    </row>
    <row r="58" spans="1:8" ht="15.75">
      <c r="A58" s="44" t="s">
        <v>198</v>
      </c>
      <c r="B58" s="29" t="s">
        <v>112</v>
      </c>
      <c r="C58" s="23"/>
      <c r="D58" s="23"/>
      <c r="E58" s="69"/>
      <c r="F58" s="69">
        <v>33.8451498</v>
      </c>
      <c r="G58" s="25"/>
      <c r="H58" s="7"/>
    </row>
    <row r="59" spans="1:8" ht="15.75">
      <c r="A59" s="44" t="s">
        <v>164</v>
      </c>
      <c r="B59" s="29" t="s">
        <v>69</v>
      </c>
      <c r="C59" s="23"/>
      <c r="D59" s="23"/>
      <c r="E59" s="69"/>
      <c r="F59" s="69"/>
      <c r="G59" s="25"/>
      <c r="H59" s="25"/>
    </row>
    <row r="60" spans="1:8" ht="15.75">
      <c r="A60" s="44" t="s">
        <v>199</v>
      </c>
      <c r="B60" s="29" t="s">
        <v>263</v>
      </c>
      <c r="C60" s="23"/>
      <c r="D60" s="23"/>
      <c r="E60" s="69"/>
      <c r="F60" s="69"/>
      <c r="G60" s="25"/>
      <c r="H60" s="33"/>
    </row>
    <row r="61" spans="1:8" ht="15.75">
      <c r="A61" s="44" t="s">
        <v>200</v>
      </c>
      <c r="B61" s="29" t="s">
        <v>264</v>
      </c>
      <c r="C61" s="23"/>
      <c r="D61" s="23"/>
      <c r="E61" s="69"/>
      <c r="F61" s="69"/>
      <c r="G61" s="25"/>
      <c r="H61" s="34"/>
    </row>
    <row r="62" spans="1:8" ht="15.75">
      <c r="A62" s="44" t="s">
        <v>201</v>
      </c>
      <c r="B62" s="29" t="s">
        <v>265</v>
      </c>
      <c r="C62" s="23"/>
      <c r="D62" s="23"/>
      <c r="E62" s="69"/>
      <c r="F62" s="69"/>
      <c r="G62" s="25"/>
      <c r="H62" s="34"/>
    </row>
    <row r="63" spans="1:8" ht="15.75">
      <c r="A63" s="44" t="s">
        <v>202</v>
      </c>
      <c r="B63" s="29" t="s">
        <v>266</v>
      </c>
      <c r="C63" s="23"/>
      <c r="D63" s="48"/>
      <c r="E63" s="69"/>
      <c r="F63" s="70">
        <v>33.8451498</v>
      </c>
      <c r="G63" s="25"/>
      <c r="H63" s="34"/>
    </row>
    <row r="64" spans="1:8" ht="15.75">
      <c r="A64" s="44" t="s">
        <v>203</v>
      </c>
      <c r="B64" s="29" t="s">
        <v>113</v>
      </c>
      <c r="C64" s="23">
        <v>2520.9414562</v>
      </c>
      <c r="D64" s="48">
        <v>19979.1678851</v>
      </c>
      <c r="E64" s="69">
        <v>2279.7363358000002</v>
      </c>
      <c r="F64" s="70">
        <v>20907.5431422</v>
      </c>
      <c r="G64" s="25"/>
      <c r="H64" s="34"/>
    </row>
    <row r="65" spans="1:8" ht="15.75">
      <c r="A65" s="44" t="s">
        <v>4</v>
      </c>
      <c r="B65" s="29" t="s">
        <v>69</v>
      </c>
      <c r="C65" s="23"/>
      <c r="D65" s="48"/>
      <c r="E65" s="69"/>
      <c r="F65" s="70"/>
      <c r="G65" s="25"/>
      <c r="H65" s="34"/>
    </row>
    <row r="66" spans="1:8" ht="15.75">
      <c r="A66" s="44" t="s">
        <v>204</v>
      </c>
      <c r="B66" s="29" t="s">
        <v>114</v>
      </c>
      <c r="C66" s="23"/>
      <c r="D66" s="48"/>
      <c r="E66" s="69"/>
      <c r="F66" s="70"/>
      <c r="G66" s="25"/>
      <c r="H66" s="34"/>
    </row>
    <row r="67" spans="1:8" ht="15.75">
      <c r="A67" s="44" t="s">
        <v>205</v>
      </c>
      <c r="B67" s="29" t="s">
        <v>115</v>
      </c>
      <c r="C67" s="23">
        <v>269</v>
      </c>
      <c r="D67" s="48">
        <v>684</v>
      </c>
      <c r="E67" s="69">
        <v>30</v>
      </c>
      <c r="F67" s="70">
        <v>533</v>
      </c>
      <c r="G67" s="25"/>
      <c r="H67" s="25"/>
    </row>
    <row r="68" spans="1:8" ht="15.75">
      <c r="A68" s="44" t="s">
        <v>206</v>
      </c>
      <c r="B68" s="29" t="s">
        <v>116</v>
      </c>
      <c r="C68" s="23">
        <v>689</v>
      </c>
      <c r="D68" s="48">
        <v>6764</v>
      </c>
      <c r="E68" s="69">
        <v>935</v>
      </c>
      <c r="F68" s="70">
        <v>8198</v>
      </c>
      <c r="G68" s="25"/>
      <c r="H68" s="35"/>
    </row>
    <row r="69" spans="1:8" ht="15.75">
      <c r="A69" s="44" t="s">
        <v>207</v>
      </c>
      <c r="B69" s="29" t="s">
        <v>117</v>
      </c>
      <c r="C69" s="23">
        <v>938</v>
      </c>
      <c r="D69" s="23">
        <v>7416</v>
      </c>
      <c r="E69" s="69">
        <v>773</v>
      </c>
      <c r="F69" s="69">
        <v>8924</v>
      </c>
      <c r="G69" s="25"/>
      <c r="H69" s="25"/>
    </row>
    <row r="70" spans="1:8" ht="15.75">
      <c r="A70" s="44" t="s">
        <v>208</v>
      </c>
      <c r="B70" s="29" t="s">
        <v>118</v>
      </c>
      <c r="C70" s="23">
        <v>624.9414562000001</v>
      </c>
      <c r="D70" s="71">
        <v>5115.1678851</v>
      </c>
      <c r="E70" s="69">
        <v>541.7363358</v>
      </c>
      <c r="F70" s="72">
        <v>3252.5431421999997</v>
      </c>
      <c r="G70" s="25"/>
      <c r="H70" s="25"/>
    </row>
    <row r="71" spans="1:8" ht="15.75">
      <c r="A71" s="44" t="s">
        <v>209</v>
      </c>
      <c r="B71" s="29" t="s">
        <v>119</v>
      </c>
      <c r="C71" s="23"/>
      <c r="D71" s="48"/>
      <c r="E71" s="69"/>
      <c r="F71" s="70"/>
      <c r="G71" s="25"/>
      <c r="H71" s="35"/>
    </row>
    <row r="72" spans="1:8" ht="31.5">
      <c r="A72" s="44" t="s">
        <v>210</v>
      </c>
      <c r="B72" s="29" t="s">
        <v>120</v>
      </c>
      <c r="C72" s="23"/>
      <c r="D72" s="73"/>
      <c r="E72" s="69"/>
      <c r="F72" s="74"/>
      <c r="G72" s="25"/>
      <c r="H72" s="25"/>
    </row>
    <row r="73" spans="1:8" ht="15.75">
      <c r="A73" s="44" t="s">
        <v>4</v>
      </c>
      <c r="B73" s="30" t="s">
        <v>69</v>
      </c>
      <c r="C73" s="23"/>
      <c r="D73" s="23"/>
      <c r="E73" s="69"/>
      <c r="F73" s="69"/>
      <c r="G73" s="25"/>
      <c r="H73" s="35"/>
    </row>
    <row r="74" spans="1:8" ht="15.75">
      <c r="A74" s="44" t="s">
        <v>211</v>
      </c>
      <c r="B74" s="29" t="s">
        <v>121</v>
      </c>
      <c r="C74" s="23"/>
      <c r="D74" s="73"/>
      <c r="E74" s="69"/>
      <c r="F74" s="74"/>
      <c r="G74" s="25"/>
      <c r="H74" s="7"/>
    </row>
    <row r="75" spans="1:8" ht="15.75">
      <c r="A75" s="44" t="s">
        <v>212</v>
      </c>
      <c r="B75" s="29" t="s">
        <v>122</v>
      </c>
      <c r="C75" s="23"/>
      <c r="D75" s="23"/>
      <c r="E75" s="69"/>
      <c r="F75" s="69"/>
      <c r="G75" s="25"/>
      <c r="H75" s="35"/>
    </row>
    <row r="76" spans="1:8" ht="15.75">
      <c r="A76" s="44" t="s">
        <v>213</v>
      </c>
      <c r="B76" s="29" t="s">
        <v>123</v>
      </c>
      <c r="C76" s="23"/>
      <c r="D76" s="75"/>
      <c r="E76" s="69"/>
      <c r="F76" s="76"/>
      <c r="G76" s="25"/>
      <c r="H76" s="25"/>
    </row>
    <row r="77" spans="1:8" ht="15.75">
      <c r="A77" s="44" t="s">
        <v>214</v>
      </c>
      <c r="B77" s="29" t="s">
        <v>124</v>
      </c>
      <c r="C77" s="23"/>
      <c r="D77" s="23"/>
      <c r="E77" s="69"/>
      <c r="F77" s="69"/>
      <c r="G77" s="25"/>
      <c r="H77" s="35"/>
    </row>
    <row r="78" spans="1:8" ht="15.75">
      <c r="A78" s="44" t="s">
        <v>215</v>
      </c>
      <c r="B78" s="29" t="s">
        <v>267</v>
      </c>
      <c r="C78" s="23"/>
      <c r="D78" s="75"/>
      <c r="E78" s="69"/>
      <c r="F78" s="76"/>
      <c r="G78" s="25"/>
      <c r="H78" s="35"/>
    </row>
    <row r="79" spans="1:8" ht="15.75">
      <c r="A79" s="44" t="s">
        <v>216</v>
      </c>
      <c r="B79" s="29" t="s">
        <v>125</v>
      </c>
      <c r="C79" s="23">
        <v>2385.5905049999997</v>
      </c>
      <c r="D79" s="23">
        <v>50717.544870900005</v>
      </c>
      <c r="E79" s="69">
        <v>24.72184</v>
      </c>
      <c r="F79" s="69">
        <v>12502.352426400003</v>
      </c>
      <c r="G79" s="25"/>
      <c r="H79" s="35"/>
    </row>
    <row r="80" spans="1:8" ht="47.25">
      <c r="A80" s="44" t="s">
        <v>217</v>
      </c>
      <c r="B80" s="29" t="s">
        <v>126</v>
      </c>
      <c r="C80" s="23">
        <v>41155.0920882</v>
      </c>
      <c r="D80" s="73">
        <v>569038.0797012</v>
      </c>
      <c r="E80" s="69">
        <v>140863.3103904</v>
      </c>
      <c r="F80" s="74">
        <v>828331.1878402</v>
      </c>
      <c r="G80" s="25"/>
      <c r="H80" s="35"/>
    </row>
    <row r="81" spans="1:9" ht="15.75">
      <c r="A81" s="44" t="s">
        <v>218</v>
      </c>
      <c r="B81" s="29" t="s">
        <v>127</v>
      </c>
      <c r="C81" s="23">
        <v>6</v>
      </c>
      <c r="D81" s="48">
        <v>23</v>
      </c>
      <c r="E81" s="69"/>
      <c r="F81" s="70">
        <v>248</v>
      </c>
      <c r="G81" s="25"/>
      <c r="H81" s="25"/>
      <c r="I81" s="36"/>
    </row>
    <row r="82" spans="1:8" ht="15.75">
      <c r="A82" s="44" t="s">
        <v>219</v>
      </c>
      <c r="B82" s="29" t="s">
        <v>128</v>
      </c>
      <c r="C82" s="23">
        <v>9700.4459864</v>
      </c>
      <c r="D82" s="73">
        <v>109526.34638520001</v>
      </c>
      <c r="E82" s="69">
        <v>17329.9593518</v>
      </c>
      <c r="F82" s="74">
        <v>344275.5251638</v>
      </c>
      <c r="H82" s="26"/>
    </row>
    <row r="83" spans="1:8" ht="15.75">
      <c r="A83" s="44" t="s">
        <v>220</v>
      </c>
      <c r="B83" s="29" t="s">
        <v>129</v>
      </c>
      <c r="C83" s="23"/>
      <c r="D83" s="73"/>
      <c r="E83" s="69"/>
      <c r="F83" s="74"/>
      <c r="H83" s="26"/>
    </row>
    <row r="84" spans="1:8" ht="21.75" customHeight="1">
      <c r="A84" s="44" t="s">
        <v>37</v>
      </c>
      <c r="B84" s="29" t="s">
        <v>130</v>
      </c>
      <c r="C84" s="23"/>
      <c r="D84" s="77">
        <v>550</v>
      </c>
      <c r="E84" s="69"/>
      <c r="F84" s="78"/>
      <c r="H84" s="26"/>
    </row>
    <row r="85" spans="1:8" ht="31.5">
      <c r="A85" s="44" t="s">
        <v>221</v>
      </c>
      <c r="B85" s="29" t="s">
        <v>131</v>
      </c>
      <c r="C85" s="23"/>
      <c r="D85" s="75"/>
      <c r="E85" s="69"/>
      <c r="F85" s="76"/>
      <c r="H85" s="26"/>
    </row>
    <row r="86" spans="1:8" ht="31.5">
      <c r="A86" s="44" t="s">
        <v>222</v>
      </c>
      <c r="B86" s="29" t="s">
        <v>132</v>
      </c>
      <c r="C86" s="23">
        <v>83425.2612816</v>
      </c>
      <c r="D86" s="73">
        <v>506196.3068506</v>
      </c>
      <c r="E86" s="69">
        <v>56532.2017084</v>
      </c>
      <c r="F86" s="74">
        <v>339237.17994640005</v>
      </c>
      <c r="H86" s="26"/>
    </row>
    <row r="87" spans="1:6" ht="15.75">
      <c r="A87" s="44" t="s">
        <v>4</v>
      </c>
      <c r="B87" s="29" t="s">
        <v>69</v>
      </c>
      <c r="C87" s="23"/>
      <c r="D87" s="79"/>
      <c r="E87" s="69"/>
      <c r="F87" s="80"/>
    </row>
    <row r="88" spans="1:6" ht="15.75">
      <c r="A88" s="44" t="s">
        <v>223</v>
      </c>
      <c r="B88" s="29" t="s">
        <v>268</v>
      </c>
      <c r="C88" s="23">
        <v>41818.8035</v>
      </c>
      <c r="D88" s="73"/>
      <c r="E88" s="69"/>
      <c r="F88" s="76"/>
    </row>
    <row r="89" spans="1:6" ht="15.75">
      <c r="A89" s="44" t="s">
        <v>224</v>
      </c>
      <c r="B89" s="29" t="s">
        <v>269</v>
      </c>
      <c r="C89" s="23"/>
      <c r="D89" s="75"/>
      <c r="E89" s="69"/>
      <c r="F89" s="76"/>
    </row>
    <row r="90" spans="1:6" ht="15.75">
      <c r="A90" s="44" t="s">
        <v>225</v>
      </c>
      <c r="B90" s="29" t="s">
        <v>270</v>
      </c>
      <c r="C90" s="23">
        <v>41606.4577816</v>
      </c>
      <c r="D90" s="48">
        <v>336441.4146256</v>
      </c>
      <c r="E90" s="69">
        <v>56532.2017084</v>
      </c>
      <c r="F90" s="70">
        <v>339237.17994640005</v>
      </c>
    </row>
    <row r="91" spans="1:6" ht="15.75">
      <c r="A91" s="44" t="s">
        <v>226</v>
      </c>
      <c r="B91" s="29" t="s">
        <v>271</v>
      </c>
      <c r="C91" s="23"/>
      <c r="D91" s="48"/>
      <c r="E91" s="69"/>
      <c r="F91" s="70"/>
    </row>
    <row r="92" spans="1:6" ht="47.25">
      <c r="A92" s="44" t="s">
        <v>227</v>
      </c>
      <c r="B92" s="29" t="s">
        <v>133</v>
      </c>
      <c r="C92" s="23">
        <v>56</v>
      </c>
      <c r="D92" s="48">
        <v>61</v>
      </c>
      <c r="E92" s="69">
        <v>1</v>
      </c>
      <c r="F92" s="70">
        <v>35</v>
      </c>
    </row>
    <row r="93" spans="1:6" ht="15.75">
      <c r="A93" s="44" t="s">
        <v>36</v>
      </c>
      <c r="B93" s="29" t="s">
        <v>134</v>
      </c>
      <c r="C93" s="23">
        <v>23006.2620528</v>
      </c>
      <c r="D93" s="48">
        <v>239433.4026864</v>
      </c>
      <c r="E93" s="69">
        <v>20218.0569506</v>
      </c>
      <c r="F93" s="70">
        <v>214356.9428782</v>
      </c>
    </row>
    <row r="94" spans="1:6" ht="15.75">
      <c r="A94" s="44" t="s">
        <v>4</v>
      </c>
      <c r="B94" s="30" t="s">
        <v>69</v>
      </c>
      <c r="C94" s="23"/>
      <c r="D94" s="48"/>
      <c r="E94" s="69"/>
      <c r="F94" s="70"/>
    </row>
    <row r="95" spans="1:6" ht="15.75">
      <c r="A95" s="44" t="s">
        <v>228</v>
      </c>
      <c r="B95" s="29" t="s">
        <v>272</v>
      </c>
      <c r="C95" s="23">
        <v>12429</v>
      </c>
      <c r="D95" s="48">
        <v>128974</v>
      </c>
      <c r="E95" s="69">
        <v>13563</v>
      </c>
      <c r="F95" s="70">
        <v>125229</v>
      </c>
    </row>
    <row r="96" spans="1:6" ht="15.75">
      <c r="A96" s="44" t="s">
        <v>229</v>
      </c>
      <c r="B96" s="29" t="s">
        <v>273</v>
      </c>
      <c r="C96" s="23">
        <v>230</v>
      </c>
      <c r="D96" s="48">
        <v>1670</v>
      </c>
      <c r="E96" s="69">
        <v>180</v>
      </c>
      <c r="F96" s="70">
        <v>1590</v>
      </c>
    </row>
    <row r="97" spans="1:6" ht="15.75">
      <c r="A97" s="44" t="s">
        <v>285</v>
      </c>
      <c r="B97" s="29" t="s">
        <v>274</v>
      </c>
      <c r="C97" s="23">
        <v>7687.2620528</v>
      </c>
      <c r="D97" s="48">
        <v>86748.4026864</v>
      </c>
      <c r="E97" s="69">
        <v>3939.0569506</v>
      </c>
      <c r="F97" s="70">
        <v>66314.9428782</v>
      </c>
    </row>
    <row r="98" spans="1:6" ht="15.75">
      <c r="A98" s="44" t="s">
        <v>230</v>
      </c>
      <c r="B98" s="29" t="s">
        <v>275</v>
      </c>
      <c r="C98" s="23">
        <v>698</v>
      </c>
      <c r="D98" s="48">
        <v>4670</v>
      </c>
      <c r="E98" s="69">
        <v>490</v>
      </c>
      <c r="F98" s="70">
        <v>4431</v>
      </c>
    </row>
    <row r="99" spans="1:6" ht="31.5">
      <c r="A99" s="44" t="s">
        <v>231</v>
      </c>
      <c r="B99" s="29" t="s">
        <v>276</v>
      </c>
      <c r="C99" s="23">
        <v>1962</v>
      </c>
      <c r="D99" s="48">
        <v>17371</v>
      </c>
      <c r="E99" s="69">
        <v>2046</v>
      </c>
      <c r="F99" s="70">
        <v>16792</v>
      </c>
    </row>
    <row r="100" spans="1:6" ht="15.75">
      <c r="A100" s="44" t="s">
        <v>232</v>
      </c>
      <c r="B100" s="29" t="s">
        <v>277</v>
      </c>
      <c r="C100" s="23"/>
      <c r="D100" s="48"/>
      <c r="E100" s="69"/>
      <c r="F100" s="70"/>
    </row>
    <row r="101" spans="1:8" ht="15.75">
      <c r="A101" s="44" t="s">
        <v>10</v>
      </c>
      <c r="B101" s="37" t="s">
        <v>135</v>
      </c>
      <c r="C101" s="23">
        <v>815.4942802</v>
      </c>
      <c r="D101" s="48">
        <v>7652.1311582</v>
      </c>
      <c r="E101" s="69">
        <v>1086.3399708</v>
      </c>
      <c r="F101" s="70">
        <v>8189.6084714</v>
      </c>
      <c r="H101" s="26"/>
    </row>
    <row r="102" spans="1:6" ht="15.75">
      <c r="A102" s="31" t="s">
        <v>233</v>
      </c>
      <c r="B102" s="37" t="s">
        <v>136</v>
      </c>
      <c r="C102" s="48">
        <v>163071.0876504</v>
      </c>
      <c r="D102" s="48">
        <v>1503176.9795376002</v>
      </c>
      <c r="E102" s="70">
        <f>E64+E72+E79+E80+E81+E82+E83+E84+E85+E86+E92+E93+E101</f>
        <v>238335.32654780004</v>
      </c>
      <c r="F102" s="70">
        <f>F64+F72+F79+F80+F81+F82+F83+F84+F85+F86+F92+F93+F101</f>
        <v>1768083.3398686</v>
      </c>
    </row>
    <row r="103" spans="1:6" ht="31.5">
      <c r="A103" s="44" t="s">
        <v>234</v>
      </c>
      <c r="B103" s="37" t="s">
        <v>137</v>
      </c>
      <c r="C103" s="48">
        <v>-22772.475309200003</v>
      </c>
      <c r="D103" s="48">
        <v>-22300.460849800147</v>
      </c>
      <c r="E103" s="70">
        <f>E57-E102</f>
        <v>141119.57297039998</v>
      </c>
      <c r="F103" s="70">
        <f>F57-F102</f>
        <v>-110322.73967639985</v>
      </c>
    </row>
    <row r="104" spans="1:6" ht="15.75">
      <c r="A104" s="44" t="s">
        <v>38</v>
      </c>
      <c r="B104" s="37" t="s">
        <v>138</v>
      </c>
      <c r="C104" s="23"/>
      <c r="D104" s="48"/>
      <c r="E104" s="70"/>
      <c r="F104" s="70"/>
    </row>
    <row r="105" spans="1:6" ht="31.5">
      <c r="A105" s="44" t="s">
        <v>235</v>
      </c>
      <c r="B105" s="37" t="s">
        <v>143</v>
      </c>
      <c r="C105" s="48">
        <v>-22772.475309199985</v>
      </c>
      <c r="D105" s="48">
        <v>-22300.460849800147</v>
      </c>
      <c r="E105" s="70">
        <f>E103-E104</f>
        <v>141119.57297039998</v>
      </c>
      <c r="F105" s="70">
        <f>F103-F104</f>
        <v>-110322.73967639985</v>
      </c>
    </row>
    <row r="106" spans="1:6" ht="15.75">
      <c r="A106" s="44" t="s">
        <v>15</v>
      </c>
      <c r="B106" s="37" t="s">
        <v>144</v>
      </c>
      <c r="C106" s="23"/>
      <c r="D106" s="23"/>
      <c r="E106" s="70"/>
      <c r="F106" s="70"/>
    </row>
    <row r="107" spans="1:6" ht="14.25" customHeight="1">
      <c r="A107" s="44" t="s">
        <v>236</v>
      </c>
      <c r="B107" s="37" t="s">
        <v>145</v>
      </c>
      <c r="C107" s="48">
        <v>-22772.475309199985</v>
      </c>
      <c r="D107" s="48">
        <v>-22300.460849800147</v>
      </c>
      <c r="E107" s="70">
        <f>E105</f>
        <v>141119.57297039998</v>
      </c>
      <c r="F107" s="70">
        <f>F105</f>
        <v>-110322.73967639985</v>
      </c>
    </row>
    <row r="108" ht="15.75">
      <c r="A108" s="3"/>
    </row>
    <row r="110" spans="1:4" s="1" customFormat="1" ht="15.75">
      <c r="A110" s="3" t="s">
        <v>324</v>
      </c>
      <c r="B110" s="3"/>
      <c r="C110" s="40"/>
      <c r="D110" s="40"/>
    </row>
    <row r="111" spans="1:4" s="1" customFormat="1" ht="15.75">
      <c r="A111" s="3" t="s">
        <v>320</v>
      </c>
      <c r="B111" s="3"/>
      <c r="C111" s="40"/>
      <c r="D111" s="40"/>
    </row>
    <row r="112" spans="1:4" s="1" customFormat="1" ht="15">
      <c r="A112" s="56" t="s">
        <v>45</v>
      </c>
      <c r="B112" s="56"/>
      <c r="C112" s="57"/>
      <c r="D112" s="57"/>
    </row>
    <row r="113" spans="1:4" s="1" customFormat="1" ht="15">
      <c r="A113" s="56" t="s">
        <v>0</v>
      </c>
      <c r="B113" s="56"/>
      <c r="C113" s="57"/>
      <c r="D113" s="57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Сабитова Жулдыз</cp:lastModifiedBy>
  <cp:lastPrinted>2023-10-12T08:22:01Z</cp:lastPrinted>
  <dcterms:created xsi:type="dcterms:W3CDTF">1996-10-08T23:32:33Z</dcterms:created>
  <dcterms:modified xsi:type="dcterms:W3CDTF">2023-10-12T10:27:53Z</dcterms:modified>
  <cp:category/>
  <cp:version/>
  <cp:contentType/>
  <cp:contentStatus/>
</cp:coreProperties>
</file>