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840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'Ф1'!$A$1:$D$86</definedName>
    <definedName name="_xlnm.Print_Area" localSheetId="1">'Ф2'!$A$1:$F$68</definedName>
  </definedNames>
  <calcPr fullCalcOnLoad="1"/>
</workbook>
</file>

<file path=xl/sharedStrings.xml><?xml version="1.0" encoding="utf-8"?>
<sst xmlns="http://schemas.openxmlformats.org/spreadsheetml/2006/main" count="162" uniqueCount="123">
  <si>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</si>
  <si>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</si>
  <si>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</si>
  <si>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</si>
  <si>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</si>
  <si>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</si>
  <si>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Расходы будущих периодов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</si>
  <si>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</si>
  <si>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</si>
  <si>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</si>
  <si>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</si>
  <si>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</si>
  <si>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</si>
  <si>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</si>
  <si>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</si>
  <si>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Доходы будущих периодов</t>
  </si>
  <si>
    <t>Авансы полученные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</si>
  <si>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</si>
  <si>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</si>
  <si>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</si>
  <si>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</si>
  <si>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Итого доходов</t>
  </si>
  <si>
    <t>Общие административные расходы</t>
  </si>
  <si>
    <t>расходы по текущей аренде</t>
  </si>
  <si>
    <t>Прочие расходы</t>
  </si>
  <si>
    <t>Прибыль (убыток) до налогообложения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</si>
  <si>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</si>
  <si>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</si>
  <si>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</si>
  <si>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</si>
  <si>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</si>
  <si>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</si>
  <si>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за период</t>
  </si>
  <si>
    <t>Прибыль (убыток) от прекращенной деятельности</t>
  </si>
  <si>
    <t>Отчет о прибылях и убытках</t>
  </si>
  <si>
    <t>Возмещение отрицательного комиссионного вознаграждения</t>
  </si>
  <si>
    <t>Производные инструменты</t>
  </si>
  <si>
    <t>Инвестиционное имущество</t>
  </si>
  <si>
    <t>Кредиторская задолженность</t>
  </si>
  <si>
    <t>Кредиторская задолженность по отрицательному комиссионному вознаграждению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</si>
  <si>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</si>
  <si>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</si>
  <si>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</si>
  <si>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</si>
  <si>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</si>
  <si>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</si>
  <si>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Вклады размещенные (за вычетом резервов на обесценение)</t>
  </si>
  <si>
    <t>Ценные бумаги, имеющиеся в наличии для продажи (за вычетом резервов на обесценение)</t>
  </si>
  <si>
    <t>Авансы выданные         </t>
  </si>
  <si>
    <t>от пенсионных активов</t>
  </si>
  <si>
    <t>Ценные бумаги, удерживаемые до погашения (за вычетом резервов на обесценение)</t>
  </si>
  <si>
    <t>Инвестиции в капитал других юридических лиц</t>
  </si>
  <si>
    <t>Дебиторская задолженность (за вычетом резервов на обесценение)</t>
  </si>
  <si>
    <t>Долгосрочные активы (выбывающие группы), предназначенные для продажи</t>
  </si>
  <si>
    <t>Отложенное налоговое требование</t>
  </si>
  <si>
    <t>Прочая дебиторская задолженность (за вычетом резервов на обесценение)</t>
  </si>
  <si>
    <t xml:space="preserve">  </t>
  </si>
  <si>
    <t>Полученные займы </t>
  </si>
  <si>
    <t>по возмещению разницы между показателем номинальной доходности и минимальным значением доходности</t>
  </si>
  <si>
    <t>Начисленные расходы по расчетам с персоналом</t>
  </si>
  <si>
    <t>Отложенное налоговое обязательство</t>
  </si>
  <si>
    <t>Обязательство перед бюджетом по налогам и другим обязательным платежам в бюджет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</si>
  <si>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</si>
  <si>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</si>
  <si>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</si>
  <si>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</si>
  <si>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</si>
  <si>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</si>
  <si>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</si>
  <si>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</si>
  <si>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</si>
  <si>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      (полное наименование накопительного пенсионного фонда)</t>
  </si>
  <si>
    <t>Наименование статей</t>
  </si>
  <si>
    <t>За аналогичный период с начала предыдущего года (с нарастающим итогом)</t>
  </si>
  <si>
    <t>Комиссионные вознаграждения</t>
  </si>
  <si>
    <t>  от пенсионных   активов</t>
  </si>
  <si>
    <t>от инвестиционного дохода (убытка) по пенсионным активам</t>
  </si>
  <si>
    <t>Доходы в виде вознаграждения по текущим счетам и размещенным вкладам</t>
  </si>
  <si>
    <t>Доходы в виде вознаграждения (купона и/или дисконта) по приобретенным ценным бумагам</t>
  </si>
  <si>
    <t>Доходы по операциям "обратное РЕПО"</t>
  </si>
  <si>
    <t>Доходы (расходы) от операций с аффинированными драгоценными металлами</t>
  </si>
  <si>
    <t>Доходы (расходы) от переоценки иностранной валюты (нетто) </t>
  </si>
  <si>
    <t>Доходы от реализации нефинансовых активов и получения активов</t>
  </si>
  <si>
    <t>Комиссионные расходы</t>
  </si>
  <si>
    <t>вознаграждения организациям, осуществляющим инвестиционное управление пенсионными активами</t>
  </si>
  <si>
    <t>вознаграждения банкам-кастодианам</t>
  </si>
  <si>
    <t>Расходы в виде вознаграждения (премии) по приобретенным ценным бумагам</t>
  </si>
  <si>
    <t>Расходы по операциям "РЕПО"</t>
  </si>
  <si>
    <t>Расходы в виде вознаграждения по полученным займам и финансовой аренде</t>
  </si>
  <si>
    <t>расходы на оплату труда и командировочные</t>
  </si>
  <si>
    <t>амортизационные отчисления и износ</t>
  </si>
  <si>
    <t>расходы по выплате налогов и других обязательных платежей в бюджет (кроме корпоративного подоходного налога)</t>
  </si>
  <si>
    <t>прочие административные расходы</t>
  </si>
  <si>
    <t>Расходы от реализации нефинансовых активов и передачи активов</t>
  </si>
  <si>
    <t>Итого расходов </t>
  </si>
  <si>
    <t>Прибыль (убыток) до отчисления в резервы (провизии)</t>
  </si>
  <si>
    <t>Резервы (восстановление резервов) на возможные потери по операциям</t>
  </si>
  <si>
    <t>Доход от участия в капитале других юридических лиц</t>
  </si>
  <si>
    <t>Корпоративный подоходный налог</t>
  </si>
  <si>
    <t>Чистая прибыль (убыток) после налогообложения</t>
  </si>
  <si>
    <t>Чистая прибыль (убыток) за период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</si>
  <si>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</si>
  <si>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</si>
  <si>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</si>
  <si>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</si>
  <si>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</si>
  <si>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</si>
  <si>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Требования к бюджету по налогам и другим обязательным платежам в бюджет</t>
  </si>
  <si>
    <t>Резервы</t>
  </si>
  <si>
    <t>из них:</t>
  </si>
  <si>
    <t>Резерв для обеспечения финансовой устойчивости</t>
  </si>
  <si>
    <t>                            (в тысячах  тенге) </t>
  </si>
  <si>
    <t>Доходы (расходы) от купли-продажи ценных бумаг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</si>
  <si>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 прибыли и убытка</t>
  </si>
  <si>
    <t>на возмещение разницы между показателем номинальной доходности и минимальным значением доходности</t>
  </si>
  <si>
    <t>Телефон 266-93-15</t>
  </si>
  <si>
    <t>Акционерное общество "Накопительный пенсионный фонд "Астана"</t>
  </si>
  <si>
    <t>За аналогичный    период предыдущего года</t>
  </si>
  <si>
    <t>За отчетный    период</t>
  </si>
  <si>
    <t>      по состоянию на "01" июля  2014 года</t>
  </si>
  <si>
    <t>Первый руководитель (на период его отсутствия - лицо, его  замещающее)______________    Карягин А.В.    дата 08.07.14</t>
  </si>
  <si>
    <t>Главный бухгалтер__________________________    Смирнова Н.В.    Дата 08.07.14</t>
  </si>
  <si>
    <t>Исполнитель ______________________________       дата 08.07.14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</si>
</sst>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8" fillId="22" borderId="0">
      <alignment horizontal="right" vertical="top"/>
      <protection/>
    </xf>
    <xf numFmtId="0" fontId="8" fillId="22" borderId="0">
      <alignment horizontal="center" vertical="center"/>
      <protection/>
    </xf>
    <xf numFmtId="0" fontId="8" fillId="22" borderId="0">
      <alignment horizontal="center" vertical="top"/>
      <protection/>
    </xf>
    <xf numFmtId="0" fontId="9" fillId="22" borderId="0">
      <alignment horizontal="center" vertical="top"/>
      <protection/>
    </xf>
    <xf numFmtId="0" fontId="9" fillId="0" borderId="0">
      <alignment horizontal="center" vertical="center"/>
      <protection/>
    </xf>
    <xf numFmtId="0" fontId="9" fillId="22" borderId="0">
      <alignment horizontal="left" vertical="top"/>
      <protection/>
    </xf>
    <xf numFmtId="0" fontId="10" fillId="22" borderId="0">
      <alignment horizontal="left" vertical="top"/>
      <protection/>
    </xf>
    <xf numFmtId="0" fontId="11" fillId="0" borderId="0">
      <alignment horizontal="center" vertical="center"/>
      <protection/>
    </xf>
    <xf numFmtId="0" fontId="10" fillId="0" borderId="0">
      <alignment horizontal="left" vertical="top"/>
      <protection/>
    </xf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1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40" fillId="32" borderId="3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41" fillId="32" borderId="1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33" borderId="10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4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8" fillId="41" borderId="16" xfId="0" applyNumberFormat="1" applyFont="1" applyFill="1" applyBorder="1" applyAlignment="1">
      <alignment horizontal="center" vertical="top" wrapText="1"/>
    </xf>
    <xf numFmtId="3" fontId="8" fillId="41" borderId="0" xfId="0" applyNumberFormat="1" applyFont="1" applyFill="1" applyAlignment="1">
      <alignment horizontal="center"/>
    </xf>
    <xf numFmtId="3" fontId="12" fillId="41" borderId="16" xfId="0" applyNumberFormat="1" applyFont="1" applyFill="1" applyBorder="1" applyAlignment="1">
      <alignment horizontal="center" vertical="top" wrapText="1"/>
    </xf>
    <xf numFmtId="3" fontId="8" fillId="41" borderId="0" xfId="0" applyNumberFormat="1" applyFont="1" applyFill="1" applyBorder="1" applyAlignment="1">
      <alignment horizontal="center" vertical="top" wrapText="1"/>
    </xf>
    <xf numFmtId="0" fontId="33" fillId="41" borderId="0" xfId="0" applyFont="1" applyFill="1" applyAlignment="1">
      <alignment/>
    </xf>
    <xf numFmtId="3" fontId="33" fillId="41" borderId="0" xfId="0" applyNumberFormat="1" applyFont="1" applyFill="1" applyAlignment="1">
      <alignment/>
    </xf>
    <xf numFmtId="4" fontId="33" fillId="41" borderId="0" xfId="0" applyNumberFormat="1" applyFont="1" applyFill="1" applyAlignment="1">
      <alignment/>
    </xf>
    <xf numFmtId="3" fontId="33" fillId="41" borderId="0" xfId="0" applyNumberFormat="1" applyFont="1" applyFill="1" applyAlignment="1">
      <alignment horizontal="center"/>
    </xf>
    <xf numFmtId="0" fontId="33" fillId="41" borderId="0" xfId="0" applyFont="1" applyFill="1" applyAlignment="1">
      <alignment horizontal="center"/>
    </xf>
    <xf numFmtId="0" fontId="33" fillId="41" borderId="0" xfId="0" applyFont="1" applyFill="1" applyBorder="1" applyAlignment="1">
      <alignment/>
    </xf>
    <xf numFmtId="3" fontId="32" fillId="41" borderId="0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Border="1" applyAlignment="1">
      <alignment/>
    </xf>
    <xf numFmtId="3" fontId="34" fillId="25" borderId="0" xfId="0" applyNumberFormat="1" applyFont="1" applyFill="1" applyBorder="1" applyAlignment="1">
      <alignment/>
    </xf>
    <xf numFmtId="0" fontId="34" fillId="41" borderId="0" xfId="0" applyFont="1" applyFill="1" applyAlignment="1">
      <alignment/>
    </xf>
    <xf numFmtId="3" fontId="34" fillId="41" borderId="0" xfId="0" applyNumberFormat="1" applyFont="1" applyFill="1" applyBorder="1" applyAlignment="1">
      <alignment/>
    </xf>
    <xf numFmtId="0" fontId="8" fillId="41" borderId="16" xfId="0" applyFont="1" applyFill="1" applyBorder="1" applyAlignment="1">
      <alignment horizontal="center" vertical="top" wrapText="1"/>
    </xf>
    <xf numFmtId="3" fontId="8" fillId="41" borderId="16" xfId="0" applyNumberFormat="1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vertical="top" wrapText="1"/>
    </xf>
    <xf numFmtId="0" fontId="8" fillId="41" borderId="16" xfId="0" applyFont="1" applyFill="1" applyBorder="1" applyAlignment="1">
      <alignment/>
    </xf>
    <xf numFmtId="0" fontId="8" fillId="41" borderId="0" xfId="0" applyFont="1" applyFill="1" applyAlignment="1">
      <alignment/>
    </xf>
    <xf numFmtId="3" fontId="8" fillId="41" borderId="0" xfId="0" applyNumberFormat="1" applyFont="1" applyFill="1" applyAlignment="1">
      <alignment horizontal="center"/>
    </xf>
    <xf numFmtId="3" fontId="35" fillId="41" borderId="0" xfId="0" applyNumberFormat="1" applyFont="1" applyFill="1" applyAlignment="1">
      <alignment horizontal="center"/>
    </xf>
    <xf numFmtId="0" fontId="35" fillId="41" borderId="0" xfId="0" applyFont="1" applyFill="1" applyAlignment="1">
      <alignment/>
    </xf>
    <xf numFmtId="0" fontId="35" fillId="41" borderId="0" xfId="0" applyFont="1" applyFill="1" applyAlignment="1">
      <alignment horizontal="center"/>
    </xf>
    <xf numFmtId="0" fontId="12" fillId="41" borderId="16" xfId="0" applyFont="1" applyFill="1" applyBorder="1" applyAlignment="1">
      <alignment vertical="top" wrapText="1"/>
    </xf>
    <xf numFmtId="0" fontId="12" fillId="41" borderId="16" xfId="0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vertical="top" wrapText="1"/>
    </xf>
    <xf numFmtId="0" fontId="8" fillId="41" borderId="16" xfId="0" applyFont="1" applyFill="1" applyBorder="1" applyAlignment="1">
      <alignment horizontal="center" vertical="top" wrapText="1"/>
    </xf>
    <xf numFmtId="3" fontId="8" fillId="41" borderId="16" xfId="0" applyNumberFormat="1" applyFont="1" applyFill="1" applyBorder="1" applyAlignment="1">
      <alignment horizontal="center" vertical="top" wrapText="1"/>
    </xf>
    <xf numFmtId="3" fontId="37" fillId="41" borderId="0" xfId="0" applyNumberFormat="1" applyFont="1" applyFill="1" applyBorder="1" applyAlignment="1">
      <alignment/>
    </xf>
    <xf numFmtId="3" fontId="34" fillId="41" borderId="0" xfId="0" applyNumberFormat="1" applyFont="1" applyFill="1" applyAlignment="1">
      <alignment/>
    </xf>
    <xf numFmtId="3" fontId="34" fillId="42" borderId="0" xfId="0" applyNumberFormat="1" applyFont="1" applyFill="1" applyBorder="1" applyAlignment="1">
      <alignment/>
    </xf>
    <xf numFmtId="3" fontId="13" fillId="41" borderId="0" xfId="0" applyNumberFormat="1" applyFont="1" applyFill="1" applyBorder="1" applyAlignment="1">
      <alignment horizontal="center" vertical="top" wrapText="1"/>
    </xf>
    <xf numFmtId="3" fontId="34" fillId="41" borderId="0" xfId="0" applyNumberFormat="1" applyFont="1" applyFill="1" applyBorder="1" applyAlignment="1">
      <alignment horizontal="left"/>
    </xf>
    <xf numFmtId="3" fontId="8" fillId="43" borderId="16" xfId="0" applyNumberFormat="1" applyFont="1" applyFill="1" applyBorder="1" applyAlignment="1">
      <alignment horizontal="center" vertical="top" wrapText="1"/>
    </xf>
    <xf numFmtId="3" fontId="34" fillId="41" borderId="0" xfId="0" applyNumberFormat="1" applyFont="1" applyFill="1" applyBorder="1" applyAlignment="1">
      <alignment horizontal="center"/>
    </xf>
    <xf numFmtId="3" fontId="12" fillId="41" borderId="0" xfId="0" applyNumberFormat="1" applyFont="1" applyFill="1" applyBorder="1" applyAlignment="1">
      <alignment horizontal="center" vertical="top" wrapText="1"/>
    </xf>
    <xf numFmtId="3" fontId="49" fillId="43" borderId="16" xfId="0" applyNumberFormat="1" applyFont="1" applyFill="1" applyBorder="1" applyAlignment="1">
      <alignment horizontal="center" vertical="top" wrapText="1"/>
    </xf>
    <xf numFmtId="3" fontId="8" fillId="43" borderId="1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49" fillId="43" borderId="0" xfId="0" applyNumberFormat="1" applyFont="1" applyFill="1" applyBorder="1" applyAlignment="1">
      <alignment horizontal="center" vertical="top" wrapText="1"/>
    </xf>
    <xf numFmtId="3" fontId="50" fillId="43" borderId="0" xfId="0" applyNumberFormat="1" applyFont="1" applyFill="1" applyBorder="1" applyAlignment="1">
      <alignment horizontal="center" vertical="top" wrapText="1"/>
    </xf>
    <xf numFmtId="4" fontId="33" fillId="41" borderId="0" xfId="0" applyNumberFormat="1" applyFont="1" applyFill="1" applyBorder="1" applyAlignment="1">
      <alignment/>
    </xf>
    <xf numFmtId="3" fontId="33" fillId="41" borderId="0" xfId="0" applyNumberFormat="1" applyFont="1" applyFill="1" applyAlignment="1">
      <alignment horizontal="left"/>
    </xf>
    <xf numFmtId="3" fontId="8" fillId="43" borderId="1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41" borderId="17" xfId="0" applyFont="1" applyFill="1" applyBorder="1" applyAlignment="1">
      <alignment horizontal="right"/>
    </xf>
    <xf numFmtId="0" fontId="36" fillId="41" borderId="0" xfId="0" applyFont="1" applyFill="1" applyAlignment="1">
      <alignment horizontal="center"/>
    </xf>
  </cellXfs>
  <cellStyles count="590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6" xfId="458"/>
    <cellStyle name="Обычный 2 7" xfId="459"/>
    <cellStyle name="Обычный 2 8" xfId="460"/>
    <cellStyle name="Обычный 2 9" xfId="461"/>
    <cellStyle name="Обычный 2_Расчеты 2011мультики" xfId="462"/>
    <cellStyle name="Обычный 20" xfId="463"/>
    <cellStyle name="Обычный 21" xfId="464"/>
    <cellStyle name="Обычный 22" xfId="465"/>
    <cellStyle name="Обычный 23" xfId="466"/>
    <cellStyle name="Обычный 24" xfId="467"/>
    <cellStyle name="Обычный 25" xfId="468"/>
    <cellStyle name="Обычный 26" xfId="469"/>
    <cellStyle name="Обычный 27" xfId="470"/>
    <cellStyle name="Обычный 28" xfId="471"/>
    <cellStyle name="Обычный 29" xfId="472"/>
    <cellStyle name="Обычный 3" xfId="473"/>
    <cellStyle name="Обычный 3 2" xfId="474"/>
    <cellStyle name="Обычный 3 3" xfId="475"/>
    <cellStyle name="Обычный 3_Расчеты 2011мультики" xfId="476"/>
    <cellStyle name="Обычный 30" xfId="477"/>
    <cellStyle name="Обычный 31" xfId="478"/>
    <cellStyle name="Обычный 32" xfId="479"/>
    <cellStyle name="Обычный 33" xfId="480"/>
    <cellStyle name="Обычный 34" xfId="481"/>
    <cellStyle name="Обычный 35" xfId="482"/>
    <cellStyle name="Обычный 36" xfId="483"/>
    <cellStyle name="Обычный 37" xfId="484"/>
    <cellStyle name="Обычный 38" xfId="485"/>
    <cellStyle name="Обычный 39" xfId="486"/>
    <cellStyle name="Обычный 4" xfId="487"/>
    <cellStyle name="Обычный 40" xfId="488"/>
    <cellStyle name="Обычный 41" xfId="489"/>
    <cellStyle name="Обычный 42" xfId="490"/>
    <cellStyle name="Обычный 43" xfId="491"/>
    <cellStyle name="Обычный 44" xfId="492"/>
    <cellStyle name="Обычный 45" xfId="493"/>
    <cellStyle name="Обычный 46" xfId="494"/>
    <cellStyle name="Обычный 47" xfId="495"/>
    <cellStyle name="Обычный 48" xfId="496"/>
    <cellStyle name="Обычный 49" xfId="497"/>
    <cellStyle name="Обычный 5" xfId="498"/>
    <cellStyle name="Обычный 50" xfId="499"/>
    <cellStyle name="Обычный 51" xfId="500"/>
    <cellStyle name="Обычный 52" xfId="501"/>
    <cellStyle name="Обычный 53" xfId="502"/>
    <cellStyle name="Обычный 54" xfId="503"/>
    <cellStyle name="Обычный 55" xfId="504"/>
    <cellStyle name="Обычный 56" xfId="505"/>
    <cellStyle name="Обычный 57" xfId="506"/>
    <cellStyle name="Обычный 58" xfId="507"/>
    <cellStyle name="Обычный 59" xfId="508"/>
    <cellStyle name="Обычный 6" xfId="509"/>
    <cellStyle name="Обычный 60" xfId="510"/>
    <cellStyle name="Обычный 61" xfId="511"/>
    <cellStyle name="Обычный 62" xfId="512"/>
    <cellStyle name="Обычный 63" xfId="513"/>
    <cellStyle name="Обычный 64" xfId="514"/>
    <cellStyle name="Обычный 65" xfId="515"/>
    <cellStyle name="Обычный 66" xfId="516"/>
    <cellStyle name="Обычный 67" xfId="517"/>
    <cellStyle name="Обычный 68" xfId="518"/>
    <cellStyle name="Обычный 69" xfId="519"/>
    <cellStyle name="Обычный 7" xfId="520"/>
    <cellStyle name="Обычный 8" xfId="521"/>
    <cellStyle name="Обычный 9" xfId="522"/>
    <cellStyle name="Followed Hyperlink" xfId="523"/>
    <cellStyle name="Плохой" xfId="524"/>
    <cellStyle name="Плохой 2" xfId="525"/>
    <cellStyle name="Плохой 3" xfId="526"/>
    <cellStyle name="Плохой 4" xfId="527"/>
    <cellStyle name="Плохой 5" xfId="528"/>
    <cellStyle name="Плохой 6" xfId="529"/>
    <cellStyle name="Плохой 7" xfId="530"/>
    <cellStyle name="Плохой 8" xfId="531"/>
    <cellStyle name="Плохой 9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ояснение 6" xfId="538"/>
    <cellStyle name="Пояснение 7" xfId="539"/>
    <cellStyle name="Пояснение 8" xfId="540"/>
    <cellStyle name="Пояснение 9" xfId="541"/>
    <cellStyle name="Примечание" xfId="542"/>
    <cellStyle name="Примечание 2" xfId="543"/>
    <cellStyle name="Примечание 3" xfId="544"/>
    <cellStyle name="Примечание 4" xfId="545"/>
    <cellStyle name="Примечание 5" xfId="546"/>
    <cellStyle name="Примечание 6" xfId="547"/>
    <cellStyle name="Примечание 7" xfId="548"/>
    <cellStyle name="Примечание 8" xfId="549"/>
    <cellStyle name="Примечание 9" xfId="550"/>
    <cellStyle name="Percent" xfId="551"/>
    <cellStyle name="Процентный 2" xfId="552"/>
    <cellStyle name="Процентный 3" xfId="553"/>
    <cellStyle name="Процентный 4" xfId="554"/>
    <cellStyle name="Процентный 5" xfId="555"/>
    <cellStyle name="Процентный 6" xfId="556"/>
    <cellStyle name="Процентный 7" xfId="557"/>
    <cellStyle name="Связанная ячейка" xfId="558"/>
    <cellStyle name="Связанная ячейка 2" xfId="559"/>
    <cellStyle name="Связанная ячейка 3" xfId="560"/>
    <cellStyle name="Связанная ячейка 4" xfId="561"/>
    <cellStyle name="Связанная ячейка 5" xfId="562"/>
    <cellStyle name="Связанная ячейка 6" xfId="563"/>
    <cellStyle name="Связанная ячейка 7" xfId="564"/>
    <cellStyle name="Связанная ячейка 8" xfId="565"/>
    <cellStyle name="Связанная ячейка 9" xfId="566"/>
    <cellStyle name="Текст предупреждения" xfId="567"/>
    <cellStyle name="Текст предупреждения 2" xfId="568"/>
    <cellStyle name="Текст предупреждения 3" xfId="569"/>
    <cellStyle name="Текст предупреждения 4" xfId="570"/>
    <cellStyle name="Текст предупреждения 5" xfId="571"/>
    <cellStyle name="Текст предупреждения 6" xfId="572"/>
    <cellStyle name="Текст предупреждения 7" xfId="573"/>
    <cellStyle name="Текст предупреждения 8" xfId="574"/>
    <cellStyle name="Текст предупреждения 9" xfId="575"/>
    <cellStyle name="Comma" xfId="576"/>
    <cellStyle name="Comma [0]" xfId="577"/>
    <cellStyle name="Финансовый 2" xfId="578"/>
    <cellStyle name="Финансовый 2 10" xfId="579"/>
    <cellStyle name="Финансовый 2 11" xfId="580"/>
    <cellStyle name="Финансовый 2 2" xfId="581"/>
    <cellStyle name="Финансовый 2 3" xfId="582"/>
    <cellStyle name="Финансовый 2 4" xfId="583"/>
    <cellStyle name="Финансовый 2 5" xfId="584"/>
    <cellStyle name="Финансовый 2 6" xfId="585"/>
    <cellStyle name="Финансовый 2 7" xfId="586"/>
    <cellStyle name="Финансовый 2 8" xfId="587"/>
    <cellStyle name="Финансовый 2 9" xfId="588"/>
    <cellStyle name="Финансовый 3" xfId="589"/>
    <cellStyle name="Финансовый 4" xfId="590"/>
    <cellStyle name="Финансовый 5" xfId="591"/>
    <cellStyle name="Финансовый 6" xfId="592"/>
    <cellStyle name="Финансовый 7" xfId="593"/>
    <cellStyle name="Финансовый 8" xfId="594"/>
    <cellStyle name="Хороший" xfId="595"/>
    <cellStyle name="Хороший 2" xfId="596"/>
    <cellStyle name="Хороший 3" xfId="597"/>
    <cellStyle name="Хороший 4" xfId="598"/>
    <cellStyle name="Хороший 5" xfId="599"/>
    <cellStyle name="Хороший 6" xfId="600"/>
    <cellStyle name="Хороший 7" xfId="601"/>
    <cellStyle name="Хороший 8" xfId="602"/>
    <cellStyle name="Хороший 9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92"/>
  <sheetViews>
    <sheetView tabSelected="1" view="pageBreakPreview" zoomScale="75" zoomScaleSheetLayoutView="75" workbookViewId="0" topLeftCell="A1">
      <selection activeCell="A92" sqref="A92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4" width="16.57421875" style="14" customWidth="1"/>
    <col min="5" max="5" width="9.28125" style="7" bestFit="1" customWidth="1"/>
    <col min="6" max="6" width="13.8515625" style="7" bestFit="1" customWidth="1"/>
    <col min="7" max="7" width="10.421875" style="7" bestFit="1" customWidth="1"/>
    <col min="8" max="8" width="21.28125" style="7" customWidth="1"/>
    <col min="9" max="9" width="9.140625" style="7" customWidth="1"/>
    <col min="10" max="15" width="15.57421875" style="7" customWidth="1"/>
    <col min="16" max="16384" width="9.140625" style="7" customWidth="1"/>
  </cols>
  <sheetData>
    <row r="2" spans="1:4" ht="15.75">
      <c r="A2" s="59" t="s">
        <v>40</v>
      </c>
      <c r="B2" s="59"/>
      <c r="C2" s="59"/>
      <c r="D2" s="59"/>
    </row>
    <row r="3" spans="1:4" ht="15.75">
      <c r="A3" s="60" t="s">
        <v>116</v>
      </c>
      <c r="B3" s="60"/>
      <c r="C3" s="60"/>
      <c r="D3" s="60"/>
    </row>
    <row r="4" spans="1:4" ht="15.75">
      <c r="A4" s="60" t="s">
        <v>119</v>
      </c>
      <c r="B4" s="60"/>
      <c r="C4" s="60"/>
      <c r="D4" s="60"/>
    </row>
    <row r="6" spans="1:4" ht="15.75">
      <c r="A6" s="58" t="s">
        <v>103</v>
      </c>
      <c r="B6" s="58"/>
      <c r="C6" s="58"/>
      <c r="D6" s="58"/>
    </row>
    <row r="7" spans="1:4" ht="56.25" customHeight="1">
      <c r="A7" s="2" t="s">
        <v>2</v>
      </c>
      <c r="B7" s="2" t="s">
        <v>1</v>
      </c>
      <c r="C7" s="13" t="s">
        <v>41</v>
      </c>
      <c r="D7" s="13" t="s">
        <v>31</v>
      </c>
    </row>
    <row r="8" spans="1:4" ht="15.75">
      <c r="A8" s="2">
        <v>1</v>
      </c>
      <c r="B8" s="2">
        <v>2</v>
      </c>
      <c r="C8" s="13">
        <v>3</v>
      </c>
      <c r="D8" s="13">
        <v>4</v>
      </c>
    </row>
    <row r="9" spans="1:4" ht="15.75">
      <c r="A9" s="8" t="s">
        <v>3</v>
      </c>
      <c r="B9" s="2"/>
      <c r="C9" s="13" t="s">
        <v>42</v>
      </c>
      <c r="D9" s="13" t="s">
        <v>42</v>
      </c>
    </row>
    <row r="10" spans="1:4" ht="15.75">
      <c r="A10" s="3" t="s">
        <v>43</v>
      </c>
      <c r="B10" s="2">
        <v>1</v>
      </c>
      <c r="C10" s="13">
        <f>C12+C13</f>
        <v>1683835</v>
      </c>
      <c r="D10" s="51">
        <f>D12+D13</f>
        <v>3687647</v>
      </c>
    </row>
    <row r="11" spans="1:4" ht="15.75">
      <c r="A11" s="3" t="s">
        <v>8</v>
      </c>
      <c r="B11" s="2"/>
      <c r="C11" s="13"/>
      <c r="D11" s="51"/>
    </row>
    <row r="12" spans="1:4" ht="15.75">
      <c r="A12" s="3" t="s">
        <v>44</v>
      </c>
      <c r="B12" s="2">
        <v>1.1</v>
      </c>
      <c r="C12" s="13">
        <v>0</v>
      </c>
      <c r="D12" s="51">
        <v>0</v>
      </c>
    </row>
    <row r="13" spans="1:6" ht="31.5">
      <c r="A13" s="3" t="s">
        <v>45</v>
      </c>
      <c r="B13" s="2">
        <v>1.2</v>
      </c>
      <c r="C13" s="13">
        <v>1683835</v>
      </c>
      <c r="D13" s="50">
        <v>3687647</v>
      </c>
      <c r="F13" s="12"/>
    </row>
    <row r="14" spans="1:4" ht="15.75">
      <c r="A14" s="3" t="s">
        <v>28</v>
      </c>
      <c r="B14" s="2">
        <v>2</v>
      </c>
      <c r="C14" s="13"/>
      <c r="D14" s="47"/>
    </row>
    <row r="15" spans="1:4" ht="15.75">
      <c r="A15" s="3" t="s">
        <v>46</v>
      </c>
      <c r="B15" s="2">
        <v>3</v>
      </c>
      <c r="C15" s="13">
        <v>0</v>
      </c>
      <c r="D15" s="47">
        <v>323803</v>
      </c>
    </row>
    <row r="16" spans="1:6" ht="31.5">
      <c r="A16" s="3" t="s">
        <v>104</v>
      </c>
      <c r="B16" s="2">
        <v>4</v>
      </c>
      <c r="C16" s="13">
        <v>338302</v>
      </c>
      <c r="D16" s="47"/>
      <c r="F16" s="12"/>
    </row>
    <row r="17" spans="1:4" ht="15.75">
      <c r="A17" s="3" t="s">
        <v>36</v>
      </c>
      <c r="B17" s="2">
        <v>5</v>
      </c>
      <c r="C17" s="13"/>
      <c r="D17" s="47"/>
    </row>
    <row r="18" spans="1:6" ht="31.5">
      <c r="A18" s="3" t="s">
        <v>47</v>
      </c>
      <c r="B18" s="2">
        <v>6</v>
      </c>
      <c r="C18" s="13">
        <v>2431381</v>
      </c>
      <c r="D18" s="47">
        <v>3059023</v>
      </c>
      <c r="F18" s="12"/>
    </row>
    <row r="19" spans="1:4" ht="15.75">
      <c r="A19" s="3" t="s">
        <v>105</v>
      </c>
      <c r="B19" s="2">
        <v>7</v>
      </c>
      <c r="C19" s="13"/>
      <c r="D19" s="47"/>
    </row>
    <row r="20" spans="1:7" ht="15.75">
      <c r="A20" s="3" t="s">
        <v>48</v>
      </c>
      <c r="B20" s="2">
        <v>8</v>
      </c>
      <c r="C20" s="13">
        <v>2175087</v>
      </c>
      <c r="D20" s="47">
        <v>14308</v>
      </c>
      <c r="F20" s="12"/>
      <c r="G20" s="12"/>
    </row>
    <row r="21" spans="1:4" ht="15.75">
      <c r="A21" s="3" t="s">
        <v>6</v>
      </c>
      <c r="B21" s="2">
        <v>9</v>
      </c>
      <c r="C21" s="13">
        <v>4878</v>
      </c>
      <c r="D21" s="47">
        <v>275</v>
      </c>
    </row>
    <row r="22" spans="1:4" ht="15.75">
      <c r="A22" s="3" t="s">
        <v>7</v>
      </c>
      <c r="B22" s="2">
        <v>10</v>
      </c>
      <c r="C22" s="13">
        <f>SUM(C24:C25)</f>
        <v>0</v>
      </c>
      <c r="D22" s="51">
        <f>SUM(D24:D25)</f>
        <v>224783</v>
      </c>
    </row>
    <row r="23" spans="1:4" ht="15.75">
      <c r="A23" s="3" t="s">
        <v>8</v>
      </c>
      <c r="B23" s="2"/>
      <c r="C23" s="13"/>
      <c r="D23" s="51"/>
    </row>
    <row r="24" spans="1:4" ht="15.75">
      <c r="A24" s="3" t="s">
        <v>49</v>
      </c>
      <c r="B24" s="2">
        <v>10.1</v>
      </c>
      <c r="C24" s="13">
        <v>0</v>
      </c>
      <c r="D24" s="47">
        <v>121449</v>
      </c>
    </row>
    <row r="25" spans="1:4" ht="15.75">
      <c r="A25" s="3" t="s">
        <v>106</v>
      </c>
      <c r="B25" s="2">
        <v>10.2</v>
      </c>
      <c r="C25" s="13">
        <v>0</v>
      </c>
      <c r="D25" s="47">
        <v>103334</v>
      </c>
    </row>
    <row r="26" spans="1:4" ht="15.75">
      <c r="A26" s="3" t="s">
        <v>5</v>
      </c>
      <c r="B26" s="2">
        <v>11</v>
      </c>
      <c r="C26" s="13">
        <v>847</v>
      </c>
      <c r="D26" s="47">
        <v>805</v>
      </c>
    </row>
    <row r="27" spans="1:4" ht="31.5">
      <c r="A27" s="3" t="s">
        <v>50</v>
      </c>
      <c r="B27" s="2">
        <v>12</v>
      </c>
      <c r="C27" s="13"/>
      <c r="D27" s="47"/>
    </row>
    <row r="28" spans="1:4" ht="15.75">
      <c r="A28" s="3" t="s">
        <v>37</v>
      </c>
      <c r="B28" s="2">
        <v>13</v>
      </c>
      <c r="C28" s="13"/>
      <c r="D28" s="47"/>
    </row>
    <row r="29" spans="1:4" ht="15.75">
      <c r="A29" s="3" t="s">
        <v>51</v>
      </c>
      <c r="B29" s="2">
        <v>14</v>
      </c>
      <c r="C29" s="13"/>
      <c r="D29" s="47"/>
    </row>
    <row r="30" spans="1:4" ht="15.75">
      <c r="A30" s="3" t="s">
        <v>52</v>
      </c>
      <c r="B30" s="2">
        <v>15</v>
      </c>
      <c r="C30" s="13"/>
      <c r="D30" s="47"/>
    </row>
    <row r="31" spans="1:4" ht="31.5">
      <c r="A31" s="3" t="s">
        <v>53</v>
      </c>
      <c r="B31" s="2">
        <v>16</v>
      </c>
      <c r="C31" s="13"/>
      <c r="D31" s="47"/>
    </row>
    <row r="32" spans="1:6" ht="31.5">
      <c r="A32" s="3" t="s">
        <v>26</v>
      </c>
      <c r="B32" s="2">
        <v>17</v>
      </c>
      <c r="C32" s="13">
        <v>11384</v>
      </c>
      <c r="D32" s="47">
        <v>15297</v>
      </c>
      <c r="F32" s="12"/>
    </row>
    <row r="33" spans="1:6" ht="31.5">
      <c r="A33" s="3" t="s">
        <v>27</v>
      </c>
      <c r="B33" s="2">
        <v>18</v>
      </c>
      <c r="C33" s="13">
        <v>57263</v>
      </c>
      <c r="D33" s="47">
        <v>104076</v>
      </c>
      <c r="F33" s="12"/>
    </row>
    <row r="34" spans="1:6" ht="15.75">
      <c r="A34" s="3" t="s">
        <v>54</v>
      </c>
      <c r="B34" s="2">
        <v>19</v>
      </c>
      <c r="C34" s="13"/>
      <c r="D34" s="47"/>
      <c r="F34" s="12"/>
    </row>
    <row r="35" spans="1:7" ht="31.5">
      <c r="A35" s="3" t="s">
        <v>55</v>
      </c>
      <c r="B35" s="2">
        <v>20</v>
      </c>
      <c r="C35" s="13">
        <v>31688</v>
      </c>
      <c r="D35" s="47">
        <v>1425</v>
      </c>
      <c r="G35" s="12"/>
    </row>
    <row r="36" spans="1:6" ht="31.5">
      <c r="A36" s="3" t="s">
        <v>107</v>
      </c>
      <c r="B36" s="2">
        <v>21</v>
      </c>
      <c r="C36" s="13">
        <v>96811</v>
      </c>
      <c r="D36" s="47">
        <v>125014</v>
      </c>
      <c r="F36" s="12"/>
    </row>
    <row r="37" spans="1:4" ht="15.75">
      <c r="A37" s="3" t="s">
        <v>4</v>
      </c>
      <c r="B37" s="2">
        <v>22</v>
      </c>
      <c r="C37" s="13"/>
      <c r="D37" s="13"/>
    </row>
    <row r="38" spans="1:4" ht="15.75">
      <c r="A38" s="3"/>
      <c r="B38" s="2"/>
      <c r="C38" s="13"/>
      <c r="D38" s="13"/>
    </row>
    <row r="39" spans="1:7" ht="15.75">
      <c r="A39" s="8" t="s">
        <v>9</v>
      </c>
      <c r="B39" s="9">
        <v>23</v>
      </c>
      <c r="C39" s="15">
        <f>C10+C14+C15+C16+C17+C18+C19+C20+C21+C22+C26+C27+C28+C29+C30+C31+C32+C33+C34+C35+C36+C37</f>
        <v>6831476</v>
      </c>
      <c r="D39" s="15">
        <f>D10+D14+D15+D16+D17+D18+D19+D20+D21+D22+D26+D27+D28+D29+D30+D31+D32+D33+D34+D35+D36+D37</f>
        <v>7556456</v>
      </c>
      <c r="G39" s="12"/>
    </row>
    <row r="40" spans="1:4" ht="15.75">
      <c r="A40" s="4"/>
      <c r="B40" s="2"/>
      <c r="C40" s="13"/>
      <c r="D40" s="13"/>
    </row>
    <row r="41" spans="1:4" ht="15.75">
      <c r="A41" s="8" t="s">
        <v>14</v>
      </c>
      <c r="B41" s="2"/>
      <c r="C41" s="13"/>
      <c r="D41" s="13"/>
    </row>
    <row r="42" spans="1:4" ht="15.75">
      <c r="A42" s="3" t="s">
        <v>36</v>
      </c>
      <c r="B42" s="2">
        <v>24</v>
      </c>
      <c r="C42" s="13"/>
      <c r="D42" s="13"/>
    </row>
    <row r="43" spans="1:4" ht="15.75">
      <c r="A43" s="3" t="s">
        <v>18</v>
      </c>
      <c r="B43" s="2">
        <v>25</v>
      </c>
      <c r="C43" s="13"/>
      <c r="D43" s="13"/>
    </row>
    <row r="44" spans="1:6" ht="15.75">
      <c r="A44" s="3" t="s">
        <v>57</v>
      </c>
      <c r="B44" s="2">
        <v>26</v>
      </c>
      <c r="C44" s="13"/>
      <c r="D44" s="13"/>
      <c r="F44" s="52"/>
    </row>
    <row r="45" spans="1:6" ht="15.75">
      <c r="A45" s="3" t="s">
        <v>38</v>
      </c>
      <c r="B45" s="2">
        <v>27</v>
      </c>
      <c r="C45" s="13">
        <v>1502</v>
      </c>
      <c r="D45" s="50">
        <v>15911</v>
      </c>
      <c r="F45" s="53"/>
    </row>
    <row r="46" spans="1:6" ht="15.75">
      <c r="A46" s="3" t="s">
        <v>16</v>
      </c>
      <c r="B46" s="2">
        <v>28</v>
      </c>
      <c r="C46" s="13"/>
      <c r="D46" s="50"/>
      <c r="F46" s="53"/>
    </row>
    <row r="47" spans="1:6" ht="15.75">
      <c r="A47" s="3" t="s">
        <v>108</v>
      </c>
      <c r="B47" s="2">
        <v>29</v>
      </c>
      <c r="C47" s="13"/>
      <c r="D47" s="50"/>
      <c r="F47" s="53"/>
    </row>
    <row r="48" spans="1:6" ht="15.75">
      <c r="A48" s="3" t="s">
        <v>109</v>
      </c>
      <c r="B48" s="2"/>
      <c r="C48" s="13"/>
      <c r="D48" s="50"/>
      <c r="F48" s="53"/>
    </row>
    <row r="49" spans="1:6" ht="31.5">
      <c r="A49" s="3" t="s">
        <v>58</v>
      </c>
      <c r="B49" s="2">
        <v>29.1</v>
      </c>
      <c r="C49" s="13"/>
      <c r="D49" s="50"/>
      <c r="F49" s="53"/>
    </row>
    <row r="50" spans="1:6" ht="15.75">
      <c r="A50" s="3" t="s">
        <v>17</v>
      </c>
      <c r="B50" s="2">
        <v>30</v>
      </c>
      <c r="C50" s="13"/>
      <c r="D50" s="50"/>
      <c r="F50" s="53"/>
    </row>
    <row r="51" spans="1:6" ht="15.75">
      <c r="A51" s="3" t="s">
        <v>59</v>
      </c>
      <c r="B51" s="2">
        <v>31</v>
      </c>
      <c r="C51" s="13">
        <v>1</v>
      </c>
      <c r="D51" s="50">
        <v>20</v>
      </c>
      <c r="F51" s="53"/>
    </row>
    <row r="52" spans="1:15" ht="15.75">
      <c r="A52" s="3" t="s">
        <v>15</v>
      </c>
      <c r="B52" s="2">
        <v>32</v>
      </c>
      <c r="C52" s="13"/>
      <c r="D52" s="50"/>
      <c r="F52" s="53"/>
      <c r="K52" s="10"/>
      <c r="L52" s="10"/>
      <c r="M52" s="10"/>
      <c r="O52" s="10"/>
    </row>
    <row r="53" spans="1:6" ht="15.75">
      <c r="A53" s="3" t="s">
        <v>60</v>
      </c>
      <c r="B53" s="2">
        <v>33</v>
      </c>
      <c r="C53" s="13">
        <v>9036</v>
      </c>
      <c r="D53" s="50">
        <v>9036</v>
      </c>
      <c r="F53" s="53"/>
    </row>
    <row r="54" spans="1:6" ht="31.5">
      <c r="A54" s="3" t="s">
        <v>61</v>
      </c>
      <c r="B54" s="2">
        <v>34</v>
      </c>
      <c r="C54" s="13">
        <v>4205</v>
      </c>
      <c r="D54" s="14">
        <v>76</v>
      </c>
      <c r="F54" s="53"/>
    </row>
    <row r="55" spans="1:11" ht="31.5">
      <c r="A55" s="3" t="s">
        <v>39</v>
      </c>
      <c r="B55" s="2">
        <v>35</v>
      </c>
      <c r="C55" s="13"/>
      <c r="D55" s="41"/>
      <c r="F55" s="53"/>
      <c r="K55" s="10"/>
    </row>
    <row r="56" spans="1:6" ht="15.75">
      <c r="A56" s="3" t="s">
        <v>19</v>
      </c>
      <c r="B56" s="2">
        <v>36</v>
      </c>
      <c r="C56" s="13">
        <v>372309</v>
      </c>
      <c r="D56" s="50">
        <v>540111</v>
      </c>
      <c r="F56" s="54"/>
    </row>
    <row r="57" spans="1:6" ht="15.75">
      <c r="A57" s="3"/>
      <c r="B57" s="2"/>
      <c r="C57" s="13"/>
      <c r="D57" s="13"/>
      <c r="F57" s="52"/>
    </row>
    <row r="58" spans="1:6" ht="15.75">
      <c r="A58" s="8" t="s">
        <v>62</v>
      </c>
      <c r="B58" s="9">
        <v>37</v>
      </c>
      <c r="C58" s="15">
        <f>C46+C47+C51+C54+C56+C55+C45+C53+C50</f>
        <v>387053</v>
      </c>
      <c r="D58" s="15">
        <f>SUM(D42:D56)</f>
        <v>565154</v>
      </c>
      <c r="F58" s="52"/>
    </row>
    <row r="59" spans="1:4" ht="15.75">
      <c r="A59" s="4"/>
      <c r="B59" s="2"/>
      <c r="C59" s="13"/>
      <c r="D59" s="13"/>
    </row>
    <row r="60" spans="1:4" ht="15.75">
      <c r="A60" s="8" t="s">
        <v>63</v>
      </c>
      <c r="B60" s="2"/>
      <c r="C60" s="13"/>
      <c r="D60" s="13"/>
    </row>
    <row r="61" spans="1:6" ht="15.75">
      <c r="A61" s="3" t="s">
        <v>64</v>
      </c>
      <c r="B61" s="2">
        <v>38</v>
      </c>
      <c r="C61" s="13">
        <f>C63</f>
        <v>5088794</v>
      </c>
      <c r="D61" s="13">
        <f>D63</f>
        <v>5088794</v>
      </c>
      <c r="F61" s="12"/>
    </row>
    <row r="62" spans="1:6" ht="15.75">
      <c r="A62" s="3" t="s">
        <v>8</v>
      </c>
      <c r="B62" s="2"/>
      <c r="C62" s="13"/>
      <c r="D62" s="13"/>
      <c r="F62" s="12"/>
    </row>
    <row r="63" spans="1:4" ht="15.75">
      <c r="A63" s="3" t="s">
        <v>29</v>
      </c>
      <c r="B63" s="2">
        <v>38.1</v>
      </c>
      <c r="C63" s="13">
        <v>5088794</v>
      </c>
      <c r="D63" s="13">
        <v>5088794</v>
      </c>
    </row>
    <row r="64" spans="1:4" ht="15.75">
      <c r="A64" s="3" t="s">
        <v>30</v>
      </c>
      <c r="B64" s="2">
        <v>38.2</v>
      </c>
      <c r="C64" s="13"/>
      <c r="D64" s="13"/>
    </row>
    <row r="65" spans="1:4" ht="15.75">
      <c r="A65" s="3" t="s">
        <v>65</v>
      </c>
      <c r="B65" s="2">
        <v>39</v>
      </c>
      <c r="C65" s="13"/>
      <c r="D65" s="13">
        <v>86392</v>
      </c>
    </row>
    <row r="66" spans="1:6" ht="15.75">
      <c r="A66" s="3" t="s">
        <v>10</v>
      </c>
      <c r="B66" s="2">
        <v>40</v>
      </c>
      <c r="C66" s="13">
        <v>-470681</v>
      </c>
      <c r="D66" s="13" t="s">
        <v>42</v>
      </c>
      <c r="F66" s="10"/>
    </row>
    <row r="67" spans="1:6" ht="15.75">
      <c r="A67" s="3" t="s">
        <v>11</v>
      </c>
      <c r="B67" s="2">
        <v>41</v>
      </c>
      <c r="C67" s="13"/>
      <c r="D67" s="13"/>
      <c r="F67" s="10"/>
    </row>
    <row r="68" spans="1:6" ht="15.75">
      <c r="A68" s="3" t="s">
        <v>110</v>
      </c>
      <c r="B68" s="2">
        <v>42</v>
      </c>
      <c r="C68" s="13"/>
      <c r="D68" s="13"/>
      <c r="F68" s="10"/>
    </row>
    <row r="69" spans="1:7" ht="15.75">
      <c r="A69" s="3" t="s">
        <v>102</v>
      </c>
      <c r="B69" s="2">
        <v>43</v>
      </c>
      <c r="C69" s="13">
        <v>27916</v>
      </c>
      <c r="D69" s="41">
        <v>-29546</v>
      </c>
      <c r="F69" s="10"/>
      <c r="G69" s="12"/>
    </row>
    <row r="70" spans="1:8" ht="15.75">
      <c r="A70" s="3" t="s">
        <v>66</v>
      </c>
      <c r="B70" s="2">
        <v>44</v>
      </c>
      <c r="C70" s="13">
        <f>C72+C73</f>
        <v>1798394</v>
      </c>
      <c r="D70" s="13">
        <f>D72+D73</f>
        <v>1845662</v>
      </c>
      <c r="F70" s="12"/>
      <c r="G70" s="12"/>
      <c r="H70" s="12"/>
    </row>
    <row r="71" spans="1:4" ht="15.75">
      <c r="A71" s="3" t="s">
        <v>8</v>
      </c>
      <c r="B71" s="2"/>
      <c r="C71" s="13"/>
      <c r="D71" s="13"/>
    </row>
    <row r="72" spans="1:6" ht="15.75">
      <c r="A72" s="3" t="s">
        <v>67</v>
      </c>
      <c r="B72" s="2">
        <v>44.1</v>
      </c>
      <c r="C72" s="13">
        <v>1650804</v>
      </c>
      <c r="D72" s="50">
        <v>1646535</v>
      </c>
      <c r="E72" s="12"/>
      <c r="F72" s="12"/>
    </row>
    <row r="73" spans="1:8" ht="15.75">
      <c r="A73" s="3" t="s">
        <v>68</v>
      </c>
      <c r="B73" s="2">
        <v>44.2</v>
      </c>
      <c r="C73" s="41">
        <v>147590</v>
      </c>
      <c r="D73" s="50">
        <v>199127</v>
      </c>
      <c r="E73" s="12"/>
      <c r="F73" s="12"/>
      <c r="G73" s="12"/>
      <c r="H73" s="10"/>
    </row>
    <row r="74" spans="1:8" ht="15.75">
      <c r="A74" s="3" t="s">
        <v>13</v>
      </c>
      <c r="B74" s="2">
        <v>45</v>
      </c>
      <c r="C74" s="13"/>
      <c r="D74" s="13"/>
      <c r="H74" s="10"/>
    </row>
    <row r="75" spans="1:6" ht="15.75">
      <c r="A75" s="3"/>
      <c r="B75" s="2"/>
      <c r="C75" s="13"/>
      <c r="D75" s="13"/>
      <c r="F75" s="12"/>
    </row>
    <row r="76" spans="1:8" ht="15.75">
      <c r="A76" s="8" t="s">
        <v>12</v>
      </c>
      <c r="B76" s="9">
        <v>46</v>
      </c>
      <c r="C76" s="15">
        <f>C61+C67+C69+C70+C65+C66</f>
        <v>6444423</v>
      </c>
      <c r="D76" s="15">
        <f>D61+D67+D69+D70+D65</f>
        <v>6991302</v>
      </c>
      <c r="H76" s="10"/>
    </row>
    <row r="77" spans="1:4" ht="15.75">
      <c r="A77" s="3" t="s">
        <v>42</v>
      </c>
      <c r="B77" s="2"/>
      <c r="C77" s="13" t="s">
        <v>42</v>
      </c>
      <c r="D77" s="13" t="s">
        <v>42</v>
      </c>
    </row>
    <row r="78" spans="1:5" ht="15.75">
      <c r="A78" s="8" t="s">
        <v>69</v>
      </c>
      <c r="B78" s="9">
        <v>47</v>
      </c>
      <c r="C78" s="15">
        <f>C58+C76</f>
        <v>6831476</v>
      </c>
      <c r="D78" s="15">
        <f>D58+D76</f>
        <v>7556456</v>
      </c>
      <c r="E78" s="12"/>
    </row>
    <row r="79" spans="1:4" ht="15.75">
      <c r="A79" s="5"/>
      <c r="B79" s="6"/>
      <c r="C79" s="45">
        <f>C39-C78</f>
        <v>0</v>
      </c>
      <c r="D79" s="16"/>
    </row>
    <row r="80" ht="15.75">
      <c r="A80" s="11" t="s">
        <v>120</v>
      </c>
    </row>
    <row r="81" ht="15.75">
      <c r="A81" s="11" t="s">
        <v>121</v>
      </c>
    </row>
    <row r="82" ht="15.75">
      <c r="A82" s="11" t="s">
        <v>122</v>
      </c>
    </row>
    <row r="83" ht="15.75">
      <c r="A83" s="1" t="s">
        <v>115</v>
      </c>
    </row>
    <row r="84" ht="15.75">
      <c r="A84" s="1" t="s">
        <v>0</v>
      </c>
    </row>
    <row r="86" ht="15.75">
      <c r="A86" s="1" t="s">
        <v>70</v>
      </c>
    </row>
    <row r="231" ht="15.75">
      <c r="A231" s="1" t="s">
        <v>70</v>
      </c>
    </row>
    <row r="292" ht="15.75">
      <c r="A292" s="1" t="s">
        <v>70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17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N107"/>
  <sheetViews>
    <sheetView view="pageBreakPreview" zoomScale="75" zoomScaleSheetLayoutView="75" workbookViewId="0" topLeftCell="A40">
      <selection activeCell="F80" sqref="F80"/>
    </sheetView>
  </sheetViews>
  <sheetFormatPr defaultColWidth="9.140625" defaultRowHeight="12.75"/>
  <cols>
    <col min="1" max="1" width="65.57421875" style="17" customWidth="1"/>
    <col min="2" max="2" width="14.00390625" style="21" customWidth="1"/>
    <col min="3" max="3" width="15.7109375" style="20" customWidth="1"/>
    <col min="4" max="4" width="18.7109375" style="20" customWidth="1"/>
    <col min="5" max="5" width="16.00390625" style="20" customWidth="1"/>
    <col min="6" max="6" width="26.140625" style="20" customWidth="1"/>
    <col min="7" max="8" width="25.421875" style="17" customWidth="1"/>
    <col min="9" max="9" width="13.28125" style="17" bestFit="1" customWidth="1"/>
    <col min="10" max="10" width="15.00390625" style="17" customWidth="1"/>
    <col min="11" max="11" width="13.28125" style="17" bestFit="1" customWidth="1"/>
    <col min="12" max="12" width="16.140625" style="17" customWidth="1"/>
    <col min="13" max="13" width="12.7109375" style="17" customWidth="1"/>
    <col min="14" max="14" width="15.57421875" style="17" customWidth="1"/>
    <col min="15" max="16384" width="9.140625" style="17" customWidth="1"/>
  </cols>
  <sheetData>
    <row r="2" spans="1:6" ht="18.75">
      <c r="A2" s="62" t="s">
        <v>34</v>
      </c>
      <c r="B2" s="62"/>
      <c r="C2" s="62"/>
      <c r="D2" s="62"/>
      <c r="E2" s="62"/>
      <c r="F2" s="62"/>
    </row>
    <row r="3" spans="1:9" ht="18.75">
      <c r="A3" s="62" t="str">
        <f>'Ф1'!A3</f>
        <v>Акционерное общество "Накопительный пенсионный фонд "Астана"</v>
      </c>
      <c r="B3" s="62"/>
      <c r="C3" s="62"/>
      <c r="D3" s="62"/>
      <c r="E3" s="62"/>
      <c r="F3" s="62"/>
      <c r="G3" s="22"/>
      <c r="H3" s="22"/>
      <c r="I3" s="22"/>
    </row>
    <row r="4" spans="1:9" ht="18.75">
      <c r="A4" s="62" t="s">
        <v>71</v>
      </c>
      <c r="B4" s="62"/>
      <c r="C4" s="62"/>
      <c r="D4" s="62"/>
      <c r="E4" s="62"/>
      <c r="F4" s="62"/>
      <c r="G4" s="22"/>
      <c r="H4" s="22"/>
      <c r="I4" s="22"/>
    </row>
    <row r="5" spans="1:9" ht="18.75">
      <c r="A5" s="62" t="str">
        <f>'Ф1'!A4</f>
        <v>      по состоянию на "01" июля  2014 года</v>
      </c>
      <c r="B5" s="62"/>
      <c r="C5" s="62"/>
      <c r="D5" s="62"/>
      <c r="E5" s="62"/>
      <c r="F5" s="62"/>
      <c r="G5" s="22"/>
      <c r="H5" s="22"/>
      <c r="I5" s="22"/>
    </row>
    <row r="6" spans="1:9" ht="12.75">
      <c r="A6" s="35"/>
      <c r="B6" s="36"/>
      <c r="C6" s="34"/>
      <c r="D6" s="34"/>
      <c r="E6" s="34"/>
      <c r="F6" s="34"/>
      <c r="G6" s="22"/>
      <c r="H6" s="22"/>
      <c r="I6" s="22"/>
    </row>
    <row r="7" spans="1:9" ht="15.75">
      <c r="A7" s="61" t="s">
        <v>111</v>
      </c>
      <c r="B7" s="61"/>
      <c r="C7" s="61"/>
      <c r="D7" s="61"/>
      <c r="E7" s="61"/>
      <c r="F7" s="61"/>
      <c r="G7" s="22"/>
      <c r="H7" s="22"/>
      <c r="I7" s="22"/>
    </row>
    <row r="8" spans="1:9" ht="78.75">
      <c r="A8" s="28" t="s">
        <v>72</v>
      </c>
      <c r="B8" s="28" t="s">
        <v>1</v>
      </c>
      <c r="C8" s="29" t="s">
        <v>118</v>
      </c>
      <c r="D8" s="29" t="s">
        <v>101</v>
      </c>
      <c r="E8" s="29" t="s">
        <v>117</v>
      </c>
      <c r="F8" s="29" t="s">
        <v>73</v>
      </c>
      <c r="G8" s="22"/>
      <c r="H8" s="22"/>
      <c r="I8" s="22"/>
    </row>
    <row r="9" spans="1:9" ht="15.75">
      <c r="A9" s="28">
        <v>1</v>
      </c>
      <c r="B9" s="28">
        <v>2</v>
      </c>
      <c r="C9" s="29">
        <v>3</v>
      </c>
      <c r="D9" s="29">
        <v>4</v>
      </c>
      <c r="E9" s="29">
        <v>5</v>
      </c>
      <c r="F9" s="29">
        <v>6</v>
      </c>
      <c r="G9" s="22"/>
      <c r="H9" s="22"/>
      <c r="I9" s="22"/>
    </row>
    <row r="10" spans="1:9" ht="15.75">
      <c r="A10" s="30" t="s">
        <v>74</v>
      </c>
      <c r="B10" s="28">
        <v>1</v>
      </c>
      <c r="C10" s="29">
        <f>C12+C13</f>
        <v>0</v>
      </c>
      <c r="D10" s="29">
        <f>D12+D13</f>
        <v>52359</v>
      </c>
      <c r="E10" s="41">
        <f>E12+E13</f>
        <v>-32127</v>
      </c>
      <c r="F10" s="41">
        <f>F12+F13</f>
        <v>1074641</v>
      </c>
      <c r="G10" s="44"/>
      <c r="H10" s="27"/>
      <c r="I10" s="23"/>
    </row>
    <row r="11" spans="1:9" ht="15.75">
      <c r="A11" s="30" t="s">
        <v>8</v>
      </c>
      <c r="B11" s="28"/>
      <c r="C11" s="29"/>
      <c r="D11" s="29"/>
      <c r="E11" s="41"/>
      <c r="F11" s="41"/>
      <c r="G11" s="44"/>
      <c r="H11" s="24"/>
      <c r="I11" s="22"/>
    </row>
    <row r="12" spans="1:10" ht="15.75">
      <c r="A12" s="30" t="s">
        <v>75</v>
      </c>
      <c r="B12" s="28">
        <v>1.1</v>
      </c>
      <c r="C12" s="29">
        <v>0</v>
      </c>
      <c r="D12" s="29">
        <v>20285</v>
      </c>
      <c r="E12" s="41">
        <v>111956</v>
      </c>
      <c r="F12" s="41">
        <v>630661</v>
      </c>
      <c r="G12" s="44"/>
      <c r="H12" s="27"/>
      <c r="I12" s="25"/>
      <c r="J12" s="26"/>
    </row>
    <row r="13" spans="1:10" ht="15.75">
      <c r="A13" s="30" t="s">
        <v>76</v>
      </c>
      <c r="B13" s="28">
        <v>1.2</v>
      </c>
      <c r="C13" s="29">
        <v>0</v>
      </c>
      <c r="D13" s="29">
        <v>32074</v>
      </c>
      <c r="E13" s="41">
        <v>-144083</v>
      </c>
      <c r="F13" s="41">
        <v>443980</v>
      </c>
      <c r="G13" s="44"/>
      <c r="H13" s="44"/>
      <c r="I13" s="25"/>
      <c r="J13" s="43"/>
    </row>
    <row r="14" spans="1:9" ht="31.5">
      <c r="A14" s="30" t="s">
        <v>77</v>
      </c>
      <c r="B14" s="28">
        <v>2</v>
      </c>
      <c r="C14" s="29">
        <v>0</v>
      </c>
      <c r="D14" s="29">
        <v>226</v>
      </c>
      <c r="E14" s="41">
        <v>1356</v>
      </c>
      <c r="F14" s="41">
        <v>8227</v>
      </c>
      <c r="G14" s="44"/>
      <c r="H14" s="27"/>
      <c r="I14" s="24"/>
    </row>
    <row r="15" spans="1:9" ht="31.5">
      <c r="A15" s="30" t="s">
        <v>78</v>
      </c>
      <c r="B15" s="28">
        <v>3</v>
      </c>
      <c r="C15" s="29">
        <v>49450</v>
      </c>
      <c r="D15" s="29">
        <v>133351</v>
      </c>
      <c r="E15" s="41">
        <v>49879</v>
      </c>
      <c r="F15" s="41">
        <v>240618</v>
      </c>
      <c r="G15" s="44"/>
      <c r="H15" s="27"/>
      <c r="I15" s="24"/>
    </row>
    <row r="16" spans="1:9" ht="15.75">
      <c r="A16" s="30" t="s">
        <v>112</v>
      </c>
      <c r="B16" s="28">
        <v>4</v>
      </c>
      <c r="C16" s="29">
        <v>1128</v>
      </c>
      <c r="D16" s="29">
        <v>9330</v>
      </c>
      <c r="E16" s="41"/>
      <c r="F16" s="41">
        <v>2062</v>
      </c>
      <c r="G16" s="44"/>
      <c r="H16" s="27"/>
      <c r="I16" s="24"/>
    </row>
    <row r="17" spans="1:14" ht="47.25">
      <c r="A17" s="30" t="s">
        <v>113</v>
      </c>
      <c r="B17" s="28">
        <v>5</v>
      </c>
      <c r="C17" s="29">
        <v>17123</v>
      </c>
      <c r="D17" s="29">
        <v>46899</v>
      </c>
      <c r="E17" s="41"/>
      <c r="F17" s="41">
        <v>-25803</v>
      </c>
      <c r="G17" s="44"/>
      <c r="H17" s="27"/>
      <c r="I17" s="24"/>
      <c r="M17" s="19"/>
      <c r="N17" s="19"/>
    </row>
    <row r="18" spans="1:14" ht="15.75">
      <c r="A18" s="30" t="s">
        <v>79</v>
      </c>
      <c r="B18" s="28">
        <v>6</v>
      </c>
      <c r="C18" s="29"/>
      <c r="D18" s="57">
        <v>1732</v>
      </c>
      <c r="E18" s="41">
        <v>1618</v>
      </c>
      <c r="F18" s="41">
        <v>4914</v>
      </c>
      <c r="G18" s="44"/>
      <c r="H18" s="27"/>
      <c r="I18" s="24"/>
      <c r="M18" s="19"/>
      <c r="N18" s="19"/>
    </row>
    <row r="19" spans="1:14" ht="31.5">
      <c r="A19" s="30" t="s">
        <v>80</v>
      </c>
      <c r="B19" s="28">
        <v>7</v>
      </c>
      <c r="C19" s="29"/>
      <c r="D19" s="29"/>
      <c r="E19" s="41"/>
      <c r="F19" s="41"/>
      <c r="G19" s="44"/>
      <c r="H19" s="24"/>
      <c r="I19" s="24"/>
      <c r="M19" s="19"/>
      <c r="N19" s="19"/>
    </row>
    <row r="20" spans="1:14" ht="15.75">
      <c r="A20" s="30" t="s">
        <v>81</v>
      </c>
      <c r="B20" s="28">
        <v>8</v>
      </c>
      <c r="C20" s="29">
        <v>15030</v>
      </c>
      <c r="D20" s="29">
        <v>242859</v>
      </c>
      <c r="E20" s="41">
        <v>-12329</v>
      </c>
      <c r="F20" s="41">
        <v>-33166</v>
      </c>
      <c r="G20" s="44"/>
      <c r="H20" s="27"/>
      <c r="I20" s="24"/>
      <c r="M20" s="19"/>
      <c r="N20" s="19"/>
    </row>
    <row r="21" spans="1:14" ht="31.5">
      <c r="A21" s="30" t="s">
        <v>82</v>
      </c>
      <c r="B21" s="28">
        <v>9</v>
      </c>
      <c r="C21" s="29">
        <v>4</v>
      </c>
      <c r="D21" s="57">
        <v>183</v>
      </c>
      <c r="E21" s="41"/>
      <c r="F21" s="41"/>
      <c r="G21" s="44"/>
      <c r="H21" s="24"/>
      <c r="I21" s="24"/>
      <c r="M21" s="19"/>
      <c r="N21" s="19"/>
    </row>
    <row r="22" spans="1:14" ht="15.75">
      <c r="A22" s="39" t="s">
        <v>20</v>
      </c>
      <c r="B22" s="40">
        <v>10</v>
      </c>
      <c r="C22" s="41">
        <v>1641</v>
      </c>
      <c r="D22" s="41">
        <v>23276</v>
      </c>
      <c r="E22" s="41">
        <v>5035</v>
      </c>
      <c r="F22" s="41">
        <v>7097</v>
      </c>
      <c r="G22" s="44"/>
      <c r="H22" s="27"/>
      <c r="I22" s="24"/>
      <c r="J22" s="18"/>
      <c r="M22" s="19"/>
      <c r="N22" s="19"/>
    </row>
    <row r="23" spans="1:14" ht="15.75">
      <c r="A23" s="30"/>
      <c r="B23" s="28"/>
      <c r="C23" s="29"/>
      <c r="D23" s="29"/>
      <c r="E23" s="41"/>
      <c r="F23" s="41"/>
      <c r="G23" s="44"/>
      <c r="H23" s="24"/>
      <c r="I23" s="24"/>
      <c r="M23" s="19"/>
      <c r="N23" s="19"/>
    </row>
    <row r="24" spans="1:14" ht="15.75">
      <c r="A24" s="37" t="s">
        <v>21</v>
      </c>
      <c r="B24" s="38">
        <v>11</v>
      </c>
      <c r="C24" s="15">
        <f>C10+C15+C16+C17+C18+C20+C22+C14+C21</f>
        <v>84376</v>
      </c>
      <c r="D24" s="15">
        <f>D10+D15+D16+D17+D18+D20+D22+D14+D21</f>
        <v>510215</v>
      </c>
      <c r="E24" s="15">
        <f>E10+E15+E16+E17+E18+E20+E22+E14</f>
        <v>13432</v>
      </c>
      <c r="F24" s="15">
        <f>F10+F15+F16+F17+F18+F20+F22+F14</f>
        <v>1278590</v>
      </c>
      <c r="G24" s="44"/>
      <c r="H24" s="24"/>
      <c r="I24" s="23"/>
      <c r="J24" s="18"/>
      <c r="M24" s="19"/>
      <c r="N24" s="19"/>
    </row>
    <row r="25" spans="1:9" ht="15.75">
      <c r="A25" s="31"/>
      <c r="B25" s="28"/>
      <c r="C25" s="29" t="str">
        <f>D25</f>
        <v>  </v>
      </c>
      <c r="D25" s="29" t="s">
        <v>42</v>
      </c>
      <c r="E25" s="41" t="str">
        <f>F25</f>
        <v>  </v>
      </c>
      <c r="F25" s="41" t="s">
        <v>42</v>
      </c>
      <c r="G25" s="44"/>
      <c r="H25" s="24"/>
      <c r="I25" s="24"/>
    </row>
    <row r="26" spans="1:9" ht="15.75">
      <c r="A26" s="30" t="s">
        <v>83</v>
      </c>
      <c r="B26" s="28">
        <v>12</v>
      </c>
      <c r="C26" s="29">
        <f>C28+C29</f>
        <v>194</v>
      </c>
      <c r="D26" s="29">
        <f>D28+D29</f>
        <v>4610</v>
      </c>
      <c r="E26" s="41">
        <f>E28+E29</f>
        <v>7787</v>
      </c>
      <c r="F26" s="41">
        <f>F28+F29</f>
        <v>36783</v>
      </c>
      <c r="G26" s="44"/>
      <c r="H26" s="24"/>
      <c r="I26" s="23"/>
    </row>
    <row r="27" spans="1:9" ht="15.75">
      <c r="A27" s="30" t="s">
        <v>109</v>
      </c>
      <c r="B27" s="28"/>
      <c r="C27" s="29"/>
      <c r="D27" s="29"/>
      <c r="E27" s="41"/>
      <c r="F27" s="41"/>
      <c r="G27" s="44"/>
      <c r="H27" s="24"/>
      <c r="I27" s="24"/>
    </row>
    <row r="28" spans="1:9" ht="31.5">
      <c r="A28" s="30" t="s">
        <v>84</v>
      </c>
      <c r="B28" s="28">
        <v>12.1</v>
      </c>
      <c r="C28" s="29">
        <v>0</v>
      </c>
      <c r="D28" s="29">
        <v>0</v>
      </c>
      <c r="E28" s="41">
        <v>0</v>
      </c>
      <c r="F28" s="41">
        <v>0</v>
      </c>
      <c r="G28" s="44"/>
      <c r="H28" s="24"/>
      <c r="I28" s="24"/>
    </row>
    <row r="29" spans="1:9" ht="15.75">
      <c r="A29" s="30" t="s">
        <v>85</v>
      </c>
      <c r="B29" s="28">
        <v>12.2</v>
      </c>
      <c r="C29" s="29">
        <v>194</v>
      </c>
      <c r="D29" s="29">
        <v>4610</v>
      </c>
      <c r="E29" s="41">
        <v>7787</v>
      </c>
      <c r="F29" s="41">
        <v>36783</v>
      </c>
      <c r="G29" s="44"/>
      <c r="H29" s="24"/>
      <c r="I29" s="24"/>
    </row>
    <row r="30" spans="1:9" ht="15.75">
      <c r="A30" s="30" t="s">
        <v>35</v>
      </c>
      <c r="B30" s="28">
        <v>13</v>
      </c>
      <c r="C30" s="29"/>
      <c r="D30" s="29"/>
      <c r="E30" s="41"/>
      <c r="F30" s="41"/>
      <c r="G30" s="44"/>
      <c r="H30" s="24"/>
      <c r="I30" s="24"/>
    </row>
    <row r="31" spans="1:9" ht="31.5">
      <c r="A31" s="30" t="s">
        <v>86</v>
      </c>
      <c r="B31" s="28">
        <v>14</v>
      </c>
      <c r="C31" s="29">
        <v>0</v>
      </c>
      <c r="D31" s="29">
        <v>38</v>
      </c>
      <c r="E31" s="41">
        <v>422</v>
      </c>
      <c r="F31" s="41">
        <v>2873</v>
      </c>
      <c r="G31" s="44"/>
      <c r="H31" s="27"/>
      <c r="I31" s="24"/>
    </row>
    <row r="32" spans="1:9" ht="15.75">
      <c r="A32" s="30" t="s">
        <v>87</v>
      </c>
      <c r="B32" s="28">
        <v>15</v>
      </c>
      <c r="C32" s="29"/>
      <c r="D32" s="29"/>
      <c r="E32" s="41"/>
      <c r="F32" s="41"/>
      <c r="G32" s="44"/>
      <c r="H32" s="24"/>
      <c r="I32" s="24"/>
    </row>
    <row r="33" spans="1:9" ht="31.5">
      <c r="A33" s="30" t="s">
        <v>88</v>
      </c>
      <c r="B33" s="28">
        <v>16</v>
      </c>
      <c r="C33" s="29"/>
      <c r="D33" s="29"/>
      <c r="E33" s="41" t="str">
        <f>F33</f>
        <v>  </v>
      </c>
      <c r="F33" s="41" t="s">
        <v>42</v>
      </c>
      <c r="G33" s="44"/>
      <c r="H33" s="24"/>
      <c r="I33" s="24"/>
    </row>
    <row r="34" spans="1:9" ht="15.75">
      <c r="A34" s="30" t="s">
        <v>22</v>
      </c>
      <c r="B34" s="28">
        <v>17</v>
      </c>
      <c r="C34" s="41">
        <f>C36+C37+C38+C39+C40</f>
        <v>26229</v>
      </c>
      <c r="D34" s="41">
        <f>D36+D37+D38+D39+D40</f>
        <v>94813</v>
      </c>
      <c r="E34" s="41">
        <f>E36+E37+E38+E39+E40</f>
        <v>117128</v>
      </c>
      <c r="F34" s="41">
        <f>F36+F37+F38+F39+F40</f>
        <v>1041395</v>
      </c>
      <c r="G34" s="44"/>
      <c r="H34" s="24"/>
      <c r="I34" s="23"/>
    </row>
    <row r="35" spans="1:9" ht="15.75">
      <c r="A35" s="30" t="s">
        <v>8</v>
      </c>
      <c r="B35" s="28"/>
      <c r="C35" s="29"/>
      <c r="D35" s="29"/>
      <c r="E35" s="41"/>
      <c r="F35" s="41"/>
      <c r="G35" s="44"/>
      <c r="H35" s="24"/>
      <c r="I35" s="24"/>
    </row>
    <row r="36" spans="1:9" ht="15.75">
      <c r="A36" s="30" t="s">
        <v>89</v>
      </c>
      <c r="B36" s="28">
        <v>17.1</v>
      </c>
      <c r="C36" s="29">
        <v>13790</v>
      </c>
      <c r="D36" s="29">
        <v>156242</v>
      </c>
      <c r="E36" s="41">
        <v>71258</v>
      </c>
      <c r="F36" s="41">
        <v>662875</v>
      </c>
      <c r="G36" s="44"/>
      <c r="H36" s="24"/>
      <c r="I36" s="24"/>
    </row>
    <row r="37" spans="1:9" ht="15.75">
      <c r="A37" s="30" t="s">
        <v>90</v>
      </c>
      <c r="B37" s="28">
        <v>17.2</v>
      </c>
      <c r="C37" s="29">
        <v>2091</v>
      </c>
      <c r="D37" s="29">
        <v>13853</v>
      </c>
      <c r="E37" s="41">
        <v>4070</v>
      </c>
      <c r="F37" s="41">
        <v>25411</v>
      </c>
      <c r="G37" s="44"/>
      <c r="H37" s="24"/>
      <c r="I37" s="24"/>
    </row>
    <row r="38" spans="1:9" ht="15.75">
      <c r="A38" s="30" t="s">
        <v>23</v>
      </c>
      <c r="B38" s="28">
        <v>17.3</v>
      </c>
      <c r="C38" s="29">
        <v>4847</v>
      </c>
      <c r="D38" s="29">
        <v>28300</v>
      </c>
      <c r="E38" s="41">
        <v>10887</v>
      </c>
      <c r="F38" s="41">
        <v>63786</v>
      </c>
      <c r="G38" s="44"/>
      <c r="H38" s="24"/>
      <c r="I38" s="24"/>
    </row>
    <row r="39" spans="1:10" ht="31.5">
      <c r="A39" s="30" t="s">
        <v>91</v>
      </c>
      <c r="B39" s="28">
        <v>17.4</v>
      </c>
      <c r="C39" s="29">
        <v>1484</v>
      </c>
      <c r="D39" s="29">
        <v>14771</v>
      </c>
      <c r="E39" s="41">
        <v>7109</v>
      </c>
      <c r="F39" s="41">
        <v>66579</v>
      </c>
      <c r="G39" s="44"/>
      <c r="H39" s="46"/>
      <c r="I39" s="24"/>
      <c r="J39" s="19"/>
    </row>
    <row r="40" spans="1:9" ht="15.75">
      <c r="A40" s="30" t="s">
        <v>92</v>
      </c>
      <c r="B40" s="28">
        <v>17.5</v>
      </c>
      <c r="C40" s="29">
        <v>4017</v>
      </c>
      <c r="D40" s="29">
        <v>-118353</v>
      </c>
      <c r="E40" s="41">
        <v>23804</v>
      </c>
      <c r="F40" s="41">
        <v>222744</v>
      </c>
      <c r="G40" s="44"/>
      <c r="H40" s="24"/>
      <c r="I40" s="24"/>
    </row>
    <row r="41" spans="1:9" ht="31.5">
      <c r="A41" s="30" t="s">
        <v>93</v>
      </c>
      <c r="B41" s="28">
        <v>18</v>
      </c>
      <c r="C41" s="29">
        <v>2946</v>
      </c>
      <c r="D41" s="29">
        <v>27439</v>
      </c>
      <c r="E41" s="41"/>
      <c r="F41" s="41">
        <v>647</v>
      </c>
      <c r="G41" s="44"/>
      <c r="H41" s="24"/>
      <c r="I41" s="24"/>
    </row>
    <row r="42" spans="1:9" ht="15.75">
      <c r="A42" s="39" t="s">
        <v>24</v>
      </c>
      <c r="B42" s="40">
        <v>19</v>
      </c>
      <c r="C42" s="41">
        <v>653</v>
      </c>
      <c r="D42" s="41">
        <v>19192</v>
      </c>
      <c r="E42" s="41">
        <v>16</v>
      </c>
      <c r="F42" s="41">
        <v>18795</v>
      </c>
      <c r="G42" s="44"/>
      <c r="H42" s="24"/>
      <c r="I42" s="24"/>
    </row>
    <row r="43" spans="1:9" ht="15.75">
      <c r="A43" s="30"/>
      <c r="B43" s="28"/>
      <c r="C43" s="29"/>
      <c r="D43" s="29"/>
      <c r="E43" s="41"/>
      <c r="F43" s="41"/>
      <c r="G43" s="44"/>
      <c r="H43" s="24"/>
      <c r="I43" s="24"/>
    </row>
    <row r="44" spans="1:9" ht="15.75">
      <c r="A44" s="37" t="s">
        <v>94</v>
      </c>
      <c r="B44" s="38">
        <v>20</v>
      </c>
      <c r="C44" s="15">
        <f>C26+C34+C42+C41+C31+C30</f>
        <v>30022</v>
      </c>
      <c r="D44" s="15">
        <f>D26+D34+D42+D41+D31+D30</f>
        <v>146092</v>
      </c>
      <c r="E44" s="15">
        <f>E26+E34+E42+E41+E31+E30</f>
        <v>125353</v>
      </c>
      <c r="F44" s="15">
        <f>F26+F34+F42+F41+F31+F30</f>
        <v>1100493</v>
      </c>
      <c r="G44" s="44"/>
      <c r="H44" s="24"/>
      <c r="I44" s="24"/>
    </row>
    <row r="45" spans="1:9" ht="15.75">
      <c r="A45" s="30"/>
      <c r="B45" s="28"/>
      <c r="C45" s="29" t="str">
        <f>D45</f>
        <v>  </v>
      </c>
      <c r="D45" s="29" t="s">
        <v>42</v>
      </c>
      <c r="E45" s="41" t="str">
        <f>F45</f>
        <v>  </v>
      </c>
      <c r="F45" s="41" t="s">
        <v>42</v>
      </c>
      <c r="G45" s="44"/>
      <c r="H45" s="24"/>
      <c r="I45" s="24"/>
    </row>
    <row r="46" spans="1:10" ht="15.75">
      <c r="A46" s="30" t="s">
        <v>95</v>
      </c>
      <c r="B46" s="28">
        <v>21</v>
      </c>
      <c r="C46" s="29">
        <f>C24-C44</f>
        <v>54354</v>
      </c>
      <c r="D46" s="29">
        <f>D24-D44</f>
        <v>364123</v>
      </c>
      <c r="E46" s="41">
        <f>E24-E44</f>
        <v>-111921</v>
      </c>
      <c r="F46" s="41">
        <f>F24-F44</f>
        <v>178097</v>
      </c>
      <c r="G46" s="44"/>
      <c r="H46" s="24"/>
      <c r="I46" s="24"/>
      <c r="J46" s="23"/>
    </row>
    <row r="47" spans="1:9" ht="31.5">
      <c r="A47" s="30" t="s">
        <v>96</v>
      </c>
      <c r="B47" s="28">
        <v>22</v>
      </c>
      <c r="C47" s="29">
        <v>0</v>
      </c>
      <c r="D47" s="29">
        <v>0</v>
      </c>
      <c r="E47" s="41">
        <v>0</v>
      </c>
      <c r="F47" s="41">
        <v>0</v>
      </c>
      <c r="G47" s="44"/>
      <c r="H47" s="24"/>
      <c r="I47" s="22"/>
    </row>
    <row r="48" spans="1:9" ht="15.75">
      <c r="A48" s="30" t="s">
        <v>109</v>
      </c>
      <c r="B48" s="28"/>
      <c r="C48" s="29"/>
      <c r="D48" s="29"/>
      <c r="E48" s="41"/>
      <c r="F48" s="41"/>
      <c r="G48" s="44"/>
      <c r="H48" s="24"/>
      <c r="I48" s="22"/>
    </row>
    <row r="49" spans="1:9" ht="31.5">
      <c r="A49" s="30" t="s">
        <v>114</v>
      </c>
      <c r="B49" s="28">
        <v>22.1</v>
      </c>
      <c r="C49" s="29">
        <v>0</v>
      </c>
      <c r="D49" s="29">
        <v>0</v>
      </c>
      <c r="E49" s="41">
        <v>0</v>
      </c>
      <c r="F49" s="41">
        <v>0</v>
      </c>
      <c r="G49" s="44"/>
      <c r="H49" s="24"/>
      <c r="I49" s="22"/>
    </row>
    <row r="50" spans="1:9" ht="15.75">
      <c r="A50" s="30" t="s">
        <v>97</v>
      </c>
      <c r="B50" s="28">
        <v>23</v>
      </c>
      <c r="C50" s="29" t="s">
        <v>42</v>
      </c>
      <c r="D50" s="29" t="s">
        <v>42</v>
      </c>
      <c r="E50" s="41" t="s">
        <v>42</v>
      </c>
      <c r="F50" s="41" t="s">
        <v>42</v>
      </c>
      <c r="G50" s="44"/>
      <c r="H50" s="24"/>
      <c r="I50" s="22"/>
    </row>
    <row r="51" spans="1:9" ht="15.75">
      <c r="A51" s="37" t="s">
        <v>32</v>
      </c>
      <c r="B51" s="38">
        <v>24</v>
      </c>
      <c r="C51" s="15">
        <f>C46-C47</f>
        <v>54354</v>
      </c>
      <c r="D51" s="15">
        <f>D46-D47</f>
        <v>364123</v>
      </c>
      <c r="E51" s="15">
        <f>E46-E47</f>
        <v>-111921</v>
      </c>
      <c r="F51" s="15">
        <f>F46-F47</f>
        <v>178097</v>
      </c>
      <c r="G51" s="44"/>
      <c r="H51" s="24"/>
      <c r="I51" s="23"/>
    </row>
    <row r="52" spans="1:9" ht="15.75">
      <c r="A52" s="30"/>
      <c r="B52" s="28"/>
      <c r="C52" s="29"/>
      <c r="D52" s="29"/>
      <c r="E52" s="41"/>
      <c r="F52" s="41"/>
      <c r="G52" s="44"/>
      <c r="H52" s="24"/>
      <c r="I52" s="49"/>
    </row>
    <row r="53" spans="1:9" ht="15.75">
      <c r="A53" s="30" t="s">
        <v>25</v>
      </c>
      <c r="B53" s="28">
        <v>25</v>
      </c>
      <c r="C53" s="29">
        <f>C51</f>
        <v>54354</v>
      </c>
      <c r="D53" s="29">
        <f>D51</f>
        <v>364123</v>
      </c>
      <c r="E53" s="41">
        <f>E51</f>
        <v>-111921</v>
      </c>
      <c r="F53" s="41">
        <f>F51</f>
        <v>178097</v>
      </c>
      <c r="G53" s="44"/>
      <c r="H53" s="24"/>
      <c r="I53" s="23"/>
    </row>
    <row r="54" spans="1:9" ht="15.75">
      <c r="A54" s="30"/>
      <c r="B54" s="28"/>
      <c r="C54" s="29"/>
      <c r="D54" s="29"/>
      <c r="E54" s="41"/>
      <c r="F54" s="41"/>
      <c r="G54" s="44"/>
      <c r="H54" s="24"/>
      <c r="I54" s="22"/>
    </row>
    <row r="55" spans="1:9" ht="15.75">
      <c r="A55" s="30" t="s">
        <v>98</v>
      </c>
      <c r="B55" s="28">
        <v>26</v>
      </c>
      <c r="C55" s="29">
        <v>10871</v>
      </c>
      <c r="D55" s="29">
        <v>72825</v>
      </c>
      <c r="E55" s="41">
        <v>-22384</v>
      </c>
      <c r="F55" s="41">
        <v>36036</v>
      </c>
      <c r="G55" s="44"/>
      <c r="H55" s="24"/>
      <c r="I55" s="22"/>
    </row>
    <row r="56" spans="1:11" ht="15.75">
      <c r="A56" s="30"/>
      <c r="B56" s="28" t="s">
        <v>56</v>
      </c>
      <c r="C56" s="29" t="s">
        <v>56</v>
      </c>
      <c r="D56" s="29" t="s">
        <v>56</v>
      </c>
      <c r="E56" s="41" t="s">
        <v>56</v>
      </c>
      <c r="F56" s="41" t="s">
        <v>56</v>
      </c>
      <c r="G56" s="44"/>
      <c r="H56" s="24"/>
      <c r="I56" s="55"/>
      <c r="J56" s="19"/>
      <c r="K56" s="19"/>
    </row>
    <row r="57" spans="1:9" ht="15.75">
      <c r="A57" s="30" t="s">
        <v>99</v>
      </c>
      <c r="B57" s="28">
        <v>27</v>
      </c>
      <c r="C57" s="29">
        <f>C53-C55</f>
        <v>43483</v>
      </c>
      <c r="D57" s="29">
        <f>D53-D55</f>
        <v>291298</v>
      </c>
      <c r="E57" s="41">
        <f>E53-E55</f>
        <v>-89537</v>
      </c>
      <c r="F57" s="41">
        <f>F53-F55</f>
        <v>142061</v>
      </c>
      <c r="G57" s="44"/>
      <c r="H57" s="24"/>
      <c r="I57" s="23"/>
    </row>
    <row r="58" spans="1:9" ht="15.75">
      <c r="A58" s="30" t="s">
        <v>33</v>
      </c>
      <c r="B58" s="28">
        <v>28</v>
      </c>
      <c r="C58" s="29"/>
      <c r="D58" s="29"/>
      <c r="E58" s="41"/>
      <c r="F58" s="41"/>
      <c r="G58" s="44"/>
      <c r="H58" s="24"/>
      <c r="I58" s="22"/>
    </row>
    <row r="59" spans="1:9" ht="15.75">
      <c r="A59" s="30"/>
      <c r="B59" s="28"/>
      <c r="C59" s="29"/>
      <c r="D59" s="29"/>
      <c r="E59" s="41"/>
      <c r="F59" s="41"/>
      <c r="G59" s="44"/>
      <c r="H59" s="24"/>
      <c r="I59" s="22"/>
    </row>
    <row r="60" spans="1:9" ht="15.75">
      <c r="A60" s="30" t="s">
        <v>13</v>
      </c>
      <c r="B60" s="28">
        <v>29</v>
      </c>
      <c r="C60" s="29" t="s">
        <v>42</v>
      </c>
      <c r="D60" s="29" t="s">
        <v>42</v>
      </c>
      <c r="E60" s="41" t="s">
        <v>42</v>
      </c>
      <c r="F60" s="41" t="s">
        <v>42</v>
      </c>
      <c r="G60" s="44"/>
      <c r="H60" s="24"/>
      <c r="I60" s="24"/>
    </row>
    <row r="61" spans="1:9" ht="15.75">
      <c r="A61" s="30"/>
      <c r="B61" s="28"/>
      <c r="C61" s="29" t="s">
        <v>42</v>
      </c>
      <c r="D61" s="29" t="s">
        <v>42</v>
      </c>
      <c r="E61" s="41" t="s">
        <v>42</v>
      </c>
      <c r="F61" s="41" t="s">
        <v>42</v>
      </c>
      <c r="G61" s="44"/>
      <c r="H61" s="24"/>
      <c r="I61" s="24"/>
    </row>
    <row r="62" spans="1:12" ht="15.75">
      <c r="A62" s="37" t="s">
        <v>100</v>
      </c>
      <c r="B62" s="38">
        <v>30</v>
      </c>
      <c r="C62" s="15">
        <f>C57+C58</f>
        <v>43483</v>
      </c>
      <c r="D62" s="15">
        <f>D57+D58</f>
        <v>291298</v>
      </c>
      <c r="E62" s="15">
        <f>E57+E58</f>
        <v>-89537</v>
      </c>
      <c r="F62" s="15">
        <f>F57+F58</f>
        <v>142061</v>
      </c>
      <c r="G62" s="44"/>
      <c r="H62" s="16"/>
      <c r="I62" s="23"/>
      <c r="J62" s="18"/>
      <c r="L62" s="19"/>
    </row>
    <row r="63" spans="7:9" ht="12.75">
      <c r="G63" s="27"/>
      <c r="H63" s="24"/>
      <c r="I63" s="22"/>
    </row>
    <row r="64" spans="1:11" ht="15.75">
      <c r="A64" s="32" t="str">
        <f>'Ф1'!A80</f>
        <v>Первый руководитель (на период его отсутствия - лицо, его  замещающее)______________    Карягин А.В.    дата 08.07.14</v>
      </c>
      <c r="B64" s="32"/>
      <c r="C64" s="33"/>
      <c r="D64" s="34"/>
      <c r="E64" s="34"/>
      <c r="G64" s="27"/>
      <c r="H64" s="24"/>
      <c r="I64" s="42"/>
      <c r="J64" s="19"/>
      <c r="K64" s="18"/>
    </row>
    <row r="65" spans="1:9" ht="15.75">
      <c r="A65" s="32" t="str">
        <f>'Ф1'!A81</f>
        <v>Главный бухгалтер__________________________    Смирнова Н.В.    Дата 08.07.14</v>
      </c>
      <c r="B65" s="32"/>
      <c r="C65" s="33"/>
      <c r="G65" s="34"/>
      <c r="H65" s="34"/>
      <c r="I65" s="20"/>
    </row>
    <row r="66" spans="1:9" ht="15.75">
      <c r="A66" s="32" t="str">
        <f>'Ф1'!A82</f>
        <v>Исполнитель ______________________________       дата 08.07.14</v>
      </c>
      <c r="B66" s="32"/>
      <c r="C66" s="33"/>
      <c r="G66" s="34"/>
      <c r="H66" s="34"/>
      <c r="I66" s="20"/>
    </row>
    <row r="67" spans="1:9" ht="15.75">
      <c r="A67" s="32" t="str">
        <f>'Ф1'!A83</f>
        <v>Телефон 266-93-15</v>
      </c>
      <c r="B67" s="32"/>
      <c r="C67" s="33"/>
      <c r="G67" s="34"/>
      <c r="H67" s="34"/>
      <c r="I67" s="20"/>
    </row>
    <row r="68" spans="1:8" ht="15.75">
      <c r="A68" s="32" t="s">
        <v>0</v>
      </c>
      <c r="B68" s="32"/>
      <c r="C68" s="33"/>
      <c r="D68" s="34"/>
      <c r="E68" s="34"/>
      <c r="G68" s="48"/>
      <c r="H68" s="56"/>
    </row>
    <row r="69" spans="7:8" ht="12.75">
      <c r="G69" s="20"/>
      <c r="H69" s="18"/>
    </row>
    <row r="70" ht="12.75">
      <c r="G70" s="48"/>
    </row>
    <row r="71" ht="12.75">
      <c r="G71" s="44"/>
    </row>
    <row r="72" spans="7:8" ht="12.75">
      <c r="G72" s="44"/>
      <c r="H72" s="18"/>
    </row>
    <row r="73" spans="7:8" ht="12.75">
      <c r="G73" s="44"/>
      <c r="H73" s="18"/>
    </row>
    <row r="74" ht="12.75">
      <c r="G74" s="44"/>
    </row>
    <row r="75" ht="12.75">
      <c r="G75" s="44"/>
    </row>
    <row r="76" ht="12.75">
      <c r="G76" s="44"/>
    </row>
    <row r="77" ht="12.75">
      <c r="G77" s="44"/>
    </row>
    <row r="78" ht="12.75">
      <c r="G78" s="44"/>
    </row>
    <row r="79" ht="12.75">
      <c r="G79" s="44"/>
    </row>
    <row r="80" ht="12.75">
      <c r="G80" s="44"/>
    </row>
    <row r="81" ht="12.75">
      <c r="G81" s="44"/>
    </row>
    <row r="82" ht="12.75">
      <c r="G82" s="44"/>
    </row>
    <row r="83" ht="12.75">
      <c r="G83" s="44"/>
    </row>
    <row r="84" ht="12.75">
      <c r="G84" s="44"/>
    </row>
    <row r="85" ht="12.75">
      <c r="G85" s="44"/>
    </row>
    <row r="86" ht="12.75">
      <c r="G86" s="44"/>
    </row>
    <row r="87" ht="12.75">
      <c r="G87" s="44"/>
    </row>
    <row r="88" ht="12.75">
      <c r="G88" s="44"/>
    </row>
    <row r="89" ht="12.75">
      <c r="G89" s="44"/>
    </row>
    <row r="90" ht="12.75">
      <c r="G90" s="44"/>
    </row>
    <row r="91" ht="12.75">
      <c r="G91" s="44"/>
    </row>
    <row r="92" ht="12.75">
      <c r="G92" s="44"/>
    </row>
    <row r="93" ht="12.75">
      <c r="G93" s="44"/>
    </row>
    <row r="94" ht="12.75">
      <c r="G94" s="44"/>
    </row>
    <row r="95" ht="12.75">
      <c r="G95" s="44"/>
    </row>
    <row r="96" ht="12.75">
      <c r="G96" s="44"/>
    </row>
    <row r="97" ht="12.75">
      <c r="G97" s="44"/>
    </row>
    <row r="98" ht="12.75">
      <c r="G98" s="44"/>
    </row>
    <row r="99" ht="12.75">
      <c r="G99" s="44"/>
    </row>
    <row r="100" ht="12.75">
      <c r="G100" s="44"/>
    </row>
    <row r="101" ht="12.75">
      <c r="G101" s="44"/>
    </row>
    <row r="102" ht="12.75">
      <c r="G102" s="44"/>
    </row>
    <row r="103" ht="12.75">
      <c r="G103" s="44"/>
    </row>
    <row r="104" ht="12.75">
      <c r="G104" s="44"/>
    </row>
    <row r="105" ht="12.75">
      <c r="G105" s="44"/>
    </row>
    <row r="106" ht="12.75">
      <c r="G106" s="44"/>
    </row>
    <row r="107" ht="12.75">
      <c r="G107" s="44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2014-07-08T03:52:05Z</cp:lastPrinted>
  <dcterms:created xsi:type="dcterms:W3CDTF">1996-10-08T23:32:33Z</dcterms:created>
  <dcterms:modified xsi:type="dcterms:W3CDTF">2014-07-08T08:13:03Z</dcterms:modified>
  <cp:category/>
  <cp:version/>
  <cp:contentType/>
  <cp:contentStatus/>
</cp:coreProperties>
</file>