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1">'f2'!$A$1:$D$95</definedName>
    <definedName name="_xlnm.Print_Area" localSheetId="3">'Движен денеж сред'!$A$1:$D$80</definedName>
    <definedName name="_xlnm.Print_Area" localSheetId="2">'Движение капитала'!$A$1:$H$26</definedName>
  </definedNames>
  <calcPr calcId="152511"/>
</workbook>
</file>

<file path=xl/calcChain.xml><?xml version="1.0" encoding="utf-8"?>
<calcChain xmlns="http://schemas.openxmlformats.org/spreadsheetml/2006/main">
  <c r="D45" i="4" l="1"/>
  <c r="B45" i="4"/>
  <c r="F11" i="3" l="1"/>
  <c r="C13" i="3"/>
  <c r="D13" i="3"/>
  <c r="B13" i="3"/>
  <c r="G19" i="3" l="1"/>
  <c r="D19" i="3"/>
  <c r="C19" i="3"/>
  <c r="B19" i="3"/>
  <c r="D72" i="2" l="1"/>
  <c r="H11" i="3" l="1"/>
  <c r="F10" i="3"/>
  <c r="H10" i="3" s="1"/>
  <c r="B30" i="1" l="1"/>
  <c r="G13" i="3" l="1"/>
  <c r="F18" i="3" l="1"/>
  <c r="H18" i="3" s="1"/>
  <c r="F16" i="3"/>
  <c r="H16" i="3" s="1"/>
  <c r="F14" i="3"/>
  <c r="F12" i="3"/>
  <c r="H12" i="3" s="1"/>
  <c r="F9" i="3"/>
  <c r="F7" i="3"/>
  <c r="H7" i="3" s="1"/>
  <c r="H9" i="3" l="1"/>
  <c r="H14" i="3"/>
  <c r="D30" i="1" l="1"/>
  <c r="D74" i="2" l="1"/>
  <c r="D80" i="2" s="1"/>
  <c r="B74" i="2"/>
  <c r="B72" i="2" s="1"/>
  <c r="B80" i="2" s="1"/>
  <c r="B20" i="1" l="1"/>
  <c r="D20" i="1" l="1"/>
  <c r="D64" i="4" l="1"/>
  <c r="B64" i="4" l="1"/>
  <c r="D19" i="4"/>
  <c r="D31" i="4" s="1"/>
  <c r="B19" i="4"/>
  <c r="B31" i="4" s="1"/>
  <c r="B35" i="4" s="1"/>
  <c r="D28" i="2"/>
  <c r="B28" i="2"/>
  <c r="D15" i="2"/>
  <c r="D19" i="2" s="1"/>
  <c r="B15" i="2"/>
  <c r="D36" i="1"/>
  <c r="D38" i="1" s="1"/>
  <c r="D39" i="1" s="1"/>
  <c r="B36" i="1"/>
  <c r="B38" i="1" s="1"/>
  <c r="B68" i="4" l="1"/>
  <c r="D30" i="2"/>
  <c r="D35" i="2" s="1"/>
  <c r="D39" i="2" s="1"/>
  <c r="B19" i="2"/>
  <c r="B30" i="2" s="1"/>
  <c r="D35" i="4"/>
  <c r="D68" i="4" s="1"/>
  <c r="E8" i="3" l="1"/>
  <c r="E13" i="3" s="1"/>
  <c r="D41" i="2"/>
  <c r="D68" i="2"/>
  <c r="B35" i="2"/>
  <c r="B39" i="1"/>
  <c r="F8" i="3" l="1"/>
  <c r="D82" i="2"/>
  <c r="F13" i="3" l="1"/>
  <c r="H8" i="3"/>
  <c r="H13" i="3" s="1"/>
  <c r="D88" i="2"/>
  <c r="B39" i="2"/>
  <c r="B68" i="2" l="1"/>
  <c r="B82" i="2" s="1"/>
  <c r="B88" i="2" s="1"/>
  <c r="B41" i="2"/>
  <c r="E15" i="3"/>
  <c r="E19" i="3" s="1"/>
  <c r="F15" i="3" l="1"/>
  <c r="F19" i="3" s="1"/>
  <c r="H15" i="3" l="1"/>
  <c r="H19" i="3" s="1"/>
</calcChain>
</file>

<file path=xl/sharedStrings.xml><?xml version="1.0" encoding="utf-8"?>
<sst xmlns="http://schemas.openxmlformats.org/spreadsheetml/2006/main" count="238" uniqueCount="153">
  <si>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</si>
  <si>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</si>
  <si>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</si>
  <si>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</si>
  <si>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</si>
  <si>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</si>
  <si>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</si>
  <si>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</si>
  <si>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</si>
  <si>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</si>
  <si>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</si>
  <si>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</si>
  <si>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</si>
  <si>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</si>
  <si>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</si>
  <si>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</si>
  <si>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</si>
  <si>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</si>
  <si>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</si>
  <si>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</si>
  <si>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ОБЯЗАТЕЛЬСТВА И КАПИТАЛ</t>
  </si>
  <si>
    <t>Процентный доход</t>
  </si>
  <si>
    <t>Процентный расход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</si>
  <si>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</si>
  <si>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</si>
  <si>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</si>
  <si>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</si>
  <si>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Расходы по налогу на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</si>
  <si>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</si>
  <si>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</si>
  <si>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</si>
  <si>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</si>
  <si>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________________________</t>
  </si>
  <si>
    <t>__________________</t>
  </si>
  <si>
    <t xml:space="preserve">Уставный капитал </t>
  </si>
  <si>
    <t>Итого капитал</t>
  </si>
  <si>
    <t>-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</si>
  <si>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</si>
  <si>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</si>
  <si>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</si>
  <si>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</si>
  <si>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</si>
  <si>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</si>
  <si>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</si>
  <si>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</si>
  <si>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</si>
  <si>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</si>
  <si>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</si>
  <si>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</si>
  <si>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</si>
  <si>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</si>
  <si>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</si>
  <si>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</si>
  <si>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</si>
  <si>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</si>
  <si>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</si>
  <si>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ДВИЖЕНИЕ ДЕНЕЖНЫХ СРЕДСТВ ОТ ФИНАНСОВОЙ ДЕЯТЕЛЬНОСТИ: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</si>
  <si>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</si>
  <si>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</si>
  <si>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</si>
  <si>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</si>
  <si>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</si>
  <si>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Прочие доходы/расходы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</si>
  <si>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</si>
  <si>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</si>
  <si>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</si>
  <si>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</si>
  <si>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доход/убыток за год, за вычетом налога на прибыль</t>
  </si>
  <si>
    <t>Относящийся к:</t>
  </si>
  <si>
    <t>Председатель Правления</t>
  </si>
  <si>
    <t>Резерв от переоценки основных средств</t>
  </si>
  <si>
    <t>Г.А. Хусаинов</t>
  </si>
  <si>
    <t>Поступления от выпущенных долговых ценных бумаг</t>
  </si>
  <si>
    <t>______________________</t>
  </si>
  <si>
    <t>Чистое изменение справедливой стоимости инвестиций, учитываемых по справедливой стоимости через прочий совокупный доход</t>
  </si>
  <si>
    <t>Поступления от погашения инвестиций, учитываемых по амортизированной стоимости</t>
  </si>
  <si>
    <t>Активы по текущему подоходному налогу</t>
  </si>
  <si>
    <t>Обязательства по отложенному подоходному налогу</t>
  </si>
  <si>
    <t>31 декабря 2018 года</t>
  </si>
  <si>
    <t>2019 года</t>
  </si>
  <si>
    <t>Переоценка основных средств</t>
  </si>
  <si>
    <t xml:space="preserve"> </t>
  </si>
  <si>
    <t>31 декабря 2019 года</t>
  </si>
  <si>
    <t>Погашение субординированных облигаций</t>
  </si>
  <si>
    <t>Заместитель Председателя Правления</t>
  </si>
  <si>
    <t>2020 года</t>
  </si>
  <si>
    <t>30 сентября</t>
  </si>
  <si>
    <t>30 сентября 2019 года</t>
  </si>
  <si>
    <t>30 сентября 2020 года</t>
  </si>
  <si>
    <t>Е.А. Асылбек</t>
  </si>
  <si>
    <t>Поступления от продажи инвестиций, учитываемых по справедливой стоимости через прочий совокупный доход</t>
  </si>
  <si>
    <t>Приобретение инвестиций, учитываемых по справедливой стоимости через прочий совокупный доход</t>
  </si>
  <si>
    <t>Переоценка зданий и сооружений</t>
  </si>
  <si>
    <t>Перевод суммы резервов от переоценки по основным средствам в состав нераспределенной прибыли</t>
  </si>
  <si>
    <t xml:space="preserve">Заместитель </t>
  </si>
  <si>
    <t>Председателя Правления</t>
  </si>
  <si>
    <t>Выкуп/выпуск собственных акций</t>
  </si>
  <si>
    <t>КОНСОЛИДИРОВАННЫЙ ОТЧЕТ О ПРИБЫЛЯХ И УБЫТКАХ  ЗА ДЕВЯТЬ МЕСЯЦЕВ,</t>
  </si>
  <si>
    <t>ЗАКОНЧИВШИХСЯ 30 СЕНТЯБРЯ 2020 ГОДА (НЕ УАДИРОВАНО)</t>
  </si>
  <si>
    <t>За девять месяцев, закончившихся</t>
  </si>
  <si>
    <t>(не аудировано)</t>
  </si>
  <si>
    <t>ЧИСТЫЙ ПРОЦЕНТНЫЙ ДОХОД ДО ФОРМИРОВАНИЯ РЕЗЕРВОВ ПОД ОЖИДАЕМЫЕ КРЕДИТНЫЕ УБЫТКИ, ПО ПРОЦЕНТНЫМ АКТИВАМ</t>
  </si>
  <si>
    <t>Формирование резервов под ожидаемые кредитные убытки по процентным активам</t>
  </si>
  <si>
    <t>Чистый процентный доход</t>
  </si>
  <si>
    <t>Чистая прибыль/(убыток) по операциям с финансовыми активами и обязательствами, отражаемыми по справедливой стоимости через прибыли или убытки</t>
  </si>
  <si>
    <t>Чистая реализованная прибыль/(убыток) от выбытия и обесценения инвестиций, учитываемых по справедливой стоимости через прочий совокупный доход</t>
  </si>
  <si>
    <t>Чистый непроцентный доход</t>
  </si>
  <si>
    <t>Операционные доходы</t>
  </si>
  <si>
    <t>Операционные расходы</t>
  </si>
  <si>
    <t>Операционная прибыль до налогообложения</t>
  </si>
  <si>
    <t>Прибыль на одну акцию</t>
  </si>
  <si>
    <t>Базовая ( тенге )</t>
  </si>
  <si>
    <t>Разводневная ( тенге )</t>
  </si>
  <si>
    <t>79.38</t>
  </si>
  <si>
    <t>79.37</t>
  </si>
  <si>
    <t>56.52</t>
  </si>
  <si>
    <t>56.49</t>
  </si>
  <si>
    <t xml:space="preserve">КОНСОЛИДИРОВАННЫЙ ОТЧЕТ О ПРИБЫЛЯХ И УБЫТКАХ  ЗА ДЕВЯТЬ МЕСЯЦЕВ, </t>
  </si>
  <si>
    <t>ЗАКОНЧИВШИЙСЯ 30 СЕНТЯБРЯ 2020 ГОДА  (НЕ УАДИРОВАНО)</t>
  </si>
  <si>
    <t>ПРОЧИЙ СОВОКУПНЫЙ ДОХОД/УБЫТОК</t>
  </si>
  <si>
    <t>Прибыль/убыток переведенный в отчет о прибылях и убытках от продажи инвестиций учитываемых по справедливой стоимости через прочий совокупный доход</t>
  </si>
  <si>
    <t>ИТОГО СОВОКУПНЫЙ ДОХОД/УБЫТОК</t>
  </si>
  <si>
    <t xml:space="preserve">Неконтрольным долям </t>
  </si>
  <si>
    <t xml:space="preserve">КОНСОЛИДИРОВАННЫЙ ОТЧЕТ О ФИНАНСОВОМ ПОЛОЖЕНИИ </t>
  </si>
  <si>
    <t>ПО СОСТОЯНИЮ НА 30 СЕНТЯБРЯ 2020 ГОДА (НЕ УАДИРОВАНО)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</si>
  <si>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</si>
  <si>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Инвестиционные ценные бумаги</t>
  </si>
  <si>
    <t>Финансовые инструменты,оцениваемые по справедливой стоимости, изменения которой отражаются в составе прибыли или убытка за период</t>
  </si>
  <si>
    <t>ИТОГО ОБЯЗАТЕЛЬСТВА</t>
  </si>
  <si>
    <t>СОБСТВЕННЫЙ КАПИТАЛ:</t>
  </si>
  <si>
    <t>Резерв изменений справедливой стоимости ценных бумаг</t>
  </si>
  <si>
    <t>Итого собственный капитал, относящийся к акционерам материнского Банка</t>
  </si>
  <si>
    <t>Неконтролирующая доля владения</t>
  </si>
  <si>
    <t>ИТОГО СОБСТВЕННОГО КАПИТАЛА</t>
  </si>
  <si>
    <t>А.Т. Нургалиева</t>
  </si>
  <si>
    <t>Главный бухгалтер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</si>
  <si>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</si>
  <si>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</si>
  <si>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АКЦИОНЕРНОЕ ОБЩЕСТВО "БАНК ЦЕНТРКРЕДИТ"</t>
  </si>
  <si>
    <t>МЕСЯЦЕВ, ЗАКОНЧИВШИХСЯ 30 СЕНТЯБРЯ 2020 ГОДА (НЕ УАДИРОВАНО)</t>
  </si>
  <si>
    <t>Резерв изменений справедливой стоимости</t>
  </si>
  <si>
    <t>Чистое изменение справедливой стоимости инвестиций, учитываемым по справедливой стоимости через прочий совокупный доход</t>
  </si>
  <si>
    <t>Изменение доли меньшинства</t>
  </si>
  <si>
    <t>КОНСОЛИДИРОВАННЫЙ ОТЧЕТ О ДВИЖЕНИИ ДЕНЕЖНЫХ СРЕДСТВ ЗА ДЕВЯТЬ МЕСЯЦЕВ,</t>
  </si>
  <si>
    <t>ЗАКОНЧИВШИХСЯ  30 СЕНТЯБРЯ 2020 ГОДА (НЕ УАДИРОВАНО)</t>
  </si>
  <si>
    <t>Приобретение от погашений инвестиций, учитываемых по амортизированной стоимости</t>
  </si>
  <si>
    <t xml:space="preserve">Изменение доли в дочерней компании </t>
  </si>
  <si>
    <t>Чистый приток/(отток) денежных средств от инвестиционной деятельности</t>
  </si>
  <si>
    <t xml:space="preserve">КОНСОЛИДИРОВАННЫЙ ОТЧЕТ О ДВИЖЕНИИ ДЕНЕЖНЫХ СРЕДСТВ ЗА ДЕВЯТЬ МЕСЯЦЕВ, </t>
  </si>
  <si>
    <t>Поступления от выпуска/(выкуп)собственных акций, нетто</t>
  </si>
  <si>
    <t>Выкуп и погашение выпущенных долговых ценных бумаг</t>
  </si>
  <si>
    <t>ЧИСТОЕ УВЕЛИЧЕНИЕ/(УМЕНЬШЕНИЕ) ДЕНЕЖНЫХ СРЕДСТВ И ИХ ЭКВИВАЛЕНТОВ</t>
  </si>
  <si>
    <t xml:space="preserve">КОНСОЛИДИРОВАННЫЙ ОТЧЕТ ОБ ИЗМЕНЕНИЯХ В СОБСТВЕННОМ КАПИТАЛЕ ЗА ДЕВЯТЬ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</si>
</sst>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6" applyFont="1"/>
    <xf numFmtId="3" fontId="28" fillId="0" borderId="0" xfId="0" applyNumberFormat="1" applyFont="1"/>
    <xf numFmtId="0" fontId="30" fillId="0" borderId="0" xfId="86" applyNumberFormat="1" applyFont="1" applyBorder="1" applyAlignment="1">
      <alignment horizontal="center" vertical="center" wrapText="1"/>
    </xf>
    <xf numFmtId="0" fontId="30" fillId="0" borderId="0" xfId="86" applyFont="1" applyFill="1" applyBorder="1" applyAlignment="1">
      <alignment wrapText="1"/>
    </xf>
    <xf numFmtId="191" fontId="32" fillId="0" borderId="0" xfId="86" applyNumberFormat="1" applyFont="1" applyFill="1" applyBorder="1"/>
    <xf numFmtId="191" fontId="32" fillId="0" borderId="0" xfId="86" applyNumberFormat="1" applyFont="1" applyFill="1" applyBorder="1" applyAlignment="1">
      <alignment horizontal="right"/>
    </xf>
    <xf numFmtId="191" fontId="33" fillId="0" borderId="0" xfId="86" applyNumberFormat="1" applyFont="1" applyFill="1" applyBorder="1"/>
    <xf numFmtId="191" fontId="33" fillId="0" borderId="0" xfId="86" applyNumberFormat="1" applyFont="1" applyFill="1" applyBorder="1" applyAlignment="1">
      <alignment horizontal="right"/>
    </xf>
    <xf numFmtId="191" fontId="32" fillId="0" borderId="7" xfId="86" applyNumberFormat="1" applyFont="1" applyFill="1" applyBorder="1"/>
    <xf numFmtId="191" fontId="1" fillId="0" borderId="0" xfId="76" applyNumberFormat="1" applyFont="1"/>
    <xf numFmtId="190" fontId="28" fillId="0" borderId="0" xfId="86" applyNumberFormat="1" applyFont="1" applyBorder="1" applyAlignment="1">
      <alignment horizontal="right"/>
    </xf>
    <xf numFmtId="0" fontId="0" fillId="0" borderId="0" xfId="0" applyFill="1"/>
    <xf numFmtId="3" fontId="1" fillId="0" borderId="0" xfId="76" applyNumberFormat="1" applyFont="1" applyFill="1"/>
    <xf numFmtId="190" fontId="28" fillId="0" borderId="0" xfId="86" applyNumberFormat="1" applyFont="1" applyFill="1" applyBorder="1" applyAlignment="1">
      <alignment horizontal="right"/>
    </xf>
    <xf numFmtId="0" fontId="28" fillId="0" borderId="0" xfId="86" applyFont="1" applyFill="1"/>
    <xf numFmtId="191" fontId="1" fillId="0" borderId="0" xfId="76" applyNumberFormat="1" applyFont="1" applyFill="1"/>
    <xf numFmtId="189" fontId="0" fillId="0" borderId="0" xfId="0" applyNumberFormat="1"/>
    <xf numFmtId="2" fontId="31" fillId="0" borderId="0" xfId="86" applyNumberFormat="1" applyFont="1" applyFill="1" applyBorder="1" applyAlignment="1">
      <alignment wrapText="1"/>
    </xf>
    <xf numFmtId="2" fontId="30" fillId="0" borderId="0" xfId="86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7" applyFont="1" applyAlignment="1" applyProtection="1">
      <alignment vertical="center"/>
      <protection locked="0"/>
    </xf>
    <xf numFmtId="0" fontId="23" fillId="0" borderId="0" xfId="77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7" applyFont="1" applyAlignment="1" applyProtection="1">
      <alignment vertical="center" wrapText="1"/>
      <protection locked="0"/>
    </xf>
    <xf numFmtId="0" fontId="29" fillId="0" borderId="0" xfId="77" applyFont="1" applyAlignment="1" applyProtection="1">
      <alignment vertical="center" wrapText="1"/>
      <protection locked="0"/>
    </xf>
    <xf numFmtId="3" fontId="23" fillId="0" borderId="0" xfId="77" applyNumberFormat="1" applyFont="1" applyFill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7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6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9" fillId="0" borderId="8" xfId="86" applyNumberFormat="1" applyFont="1" applyFill="1" applyBorder="1" applyAlignment="1">
      <alignment horizontal="right"/>
    </xf>
    <xf numFmtId="0" fontId="23" fillId="0" borderId="0" xfId="86" applyFont="1" applyBorder="1" applyAlignment="1">
      <alignment vertical="center" wrapText="1"/>
    </xf>
    <xf numFmtId="189" fontId="29" fillId="0" borderId="8" xfId="86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6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90" fontId="23" fillId="0" borderId="0" xfId="86" applyNumberFormat="1" applyFont="1" applyFill="1" applyBorder="1" applyAlignment="1">
      <alignment horizontal="right"/>
    </xf>
    <xf numFmtId="0" fontId="29" fillId="0" borderId="0" xfId="52" applyFont="1" applyFill="1" applyAlignment="1">
      <alignment horizontal="left" vertical="top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0" fontId="33" fillId="0" borderId="0" xfId="0" applyFont="1" applyAlignment="1">
      <alignment horizontal="left" wrapText="1" indent="4"/>
    </xf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6" applyNumberFormat="1" applyFont="1" applyBorder="1" applyAlignment="1">
      <alignment horizontal="left"/>
    </xf>
    <xf numFmtId="189" fontId="37" fillId="0" borderId="0" xfId="0" applyNumberFormat="1" applyFont="1" applyFill="1"/>
    <xf numFmtId="0" fontId="33" fillId="0" borderId="0" xfId="0" applyFont="1" applyFill="1" applyAlignment="1">
      <alignment wrapText="1"/>
    </xf>
    <xf numFmtId="191" fontId="0" fillId="0" borderId="0" xfId="0" applyNumberFormat="1"/>
    <xf numFmtId="0" fontId="29" fillId="0" borderId="0" xfId="76" applyFont="1" applyAlignment="1">
      <alignment horizontal="center"/>
    </xf>
    <xf numFmtId="0" fontId="33" fillId="6" borderId="0" xfId="0" applyFont="1" applyFill="1" applyAlignment="1">
      <alignment horizontal="left" wrapText="1" indent="1"/>
    </xf>
    <xf numFmtId="3" fontId="23" fillId="0" borderId="0" xfId="77" applyNumberFormat="1" applyFont="1" applyFill="1" applyAlignment="1" applyProtection="1">
      <alignment horizontal="center"/>
      <protection locked="0"/>
    </xf>
    <xf numFmtId="190" fontId="23" fillId="0" borderId="0" xfId="86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Border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3" fontId="29" fillId="0" borderId="0" xfId="86" applyNumberFormat="1" applyFont="1" applyFill="1" applyBorder="1" applyAlignment="1">
      <alignment horizontal="right"/>
    </xf>
    <xf numFmtId="189" fontId="29" fillId="0" borderId="0" xfId="86" applyNumberFormat="1" applyFont="1" applyFill="1" applyBorder="1" applyAlignment="1">
      <alignment horizontal="right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189" fontId="37" fillId="0" borderId="0" xfId="0" applyNumberFormat="1" applyFont="1" applyFill="1" applyBorder="1"/>
    <xf numFmtId="0" fontId="29" fillId="0" borderId="0" xfId="86" applyFont="1" applyBorder="1" applyAlignment="1">
      <alignment wrapText="1"/>
    </xf>
    <xf numFmtId="0" fontId="29" fillId="0" borderId="0" xfId="86" applyFont="1" applyBorder="1"/>
    <xf numFmtId="0" fontId="36" fillId="0" borderId="0" xfId="0" applyFont="1" applyAlignment="1">
      <alignment wrapText="1"/>
    </xf>
    <xf numFmtId="0" fontId="29" fillId="0" borderId="0" xfId="77" applyFont="1" applyAlignment="1" applyProtection="1">
      <alignment horizontal="left" vertical="center" wrapText="1"/>
      <protection locked="0"/>
    </xf>
    <xf numFmtId="3" fontId="29" fillId="0" borderId="9" xfId="77" applyNumberFormat="1" applyFont="1" applyFill="1" applyBorder="1" applyAlignment="1" applyProtection="1">
      <alignment horizontal="right" vertical="center"/>
      <protection locked="0"/>
    </xf>
    <xf numFmtId="3" fontId="29" fillId="0" borderId="4" xfId="77" applyNumberFormat="1" applyFont="1" applyFill="1" applyBorder="1" applyAlignment="1" applyProtection="1">
      <alignment horizontal="right" vertical="center"/>
      <protection locked="0"/>
    </xf>
    <xf numFmtId="3" fontId="29" fillId="0" borderId="10" xfId="77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/>
    <xf numFmtId="189" fontId="40" fillId="0" borderId="0" xfId="0" applyNumberFormat="1" applyFont="1"/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0" fillId="0" borderId="0" xfId="0" applyAlignment="1"/>
    <xf numFmtId="0" fontId="29" fillId="0" borderId="0" xfId="76" applyFont="1" applyAlignment="1">
      <alignment horizontal="left"/>
    </xf>
  </cellXfs>
  <cellStyles count="113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"/>
  <sheetViews>
    <sheetView topLeftCell="A16" zoomScaleNormal="100" workbookViewId="0">
      <selection activeCell="A36" sqref="A36"/>
    </sheetView>
  </sheetViews>
  <sheetFormatPr defaultColWidth="9.140625" defaultRowHeight="12.75" x14ac:dyDescent="0.2"/>
  <cols>
    <col min="1" max="1" width="50.7109375" style="31" customWidth="1"/>
    <col min="2" max="2" width="23.85546875" style="33" bestFit="1" customWidth="1"/>
    <col min="3" max="3" width="5.140625" style="33" customWidth="1"/>
    <col min="4" max="4" width="21.5703125" style="33" customWidth="1"/>
    <col min="5" max="6" width="10" style="1" bestFit="1" customWidth="1"/>
    <col min="7" max="16384" width="9.140625" style="1"/>
  </cols>
  <sheetData>
    <row r="1" spans="1:8" x14ac:dyDescent="0.2">
      <c r="A1" s="116" t="s">
        <v>0</v>
      </c>
      <c r="B1" s="116"/>
      <c r="C1" s="98"/>
      <c r="D1" s="25"/>
    </row>
    <row r="2" spans="1:8" x14ac:dyDescent="0.2">
      <c r="A2" s="26" t="s">
        <v>123</v>
      </c>
      <c r="B2" s="27"/>
      <c r="C2" s="27"/>
      <c r="D2" s="28"/>
    </row>
    <row r="3" spans="1:8" x14ac:dyDescent="0.2">
      <c r="A3" s="98" t="s">
        <v>124</v>
      </c>
      <c r="B3" s="27"/>
      <c r="C3" s="27"/>
      <c r="D3" s="28"/>
    </row>
    <row r="4" spans="1:8" x14ac:dyDescent="0.2">
      <c r="A4" s="117" t="s">
        <v>31</v>
      </c>
      <c r="B4" s="117"/>
      <c r="C4" s="117"/>
      <c r="D4" s="117"/>
    </row>
    <row r="5" spans="1:8" x14ac:dyDescent="0.2">
      <c r="A5" s="29"/>
      <c r="B5" s="30"/>
      <c r="C5" s="30"/>
      <c r="D5" s="30"/>
    </row>
    <row r="6" spans="1:8" x14ac:dyDescent="0.2">
      <c r="A6" s="29"/>
      <c r="B6" s="30"/>
      <c r="C6" s="30"/>
      <c r="D6" s="30"/>
    </row>
    <row r="7" spans="1:8" x14ac:dyDescent="0.2">
      <c r="B7" s="79"/>
      <c r="C7" s="79"/>
      <c r="D7" s="79"/>
    </row>
    <row r="8" spans="1:8" x14ac:dyDescent="0.2">
      <c r="B8" s="79" t="s">
        <v>86</v>
      </c>
      <c r="C8" s="79"/>
      <c r="D8" s="79" t="s">
        <v>61</v>
      </c>
    </row>
    <row r="9" spans="1:8" x14ac:dyDescent="0.2">
      <c r="B9" s="79" t="s">
        <v>85</v>
      </c>
      <c r="C9" s="79"/>
      <c r="D9" s="79" t="s">
        <v>79</v>
      </c>
    </row>
    <row r="10" spans="1:8" x14ac:dyDescent="0.2">
      <c r="B10" s="79" t="s">
        <v>100</v>
      </c>
      <c r="F10" s="2"/>
    </row>
    <row r="11" spans="1:8" x14ac:dyDescent="0.2">
      <c r="A11" s="34" t="s">
        <v>1</v>
      </c>
      <c r="B11" s="90"/>
      <c r="C11" s="90"/>
    </row>
    <row r="12" spans="1:8" x14ac:dyDescent="0.2">
      <c r="A12" s="35" t="s">
        <v>2</v>
      </c>
      <c r="B12" s="36">
        <v>265886</v>
      </c>
      <c r="C12" s="36"/>
      <c r="D12" s="36">
        <v>158868</v>
      </c>
      <c r="E12" s="2"/>
      <c r="F12" s="2"/>
    </row>
    <row r="13" spans="1:8" ht="38.25" x14ac:dyDescent="0.2">
      <c r="A13" s="35" t="s">
        <v>125</v>
      </c>
      <c r="B13" s="36">
        <v>25481</v>
      </c>
      <c r="C13" s="36"/>
      <c r="D13" s="36">
        <v>19389</v>
      </c>
      <c r="E13" s="2"/>
      <c r="F13" s="2"/>
    </row>
    <row r="14" spans="1:8" x14ac:dyDescent="0.2">
      <c r="A14" s="35" t="s">
        <v>126</v>
      </c>
      <c r="B14" s="36">
        <v>240453</v>
      </c>
      <c r="C14" s="36"/>
      <c r="D14" s="36">
        <v>164897</v>
      </c>
      <c r="E14" s="2"/>
      <c r="F14" s="2"/>
    </row>
    <row r="15" spans="1:8" x14ac:dyDescent="0.2">
      <c r="A15" s="35" t="s">
        <v>4</v>
      </c>
      <c r="B15" s="36">
        <v>44850</v>
      </c>
      <c r="C15" s="36"/>
      <c r="D15" s="36">
        <v>9102</v>
      </c>
      <c r="E15" s="2"/>
      <c r="F15" s="2"/>
    </row>
    <row r="16" spans="1:8" x14ac:dyDescent="0.2">
      <c r="A16" s="35" t="s">
        <v>5</v>
      </c>
      <c r="B16" s="36">
        <v>1021491</v>
      </c>
      <c r="C16" s="36"/>
      <c r="D16" s="36">
        <v>982390</v>
      </c>
      <c r="E16" s="2"/>
      <c r="F16" s="2"/>
      <c r="H16" s="2"/>
    </row>
    <row r="17" spans="1:7" x14ac:dyDescent="0.2">
      <c r="A17" s="35" t="s">
        <v>76</v>
      </c>
      <c r="B17" s="36">
        <v>2040</v>
      </c>
      <c r="C17" s="36"/>
      <c r="D17" s="36">
        <v>2713</v>
      </c>
      <c r="E17" s="2"/>
      <c r="F17" s="2"/>
    </row>
    <row r="18" spans="1:7" x14ac:dyDescent="0.2">
      <c r="A18" s="35" t="s">
        <v>7</v>
      </c>
      <c r="B18" s="36">
        <v>43598</v>
      </c>
      <c r="C18" s="36"/>
      <c r="D18" s="36">
        <v>41056</v>
      </c>
      <c r="E18" s="2"/>
      <c r="F18" s="2"/>
    </row>
    <row r="19" spans="1:7" x14ac:dyDescent="0.2">
      <c r="A19" s="35" t="s">
        <v>6</v>
      </c>
      <c r="B19" s="36">
        <v>110214</v>
      </c>
      <c r="C19" s="36"/>
      <c r="D19" s="36">
        <v>82024</v>
      </c>
      <c r="E19" s="2"/>
      <c r="F19" s="2"/>
    </row>
    <row r="20" spans="1:7" ht="13.5" thickBot="1" x14ac:dyDescent="0.25">
      <c r="A20" s="38" t="s">
        <v>8</v>
      </c>
      <c r="B20" s="111">
        <f>SUM(B12:B19)</f>
        <v>1754013</v>
      </c>
      <c r="C20" s="111"/>
      <c r="D20" s="111">
        <f>SUM(D12:D19)</f>
        <v>1460439</v>
      </c>
      <c r="E20" s="2"/>
      <c r="F20" s="2"/>
      <c r="G20" s="2"/>
    </row>
    <row r="21" spans="1:7" ht="13.5" thickTop="1" x14ac:dyDescent="0.2">
      <c r="A21" s="38" t="s">
        <v>9</v>
      </c>
      <c r="B21" s="39"/>
      <c r="C21" s="39"/>
      <c r="D21" s="39"/>
      <c r="F21" s="2"/>
    </row>
    <row r="22" spans="1:7" x14ac:dyDescent="0.2">
      <c r="A22" s="37" t="s">
        <v>10</v>
      </c>
      <c r="B22" s="39"/>
      <c r="C22" s="39"/>
      <c r="D22" s="39"/>
      <c r="F22" s="2"/>
    </row>
    <row r="23" spans="1:7" ht="38.25" x14ac:dyDescent="0.2">
      <c r="A23" s="37" t="s">
        <v>127</v>
      </c>
      <c r="B23" s="36">
        <v>1135</v>
      </c>
      <c r="C23" s="36"/>
      <c r="F23" s="2"/>
    </row>
    <row r="24" spans="1:7" x14ac:dyDescent="0.2">
      <c r="A24" s="35" t="s">
        <v>11</v>
      </c>
      <c r="B24" s="39">
        <v>114217</v>
      </c>
      <c r="C24" s="39"/>
      <c r="D24" s="39">
        <v>113656</v>
      </c>
      <c r="E24" s="2"/>
      <c r="F24" s="2"/>
    </row>
    <row r="25" spans="1:7" x14ac:dyDescent="0.2">
      <c r="A25" s="35" t="s">
        <v>12</v>
      </c>
      <c r="B25" s="36">
        <v>1128572</v>
      </c>
      <c r="C25" s="36"/>
      <c r="D25" s="36">
        <v>958945</v>
      </c>
      <c r="E25" s="2"/>
      <c r="F25" s="2"/>
    </row>
    <row r="26" spans="1:7" x14ac:dyDescent="0.2">
      <c r="A26" s="35" t="s">
        <v>13</v>
      </c>
      <c r="B26" s="36">
        <v>82138</v>
      </c>
      <c r="C26" s="36"/>
      <c r="D26" s="36">
        <v>81883</v>
      </c>
      <c r="E26" s="2"/>
      <c r="F26" s="2"/>
    </row>
    <row r="27" spans="1:7" x14ac:dyDescent="0.2">
      <c r="A27" s="35" t="s">
        <v>77</v>
      </c>
      <c r="B27" s="36">
        <v>10989</v>
      </c>
      <c r="C27" s="36"/>
      <c r="D27" s="36">
        <v>9677</v>
      </c>
      <c r="E27" s="2"/>
      <c r="F27" s="2"/>
    </row>
    <row r="28" spans="1:7" x14ac:dyDescent="0.2">
      <c r="A28" s="35" t="s">
        <v>15</v>
      </c>
      <c r="B28" s="36">
        <v>63826</v>
      </c>
      <c r="C28" s="36"/>
      <c r="D28" s="36">
        <v>61342</v>
      </c>
      <c r="F28" s="36"/>
    </row>
    <row r="29" spans="1:7" x14ac:dyDescent="0.2">
      <c r="A29" s="35" t="s">
        <v>14</v>
      </c>
      <c r="B29" s="36">
        <v>222901</v>
      </c>
      <c r="C29" s="36"/>
      <c r="D29" s="36">
        <v>121847</v>
      </c>
      <c r="E29" s="2"/>
      <c r="F29" s="36"/>
    </row>
    <row r="30" spans="1:7" x14ac:dyDescent="0.2">
      <c r="A30" s="110" t="s">
        <v>128</v>
      </c>
      <c r="B30" s="112">
        <f>SUM(B23:B29)</f>
        <v>1623778</v>
      </c>
      <c r="C30" s="112"/>
      <c r="D30" s="112">
        <f>SUM(D24:D29)</f>
        <v>1347350</v>
      </c>
      <c r="E30" s="2"/>
      <c r="F30" s="2"/>
    </row>
    <row r="31" spans="1:7" x14ac:dyDescent="0.2">
      <c r="A31" s="37" t="s">
        <v>129</v>
      </c>
      <c r="B31" s="39"/>
      <c r="C31" s="39"/>
      <c r="D31" s="39"/>
      <c r="F31" s="2"/>
    </row>
    <row r="32" spans="1:7" x14ac:dyDescent="0.2">
      <c r="A32" s="35" t="s">
        <v>16</v>
      </c>
      <c r="B32" s="36">
        <v>61784</v>
      </c>
      <c r="C32" s="36"/>
      <c r="D32" s="36">
        <v>57865</v>
      </c>
      <c r="E32" s="2"/>
      <c r="F32" s="2"/>
    </row>
    <row r="33" spans="1:6" x14ac:dyDescent="0.2">
      <c r="A33" s="35" t="s">
        <v>130</v>
      </c>
      <c r="B33" s="40">
        <v>1113</v>
      </c>
      <c r="C33" s="40"/>
      <c r="D33" s="40">
        <v>559</v>
      </c>
      <c r="E33" s="4"/>
      <c r="F33" s="2"/>
    </row>
    <row r="34" spans="1:6" x14ac:dyDescent="0.2">
      <c r="A34" s="35" t="s">
        <v>70</v>
      </c>
      <c r="B34" s="40">
        <v>4224</v>
      </c>
      <c r="C34" s="40"/>
      <c r="D34" s="40">
        <v>4225</v>
      </c>
      <c r="E34" s="4"/>
      <c r="F34" s="2"/>
    </row>
    <row r="35" spans="1:6" x14ac:dyDescent="0.2">
      <c r="A35" s="35" t="s">
        <v>17</v>
      </c>
      <c r="B35" s="36">
        <v>63114</v>
      </c>
      <c r="C35" s="36"/>
      <c r="D35" s="36">
        <v>50440</v>
      </c>
      <c r="E35" s="2"/>
      <c r="F35" s="2"/>
    </row>
    <row r="36" spans="1:6" ht="25.5" x14ac:dyDescent="0.2">
      <c r="A36" s="35" t="s">
        <v>131</v>
      </c>
      <c r="B36" s="112">
        <f>SUM(B32:B35)</f>
        <v>130235</v>
      </c>
      <c r="C36" s="112"/>
      <c r="D36" s="112">
        <f>SUM(D32:D35)</f>
        <v>113089</v>
      </c>
      <c r="E36" s="2"/>
      <c r="F36" s="2"/>
    </row>
    <row r="37" spans="1:6" x14ac:dyDescent="0.2">
      <c r="A37" s="35" t="s">
        <v>132</v>
      </c>
      <c r="B37" s="41"/>
      <c r="C37" s="41"/>
      <c r="D37" s="41"/>
      <c r="F37" s="2"/>
    </row>
    <row r="38" spans="1:6" x14ac:dyDescent="0.2">
      <c r="A38" s="110" t="s">
        <v>133</v>
      </c>
      <c r="B38" s="113">
        <f>B36+B37</f>
        <v>130235</v>
      </c>
      <c r="C38" s="113"/>
      <c r="D38" s="113">
        <f>D36+D37</f>
        <v>113089</v>
      </c>
      <c r="E38" s="2"/>
      <c r="F38" s="2"/>
    </row>
    <row r="39" spans="1:6" ht="13.5" thickBot="1" x14ac:dyDescent="0.25">
      <c r="A39" s="38" t="s">
        <v>20</v>
      </c>
      <c r="B39" s="111">
        <f>B30+B38</f>
        <v>1754013</v>
      </c>
      <c r="C39" s="111"/>
      <c r="D39" s="111">
        <f>D30+D38</f>
        <v>1460439</v>
      </c>
      <c r="E39" s="2"/>
      <c r="F39" s="2"/>
    </row>
    <row r="40" spans="1:6" ht="13.5" thickTop="1" x14ac:dyDescent="0.2">
      <c r="B40" s="36"/>
      <c r="C40" s="36"/>
    </row>
    <row r="41" spans="1:6" x14ac:dyDescent="0.2">
      <c r="A41" s="31" t="s">
        <v>136</v>
      </c>
      <c r="B41" s="36">
        <v>789</v>
      </c>
      <c r="C41" s="36"/>
      <c r="D41" s="33">
        <v>672</v>
      </c>
    </row>
    <row r="42" spans="1:6" x14ac:dyDescent="0.2">
      <c r="A42" s="31" t="s">
        <v>137</v>
      </c>
      <c r="B42" s="36">
        <v>311</v>
      </c>
      <c r="C42" s="36"/>
      <c r="D42" s="33">
        <v>297</v>
      </c>
    </row>
    <row r="43" spans="1:6" x14ac:dyDescent="0.2">
      <c r="B43" s="36"/>
      <c r="C43" s="36"/>
    </row>
    <row r="44" spans="1:6" x14ac:dyDescent="0.2">
      <c r="A44" s="31" t="s">
        <v>32</v>
      </c>
      <c r="B44" s="84" t="s">
        <v>73</v>
      </c>
      <c r="C44" s="84"/>
      <c r="D44" s="33" t="s">
        <v>33</v>
      </c>
    </row>
    <row r="45" spans="1:6" x14ac:dyDescent="0.2">
      <c r="A45" s="25" t="s">
        <v>71</v>
      </c>
      <c r="B45" s="25" t="s">
        <v>89</v>
      </c>
      <c r="C45" s="25"/>
      <c r="D45" s="25" t="s">
        <v>134</v>
      </c>
    </row>
    <row r="46" spans="1:6" x14ac:dyDescent="0.2">
      <c r="A46" s="42" t="s">
        <v>69</v>
      </c>
      <c r="B46" s="25" t="s">
        <v>94</v>
      </c>
      <c r="C46" s="25"/>
      <c r="D46" s="25" t="s">
        <v>135</v>
      </c>
    </row>
    <row r="47" spans="1:6" x14ac:dyDescent="0.2">
      <c r="B47" s="25" t="s">
        <v>95</v>
      </c>
      <c r="C47" s="25"/>
      <c r="D47" s="1"/>
    </row>
    <row r="56" spans="1:3" x14ac:dyDescent="0.2">
      <c r="B56" s="25"/>
      <c r="C56" s="25"/>
    </row>
    <row r="57" spans="1:3" x14ac:dyDescent="0.2">
      <c r="A57" s="42"/>
      <c r="B57" s="25"/>
      <c r="C57" s="25"/>
    </row>
    <row r="59" spans="1:3" x14ac:dyDescent="0.2">
      <c r="A59" s="42"/>
      <c r="B59" s="25"/>
      <c r="C59" s="25"/>
    </row>
  </sheetData>
  <mergeCells count="2">
    <mergeCell ref="A1:B1"/>
    <mergeCell ref="A4:D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9"/>
  <sheetViews>
    <sheetView topLeftCell="A61" zoomScaleNormal="100" workbookViewId="0">
      <selection activeCell="A74" sqref="A74"/>
    </sheetView>
  </sheetViews>
  <sheetFormatPr defaultColWidth="9.140625" defaultRowHeight="12.75" x14ac:dyDescent="0.2"/>
  <cols>
    <col min="1" max="1" width="53.28515625" style="31" customWidth="1"/>
    <col min="2" max="2" width="18.28515625" style="33" customWidth="1"/>
    <col min="3" max="3" width="5.7109375" style="33" customWidth="1"/>
    <col min="4" max="4" width="18.85546875" style="33" customWidth="1"/>
    <col min="5" max="5" width="9.140625" style="1"/>
    <col min="6" max="6" width="12.5703125" style="1" customWidth="1"/>
    <col min="7" max="16384" width="9.140625" style="1"/>
  </cols>
  <sheetData>
    <row r="1" spans="1:10" x14ac:dyDescent="0.2">
      <c r="A1" s="116" t="s">
        <v>0</v>
      </c>
      <c r="B1" s="116"/>
      <c r="C1" s="116"/>
      <c r="D1" s="25"/>
    </row>
    <row r="2" spans="1:10" ht="12" customHeight="1" x14ac:dyDescent="0.2">
      <c r="A2" s="26" t="s">
        <v>97</v>
      </c>
      <c r="B2" s="27"/>
      <c r="C2" s="27"/>
      <c r="D2" s="28"/>
    </row>
    <row r="3" spans="1:10" x14ac:dyDescent="0.2">
      <c r="A3" s="116" t="s">
        <v>98</v>
      </c>
      <c r="B3" s="116"/>
      <c r="C3" s="116"/>
      <c r="D3" s="116"/>
    </row>
    <row r="4" spans="1:10" x14ac:dyDescent="0.2">
      <c r="A4" s="117" t="s">
        <v>31</v>
      </c>
      <c r="B4" s="117"/>
      <c r="C4" s="117"/>
      <c r="D4" s="117"/>
    </row>
    <row r="6" spans="1:10" x14ac:dyDescent="0.2">
      <c r="B6" s="79"/>
      <c r="C6" s="79"/>
      <c r="D6" s="79"/>
    </row>
    <row r="7" spans="1:10" ht="26.25" customHeight="1" x14ac:dyDescent="0.2">
      <c r="B7" s="96" t="s">
        <v>99</v>
      </c>
      <c r="C7" s="79"/>
      <c r="D7" s="96" t="s">
        <v>99</v>
      </c>
    </row>
    <row r="8" spans="1:10" x14ac:dyDescent="0.2">
      <c r="B8" s="79" t="s">
        <v>86</v>
      </c>
      <c r="C8" s="80"/>
      <c r="D8" s="79" t="s">
        <v>86</v>
      </c>
    </row>
    <row r="9" spans="1:10" x14ac:dyDescent="0.2">
      <c r="B9" s="79" t="s">
        <v>85</v>
      </c>
      <c r="C9" s="79"/>
      <c r="D9" s="79" t="s">
        <v>79</v>
      </c>
    </row>
    <row r="10" spans="1:10" x14ac:dyDescent="0.2">
      <c r="B10" s="79" t="s">
        <v>100</v>
      </c>
      <c r="C10" s="79"/>
      <c r="D10" s="79" t="s">
        <v>100</v>
      </c>
    </row>
    <row r="12" spans="1:10" x14ac:dyDescent="0.2">
      <c r="A12" s="43" t="s">
        <v>21</v>
      </c>
      <c r="B12" s="44">
        <v>92835</v>
      </c>
      <c r="C12" s="51"/>
      <c r="D12" s="44">
        <v>92843</v>
      </c>
      <c r="F12" s="24"/>
      <c r="J12" s="24"/>
    </row>
    <row r="13" spans="1:10" x14ac:dyDescent="0.2">
      <c r="A13" s="43" t="s">
        <v>22</v>
      </c>
      <c r="B13" s="51">
        <v>-51180</v>
      </c>
      <c r="C13" s="51"/>
      <c r="D13" s="51">
        <v>-46391</v>
      </c>
      <c r="F13" s="24"/>
      <c r="J13" s="24"/>
    </row>
    <row r="14" spans="1:10" x14ac:dyDescent="0.2">
      <c r="A14" s="43"/>
      <c r="B14" s="46"/>
      <c r="C14" s="46"/>
      <c r="D14" s="46"/>
      <c r="F14" s="24"/>
      <c r="J14" s="24"/>
    </row>
    <row r="15" spans="1:10" ht="38.25" x14ac:dyDescent="0.2">
      <c r="A15" s="107" t="s">
        <v>101</v>
      </c>
      <c r="B15" s="48">
        <f>SUM(B12:B14)</f>
        <v>41655</v>
      </c>
      <c r="C15" s="99"/>
      <c r="D15" s="48">
        <f>SUM(D12:D14)</f>
        <v>46452</v>
      </c>
      <c r="F15" s="24"/>
      <c r="J15" s="24"/>
    </row>
    <row r="16" spans="1:10" x14ac:dyDescent="0.2">
      <c r="A16" s="43"/>
      <c r="B16" s="46"/>
      <c r="C16" s="46"/>
      <c r="D16" s="46"/>
      <c r="F16" s="24"/>
      <c r="J16" s="24"/>
    </row>
    <row r="17" spans="1:10" ht="25.5" x14ac:dyDescent="0.2">
      <c r="A17" s="49" t="s">
        <v>102</v>
      </c>
      <c r="B17" s="44">
        <v>-35320</v>
      </c>
      <c r="C17" s="51"/>
      <c r="D17" s="44">
        <v>-26812</v>
      </c>
      <c r="F17" s="24"/>
      <c r="J17" s="24"/>
    </row>
    <row r="18" spans="1:10" x14ac:dyDescent="0.2">
      <c r="A18" s="43"/>
      <c r="B18" s="46"/>
      <c r="C18" s="46"/>
      <c r="D18" s="46"/>
      <c r="F18" s="24"/>
      <c r="J18" s="24"/>
    </row>
    <row r="19" spans="1:10" x14ac:dyDescent="0.2">
      <c r="A19" s="108" t="s">
        <v>103</v>
      </c>
      <c r="B19" s="50">
        <f>SUM(B15:B17)</f>
        <v>6335</v>
      </c>
      <c r="C19" s="100"/>
      <c r="D19" s="50">
        <f>SUM(D15:D17)</f>
        <v>19640</v>
      </c>
      <c r="F19" s="24"/>
      <c r="J19" s="24"/>
    </row>
    <row r="20" spans="1:10" x14ac:dyDescent="0.2">
      <c r="A20" s="43"/>
      <c r="B20" s="46"/>
      <c r="C20" s="46"/>
      <c r="D20" s="46"/>
      <c r="F20" s="24"/>
      <c r="J20" s="24"/>
    </row>
    <row r="21" spans="1:10" ht="38.25" x14ac:dyDescent="0.2">
      <c r="A21" s="49" t="s">
        <v>104</v>
      </c>
      <c r="B21" s="44">
        <v>-529</v>
      </c>
      <c r="C21" s="51"/>
      <c r="D21" s="44">
        <v>1024</v>
      </c>
      <c r="F21" s="24"/>
      <c r="J21" s="24"/>
    </row>
    <row r="22" spans="1:10" ht="38.25" x14ac:dyDescent="0.2">
      <c r="A22" s="49" t="s">
        <v>105</v>
      </c>
      <c r="B22" s="44">
        <v>1606</v>
      </c>
      <c r="C22" s="51"/>
      <c r="D22" s="44">
        <v>801</v>
      </c>
      <c r="F22" s="24"/>
      <c r="J22" s="24"/>
    </row>
    <row r="23" spans="1:10" x14ac:dyDescent="0.2">
      <c r="A23" s="49" t="s">
        <v>23</v>
      </c>
      <c r="B23" s="44">
        <v>8788</v>
      </c>
      <c r="C23" s="51"/>
      <c r="D23" s="44">
        <v>3899</v>
      </c>
      <c r="F23" s="24"/>
      <c r="J23" s="24"/>
    </row>
    <row r="24" spans="1:10" x14ac:dyDescent="0.2">
      <c r="A24" s="49" t="s">
        <v>24</v>
      </c>
      <c r="B24" s="44">
        <v>18168</v>
      </c>
      <c r="C24" s="51"/>
      <c r="D24" s="44">
        <v>19463</v>
      </c>
      <c r="F24" s="24"/>
      <c r="J24" s="24"/>
    </row>
    <row r="25" spans="1:10" x14ac:dyDescent="0.2">
      <c r="A25" s="49" t="s">
        <v>25</v>
      </c>
      <c r="B25" s="44">
        <v>-6608</v>
      </c>
      <c r="C25" s="51"/>
      <c r="D25" s="44">
        <v>-5475</v>
      </c>
      <c r="F25" s="24"/>
      <c r="J25" s="24"/>
    </row>
    <row r="26" spans="1:10" x14ac:dyDescent="0.2">
      <c r="A26" s="43" t="s">
        <v>62</v>
      </c>
      <c r="B26" s="44">
        <v>14964</v>
      </c>
      <c r="C26" s="51"/>
      <c r="D26" s="44">
        <v>-1696</v>
      </c>
      <c r="F26" s="24"/>
      <c r="J26" s="24"/>
    </row>
    <row r="27" spans="1:10" ht="14.25" customHeight="1" x14ac:dyDescent="0.2">
      <c r="A27" s="47" t="s">
        <v>26</v>
      </c>
      <c r="B27" s="44">
        <v>-333</v>
      </c>
      <c r="C27" s="51"/>
      <c r="D27" s="44">
        <v>-373</v>
      </c>
      <c r="F27" s="24"/>
      <c r="J27" s="24"/>
    </row>
    <row r="28" spans="1:10" x14ac:dyDescent="0.2">
      <c r="A28" s="108" t="s">
        <v>106</v>
      </c>
      <c r="B28" s="48">
        <f>SUM(B21:B27)</f>
        <v>36056</v>
      </c>
      <c r="C28" s="99"/>
      <c r="D28" s="50">
        <f>SUM(D21:D27)</f>
        <v>17643</v>
      </c>
      <c r="F28" s="24"/>
      <c r="J28" s="24"/>
    </row>
    <row r="29" spans="1:10" x14ac:dyDescent="0.2">
      <c r="A29" s="43"/>
      <c r="B29" s="46"/>
      <c r="C29" s="46"/>
      <c r="D29" s="46"/>
      <c r="F29" s="24"/>
      <c r="J29" s="24"/>
    </row>
    <row r="30" spans="1:10" x14ac:dyDescent="0.2">
      <c r="A30" s="108" t="s">
        <v>107</v>
      </c>
      <c r="B30" s="55">
        <f>B19+B28</f>
        <v>42391</v>
      </c>
      <c r="C30" s="51"/>
      <c r="D30" s="55">
        <f>D19+D28</f>
        <v>37283</v>
      </c>
      <c r="F30" s="24"/>
      <c r="J30" s="24"/>
    </row>
    <row r="31" spans="1:10" x14ac:dyDescent="0.2">
      <c r="A31" s="43"/>
      <c r="C31" s="51"/>
      <c r="F31" s="24"/>
      <c r="J31" s="24"/>
    </row>
    <row r="32" spans="1:10" x14ac:dyDescent="0.2">
      <c r="A32" s="43" t="s">
        <v>108</v>
      </c>
      <c r="B32" s="45">
        <v>-28877</v>
      </c>
      <c r="C32" s="51"/>
      <c r="D32" s="45">
        <v>-27158</v>
      </c>
      <c r="F32" s="24"/>
      <c r="J32" s="24"/>
    </row>
    <row r="33" spans="1:10" x14ac:dyDescent="0.2">
      <c r="A33" s="43"/>
      <c r="B33" s="46"/>
      <c r="C33" s="46"/>
      <c r="D33" s="46"/>
      <c r="F33" s="24"/>
      <c r="J33" s="24"/>
    </row>
    <row r="34" spans="1:10" x14ac:dyDescent="0.2">
      <c r="A34" s="47"/>
      <c r="B34" s="46"/>
      <c r="C34" s="46"/>
      <c r="D34" s="46"/>
      <c r="F34" s="24"/>
      <c r="J34" s="24"/>
    </row>
    <row r="35" spans="1:10" x14ac:dyDescent="0.2">
      <c r="A35" s="108" t="s">
        <v>109</v>
      </c>
      <c r="B35" s="55">
        <f>SUM(B30:B32)</f>
        <v>13514</v>
      </c>
      <c r="C35" s="99"/>
      <c r="D35" s="48">
        <f>SUM(D30:D32)</f>
        <v>10125</v>
      </c>
      <c r="F35" s="24"/>
      <c r="J35" s="24"/>
    </row>
    <row r="36" spans="1:10" x14ac:dyDescent="0.2">
      <c r="A36" s="43"/>
      <c r="B36" s="46"/>
      <c r="C36" s="46"/>
      <c r="D36" s="46"/>
      <c r="F36" s="24"/>
      <c r="J36" s="24"/>
    </row>
    <row r="37" spans="1:10" x14ac:dyDescent="0.2">
      <c r="A37" s="43" t="s">
        <v>27</v>
      </c>
      <c r="B37" s="45">
        <v>-841</v>
      </c>
      <c r="C37" s="51"/>
      <c r="D37" s="45">
        <v>-1119</v>
      </c>
      <c r="F37" s="24"/>
      <c r="J37" s="24"/>
    </row>
    <row r="38" spans="1:10" x14ac:dyDescent="0.2">
      <c r="A38" s="43"/>
      <c r="B38" s="52"/>
      <c r="C38" s="52"/>
      <c r="D38" s="52"/>
      <c r="F38" s="24"/>
      <c r="J38" s="24"/>
    </row>
    <row r="39" spans="1:10" x14ac:dyDescent="0.2">
      <c r="A39" s="108" t="s">
        <v>66</v>
      </c>
      <c r="B39" s="55">
        <f>B35+B37</f>
        <v>12673</v>
      </c>
      <c r="C39" s="99"/>
      <c r="D39" s="50">
        <f>SUM(D35:D37)</f>
        <v>9006</v>
      </c>
      <c r="F39" s="24"/>
      <c r="J39" s="24"/>
    </row>
    <row r="40" spans="1:10" x14ac:dyDescent="0.2">
      <c r="A40" s="53" t="s">
        <v>28</v>
      </c>
      <c r="B40" s="54"/>
      <c r="C40" s="46"/>
      <c r="D40" s="54"/>
      <c r="F40" s="24"/>
      <c r="J40" s="24"/>
    </row>
    <row r="41" spans="1:10" x14ac:dyDescent="0.2">
      <c r="A41" s="53" t="s">
        <v>29</v>
      </c>
      <c r="B41" s="45">
        <f>B39</f>
        <v>12673</v>
      </c>
      <c r="C41" s="51"/>
      <c r="D41" s="45">
        <f>D39</f>
        <v>9006</v>
      </c>
      <c r="F41" s="24"/>
      <c r="J41" s="24"/>
    </row>
    <row r="42" spans="1:10" x14ac:dyDescent="0.2">
      <c r="A42" s="53" t="s">
        <v>30</v>
      </c>
      <c r="B42" s="50" t="s">
        <v>36</v>
      </c>
      <c r="C42" s="56"/>
      <c r="D42" s="50" t="s">
        <v>36</v>
      </c>
      <c r="F42" s="24"/>
      <c r="J42" s="24"/>
    </row>
    <row r="43" spans="1:10" x14ac:dyDescent="0.2">
      <c r="A43" s="53"/>
      <c r="B43" s="100"/>
      <c r="C43" s="56"/>
      <c r="D43" s="100"/>
      <c r="F43" s="24"/>
      <c r="J43" s="24"/>
    </row>
    <row r="44" spans="1:10" x14ac:dyDescent="0.2">
      <c r="A44" s="53" t="s">
        <v>110</v>
      </c>
      <c r="B44" s="100"/>
      <c r="C44" s="56"/>
      <c r="D44" s="100"/>
      <c r="F44" s="24"/>
      <c r="J44" s="24"/>
    </row>
    <row r="45" spans="1:10" x14ac:dyDescent="0.2">
      <c r="A45" s="53" t="s">
        <v>111</v>
      </c>
      <c r="B45" s="56" t="s">
        <v>113</v>
      </c>
      <c r="C45" s="56"/>
      <c r="D45" s="56" t="s">
        <v>115</v>
      </c>
      <c r="F45" s="24"/>
      <c r="J45" s="24"/>
    </row>
    <row r="46" spans="1:10" x14ac:dyDescent="0.2">
      <c r="A46" s="53" t="s">
        <v>112</v>
      </c>
      <c r="B46" s="56" t="s">
        <v>114</v>
      </c>
      <c r="C46" s="56"/>
      <c r="D46" s="56" t="s">
        <v>116</v>
      </c>
      <c r="F46" s="24"/>
      <c r="J46" s="24"/>
    </row>
    <row r="47" spans="1:10" x14ac:dyDescent="0.2">
      <c r="A47" s="53"/>
      <c r="B47" s="44"/>
      <c r="C47" s="56"/>
      <c r="D47" s="57"/>
    </row>
    <row r="48" spans="1:10" x14ac:dyDescent="0.2">
      <c r="A48" s="42"/>
      <c r="B48" s="44"/>
      <c r="C48" s="58"/>
      <c r="D48" s="57"/>
      <c r="F48" s="100"/>
    </row>
    <row r="49" spans="1:4" x14ac:dyDescent="0.2">
      <c r="A49" s="42"/>
      <c r="B49" s="44"/>
      <c r="C49" s="58"/>
      <c r="D49" s="57"/>
    </row>
    <row r="50" spans="1:4" x14ac:dyDescent="0.2">
      <c r="A50" s="53"/>
      <c r="B50" s="58"/>
      <c r="C50" s="58"/>
      <c r="D50" s="57"/>
    </row>
    <row r="51" spans="1:4" x14ac:dyDescent="0.2">
      <c r="A51" s="53"/>
      <c r="B51" s="58"/>
      <c r="C51" s="58"/>
      <c r="D51" s="57"/>
    </row>
    <row r="52" spans="1:4" x14ac:dyDescent="0.2">
      <c r="A52" s="31" t="s">
        <v>32</v>
      </c>
      <c r="B52" s="91" t="s">
        <v>73</v>
      </c>
      <c r="D52" s="33" t="s">
        <v>33</v>
      </c>
    </row>
    <row r="53" spans="1:4" x14ac:dyDescent="0.2">
      <c r="A53" s="25" t="s">
        <v>71</v>
      </c>
      <c r="B53" s="25" t="s">
        <v>89</v>
      </c>
      <c r="D53" s="25" t="s">
        <v>134</v>
      </c>
    </row>
    <row r="54" spans="1:4" x14ac:dyDescent="0.2">
      <c r="A54" s="42" t="s">
        <v>69</v>
      </c>
      <c r="B54" s="25" t="s">
        <v>94</v>
      </c>
      <c r="D54" s="25" t="s">
        <v>135</v>
      </c>
    </row>
    <row r="55" spans="1:4" x14ac:dyDescent="0.2">
      <c r="B55" s="25" t="s">
        <v>95</v>
      </c>
      <c r="D55" s="25"/>
    </row>
    <row r="56" spans="1:4" x14ac:dyDescent="0.2">
      <c r="A56" s="42"/>
      <c r="B56" s="57"/>
      <c r="C56" s="59"/>
    </row>
    <row r="57" spans="1:4" x14ac:dyDescent="0.2">
      <c r="A57" s="116" t="s">
        <v>0</v>
      </c>
      <c r="B57" s="116"/>
      <c r="C57" s="116"/>
      <c r="D57" s="25"/>
    </row>
    <row r="58" spans="1:4" x14ac:dyDescent="0.2">
      <c r="A58" s="26" t="s">
        <v>117</v>
      </c>
      <c r="B58" s="27"/>
      <c r="C58" s="27"/>
      <c r="D58" s="28"/>
    </row>
    <row r="59" spans="1:4" ht="15" x14ac:dyDescent="0.25">
      <c r="A59" s="116" t="s">
        <v>118</v>
      </c>
      <c r="B59" s="116"/>
      <c r="C59" s="118"/>
      <c r="D59" s="118"/>
    </row>
    <row r="60" spans="1:4" x14ac:dyDescent="0.2">
      <c r="A60" s="117" t="s">
        <v>31</v>
      </c>
      <c r="B60" s="117"/>
      <c r="C60" s="117"/>
      <c r="D60" s="117"/>
    </row>
    <row r="61" spans="1:4" x14ac:dyDescent="0.2">
      <c r="B61" s="79"/>
      <c r="C61" s="79"/>
      <c r="D61" s="79"/>
    </row>
    <row r="62" spans="1:4" x14ac:dyDescent="0.2">
      <c r="B62" s="79"/>
      <c r="C62" s="79"/>
      <c r="D62" s="79"/>
    </row>
    <row r="63" spans="1:4" ht="25.5" x14ac:dyDescent="0.2">
      <c r="B63" s="96" t="s">
        <v>99</v>
      </c>
      <c r="C63" s="79"/>
      <c r="D63" s="96" t="s">
        <v>99</v>
      </c>
    </row>
    <row r="64" spans="1:4" x14ac:dyDescent="0.2">
      <c r="B64" s="79" t="s">
        <v>86</v>
      </c>
      <c r="C64" s="80"/>
      <c r="D64" s="79" t="s">
        <v>86</v>
      </c>
    </row>
    <row r="65" spans="1:4" x14ac:dyDescent="0.2">
      <c r="B65" s="79" t="s">
        <v>85</v>
      </c>
      <c r="C65" s="79"/>
      <c r="D65" s="79" t="s">
        <v>79</v>
      </c>
    </row>
    <row r="66" spans="1:4" x14ac:dyDescent="0.2">
      <c r="B66" s="79" t="s">
        <v>100</v>
      </c>
      <c r="C66" s="79"/>
      <c r="D66" s="79" t="s">
        <v>100</v>
      </c>
    </row>
    <row r="68" spans="1:4" x14ac:dyDescent="0.2">
      <c r="A68" s="42" t="s">
        <v>66</v>
      </c>
      <c r="B68" s="45">
        <f>B39</f>
        <v>12673</v>
      </c>
      <c r="D68" s="45">
        <f>D39</f>
        <v>9006</v>
      </c>
    </row>
    <row r="69" spans="1:4" x14ac:dyDescent="0.2">
      <c r="A69" s="42"/>
      <c r="B69" s="51"/>
      <c r="D69" s="51"/>
    </row>
    <row r="70" spans="1:4" x14ac:dyDescent="0.2">
      <c r="A70" s="42" t="s">
        <v>119</v>
      </c>
    </row>
    <row r="71" spans="1:4" ht="12.75" customHeight="1" x14ac:dyDescent="0.2">
      <c r="A71" s="86"/>
      <c r="B71" s="51"/>
      <c r="D71" s="51"/>
    </row>
    <row r="72" spans="1:4" ht="38.25" x14ac:dyDescent="0.2">
      <c r="A72" s="83" t="s">
        <v>74</v>
      </c>
      <c r="B72" s="92">
        <f>'Движение капитала'!C16-B74</f>
        <v>2160</v>
      </c>
      <c r="C72" s="24"/>
      <c r="D72" s="24">
        <f>'Движение капитала'!C9+'f2'!D22</f>
        <v>4599</v>
      </c>
    </row>
    <row r="73" spans="1:4" ht="12.75" customHeight="1" x14ac:dyDescent="0.2">
      <c r="A73" s="83"/>
      <c r="B73" s="93"/>
      <c r="C73" s="1"/>
      <c r="D73" s="1"/>
    </row>
    <row r="74" spans="1:4" ht="38.25" x14ac:dyDescent="0.2">
      <c r="A74" s="83" t="s">
        <v>120</v>
      </c>
      <c r="B74" s="51">
        <f>-'f2'!B22</f>
        <v>-1606</v>
      </c>
      <c r="C74" s="1"/>
      <c r="D74" s="51">
        <f>-'f2'!D22</f>
        <v>-801</v>
      </c>
    </row>
    <row r="75" spans="1:4" x14ac:dyDescent="0.2">
      <c r="A75" s="83"/>
      <c r="B75" s="51"/>
      <c r="C75" s="51"/>
      <c r="D75" s="51"/>
    </row>
    <row r="76" spans="1:4" x14ac:dyDescent="0.2">
      <c r="A76" s="83" t="s">
        <v>92</v>
      </c>
      <c r="B76" s="51">
        <v>-1</v>
      </c>
      <c r="C76" s="51"/>
      <c r="D76" s="51">
        <v>-102</v>
      </c>
    </row>
    <row r="77" spans="1:4" x14ac:dyDescent="0.2">
      <c r="A77" s="83"/>
      <c r="B77" s="51"/>
      <c r="C77" s="51"/>
      <c r="D77" s="51"/>
    </row>
    <row r="78" spans="1:4" ht="25.5" x14ac:dyDescent="0.2">
      <c r="A78" s="83" t="s">
        <v>93</v>
      </c>
      <c r="B78" s="51">
        <v>1</v>
      </c>
      <c r="D78" s="51">
        <v>102</v>
      </c>
    </row>
    <row r="80" spans="1:4" ht="25.5" x14ac:dyDescent="0.2">
      <c r="A80" s="109" t="s">
        <v>67</v>
      </c>
      <c r="B80" s="45">
        <f>B72+B74+B76+B78</f>
        <v>554</v>
      </c>
      <c r="D80" s="45">
        <f>D72+D74+D76+D78</f>
        <v>3798</v>
      </c>
    </row>
    <row r="82" spans="1:4" x14ac:dyDescent="0.2">
      <c r="A82" s="42" t="s">
        <v>121</v>
      </c>
      <c r="B82" s="55">
        <f>B68+B80</f>
        <v>13227</v>
      </c>
      <c r="C82" s="25"/>
      <c r="D82" s="55">
        <f>D68+D80</f>
        <v>12804</v>
      </c>
    </row>
    <row r="84" spans="1:4" x14ac:dyDescent="0.2">
      <c r="A84" s="31" t="s">
        <v>68</v>
      </c>
    </row>
    <row r="85" spans="1:4" x14ac:dyDescent="0.2">
      <c r="A85" s="31" t="s">
        <v>29</v>
      </c>
      <c r="B85" s="60">
        <v>13277</v>
      </c>
      <c r="C85" s="60"/>
      <c r="D85" s="60">
        <v>12804</v>
      </c>
    </row>
    <row r="86" spans="1:4" x14ac:dyDescent="0.2">
      <c r="A86" s="31" t="s">
        <v>122</v>
      </c>
      <c r="B86" s="45" t="s">
        <v>36</v>
      </c>
      <c r="D86" s="45" t="s">
        <v>36</v>
      </c>
    </row>
    <row r="88" spans="1:4" x14ac:dyDescent="0.2">
      <c r="A88" s="31" t="s">
        <v>121</v>
      </c>
      <c r="B88" s="55">
        <f>B82</f>
        <v>13227</v>
      </c>
      <c r="C88" s="25"/>
      <c r="D88" s="55">
        <f>D82</f>
        <v>12804</v>
      </c>
    </row>
    <row r="92" spans="1:4" x14ac:dyDescent="0.2">
      <c r="A92" s="31" t="s">
        <v>32</v>
      </c>
      <c r="B92" s="94" t="s">
        <v>73</v>
      </c>
      <c r="D92" s="33" t="s">
        <v>33</v>
      </c>
    </row>
    <row r="93" spans="1:4" x14ac:dyDescent="0.2">
      <c r="A93" s="25" t="s">
        <v>71</v>
      </c>
      <c r="B93" s="25" t="s">
        <v>89</v>
      </c>
      <c r="D93" s="25" t="s">
        <v>134</v>
      </c>
    </row>
    <row r="94" spans="1:4" x14ac:dyDescent="0.2">
      <c r="A94" s="42" t="s">
        <v>69</v>
      </c>
      <c r="B94" s="25" t="s">
        <v>94</v>
      </c>
      <c r="D94" s="25" t="s">
        <v>135</v>
      </c>
    </row>
    <row r="95" spans="1:4" x14ac:dyDescent="0.2">
      <c r="B95" s="25" t="s">
        <v>95</v>
      </c>
      <c r="D95" s="25"/>
    </row>
    <row r="96" spans="1:4" x14ac:dyDescent="0.2">
      <c r="A96" s="42"/>
      <c r="B96" s="57"/>
    </row>
    <row r="97" spans="1:4" x14ac:dyDescent="0.2">
      <c r="A97" s="42"/>
      <c r="B97" s="25"/>
      <c r="D97" s="25"/>
    </row>
    <row r="98" spans="1:4" x14ac:dyDescent="0.2">
      <c r="A98" s="42"/>
      <c r="B98" s="25"/>
      <c r="D98" s="25"/>
    </row>
    <row r="99" spans="1:4" x14ac:dyDescent="0.2">
      <c r="D99" s="25"/>
    </row>
  </sheetData>
  <mergeCells count="7">
    <mergeCell ref="A60:D60"/>
    <mergeCell ref="A4:D4"/>
    <mergeCell ref="A1:C1"/>
    <mergeCell ref="A57:C57"/>
    <mergeCell ref="A59:D59"/>
    <mergeCell ref="A3:B3"/>
    <mergeCell ref="C3:D3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8" orientation="portrait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zoomScaleNormal="100" workbookViewId="0">
      <selection activeCell="L13" sqref="L13"/>
    </sheetView>
  </sheetViews>
  <sheetFormatPr defaultRowHeight="15" x14ac:dyDescent="0.25"/>
  <cols>
    <col min="1" max="1" width="39.7109375" customWidth="1"/>
    <col min="2" max="2" width="15.28515625" customWidth="1"/>
    <col min="3" max="3" width="15.140625" customWidth="1"/>
    <col min="4" max="4" width="12.42578125" customWidth="1"/>
    <col min="5" max="5" width="16.28515625" customWidth="1"/>
    <col min="6" max="6" width="15" customWidth="1"/>
    <col min="7" max="7" width="13.42578125" customWidth="1"/>
    <col min="8" max="8" width="15.42578125" customWidth="1"/>
  </cols>
  <sheetData>
    <row r="1" spans="1:9" x14ac:dyDescent="0.25">
      <c r="A1" s="119" t="s">
        <v>138</v>
      </c>
      <c r="B1" s="119"/>
      <c r="C1" s="119"/>
      <c r="D1" s="119"/>
      <c r="E1" s="119"/>
      <c r="F1" s="119"/>
      <c r="G1" s="119"/>
      <c r="H1" s="119"/>
    </row>
    <row r="2" spans="1:9" x14ac:dyDescent="0.25">
      <c r="A2" s="119" t="s">
        <v>152</v>
      </c>
      <c r="B2" s="119"/>
      <c r="C2" s="119"/>
      <c r="D2" s="119"/>
      <c r="E2" s="119"/>
      <c r="F2" s="119"/>
      <c r="G2" s="119"/>
      <c r="H2" s="119"/>
    </row>
    <row r="3" spans="1:9" x14ac:dyDescent="0.25">
      <c r="A3" s="119" t="s">
        <v>139</v>
      </c>
      <c r="B3" s="119"/>
      <c r="C3" s="119"/>
      <c r="D3" s="119"/>
      <c r="E3" s="119"/>
      <c r="F3" s="119"/>
      <c r="G3" s="119"/>
      <c r="H3" s="119"/>
    </row>
    <row r="4" spans="1:9" x14ac:dyDescent="0.25">
      <c r="A4" s="119" t="s">
        <v>31</v>
      </c>
      <c r="B4" s="119"/>
      <c r="C4" s="119"/>
      <c r="D4" s="119"/>
      <c r="E4" s="119"/>
      <c r="F4" s="119"/>
      <c r="G4" s="119"/>
      <c r="H4" s="119"/>
    </row>
    <row r="5" spans="1:9" x14ac:dyDescent="0.25">
      <c r="A5" s="88"/>
      <c r="B5" s="88"/>
      <c r="C5" s="88"/>
      <c r="D5" s="88"/>
      <c r="E5" s="88"/>
      <c r="F5" s="88"/>
      <c r="G5" s="88"/>
      <c r="H5" s="88"/>
    </row>
    <row r="6" spans="1:9" ht="83.25" customHeight="1" x14ac:dyDescent="0.25">
      <c r="A6" s="6"/>
      <c r="B6" s="5" t="s">
        <v>34</v>
      </c>
      <c r="C6" s="5" t="s">
        <v>140</v>
      </c>
      <c r="D6" s="5" t="s">
        <v>80</v>
      </c>
      <c r="E6" s="5" t="s">
        <v>17</v>
      </c>
      <c r="F6" s="5" t="s">
        <v>18</v>
      </c>
      <c r="G6" s="5" t="s">
        <v>19</v>
      </c>
      <c r="H6" s="5" t="s">
        <v>35</v>
      </c>
    </row>
    <row r="7" spans="1:9" x14ac:dyDescent="0.25">
      <c r="A7" s="20" t="s">
        <v>78</v>
      </c>
      <c r="B7" s="7">
        <v>57600</v>
      </c>
      <c r="C7" s="7">
        <v>-3506</v>
      </c>
      <c r="D7" s="8">
        <v>4347</v>
      </c>
      <c r="E7" s="8">
        <v>48280</v>
      </c>
      <c r="F7" s="8">
        <f t="shared" ref="F7" si="0">SUM(B7:E7)</f>
        <v>106721</v>
      </c>
      <c r="G7" s="7">
        <v>377</v>
      </c>
      <c r="H7" s="7">
        <f t="shared" ref="H7" si="1">F7+G7</f>
        <v>107098</v>
      </c>
      <c r="I7" s="14"/>
    </row>
    <row r="8" spans="1:9" x14ac:dyDescent="0.25">
      <c r="A8" s="21" t="s">
        <v>37</v>
      </c>
      <c r="B8" s="9">
        <v>0</v>
      </c>
      <c r="C8" s="9">
        <v>0</v>
      </c>
      <c r="D8" s="10" t="s">
        <v>36</v>
      </c>
      <c r="E8" s="9">
        <f>'f2'!D39</f>
        <v>9006</v>
      </c>
      <c r="F8" s="8">
        <f>SUM(B8:E8)</f>
        <v>9006</v>
      </c>
      <c r="G8" s="9">
        <v>0</v>
      </c>
      <c r="H8" s="7">
        <f>F8+G8</f>
        <v>9006</v>
      </c>
      <c r="I8" s="14"/>
    </row>
    <row r="9" spans="1:9" ht="39" x14ac:dyDescent="0.25">
      <c r="A9" s="21" t="s">
        <v>141</v>
      </c>
      <c r="B9" s="9">
        <v>0</v>
      </c>
      <c r="C9" s="9">
        <v>3798</v>
      </c>
      <c r="D9" s="9">
        <v>0</v>
      </c>
      <c r="E9" s="9">
        <v>0</v>
      </c>
      <c r="F9" s="8">
        <f>SUM(B9:E9)</f>
        <v>3798</v>
      </c>
      <c r="G9" s="9">
        <v>0</v>
      </c>
      <c r="H9" s="7">
        <f t="shared" ref="H9:H12" si="2">F9+G9</f>
        <v>3798</v>
      </c>
      <c r="I9" s="14"/>
    </row>
    <row r="10" spans="1:9" x14ac:dyDescent="0.25">
      <c r="A10" s="21" t="s">
        <v>80</v>
      </c>
      <c r="B10" s="9">
        <v>0</v>
      </c>
      <c r="C10" s="9">
        <v>0</v>
      </c>
      <c r="D10" s="10">
        <v>-102</v>
      </c>
      <c r="E10" s="10">
        <v>102</v>
      </c>
      <c r="F10" s="8">
        <f>SUM(B10:E10)</f>
        <v>0</v>
      </c>
      <c r="G10" s="9">
        <v>0</v>
      </c>
      <c r="H10" s="7">
        <f t="shared" si="2"/>
        <v>0</v>
      </c>
      <c r="I10" s="14"/>
    </row>
    <row r="11" spans="1:9" x14ac:dyDescent="0.25">
      <c r="A11" s="21" t="s">
        <v>142</v>
      </c>
      <c r="B11" s="9">
        <v>0</v>
      </c>
      <c r="C11" s="9">
        <v>0</v>
      </c>
      <c r="D11" s="9">
        <v>0</v>
      </c>
      <c r="E11" s="9">
        <v>54</v>
      </c>
      <c r="F11" s="8">
        <f>SUM(B11:E11)</f>
        <v>54</v>
      </c>
      <c r="G11" s="9">
        <v>-377</v>
      </c>
      <c r="H11" s="7">
        <f>F11+G11</f>
        <v>-323</v>
      </c>
      <c r="I11" s="14"/>
    </row>
    <row r="12" spans="1:9" x14ac:dyDescent="0.25">
      <c r="A12" s="21" t="s">
        <v>96</v>
      </c>
      <c r="B12" s="9">
        <v>439</v>
      </c>
      <c r="C12" s="9"/>
      <c r="F12" s="8">
        <f t="shared" ref="F12:F16" si="3">SUM(B12:E12)</f>
        <v>439</v>
      </c>
      <c r="G12" s="9">
        <v>0</v>
      </c>
      <c r="H12" s="7">
        <f t="shared" si="2"/>
        <v>439</v>
      </c>
      <c r="I12" s="14"/>
    </row>
    <row r="13" spans="1:9" ht="15.75" thickBot="1" x14ac:dyDescent="0.3">
      <c r="A13" s="20" t="s">
        <v>87</v>
      </c>
      <c r="B13" s="11">
        <f t="shared" ref="B13:H13" si="4">SUM(B7:B12)</f>
        <v>58039</v>
      </c>
      <c r="C13" s="11">
        <f t="shared" si="4"/>
        <v>292</v>
      </c>
      <c r="D13" s="11">
        <f t="shared" si="4"/>
        <v>4245</v>
      </c>
      <c r="E13" s="11">
        <f t="shared" si="4"/>
        <v>57442</v>
      </c>
      <c r="F13" s="11">
        <f t="shared" si="4"/>
        <v>120018</v>
      </c>
      <c r="G13" s="11">
        <f t="shared" si="4"/>
        <v>0</v>
      </c>
      <c r="H13" s="11">
        <f t="shared" si="4"/>
        <v>120018</v>
      </c>
      <c r="I13" s="14"/>
    </row>
    <row r="14" spans="1:9" s="14" customFormat="1" ht="15.75" thickTop="1" x14ac:dyDescent="0.25">
      <c r="A14" s="20" t="s">
        <v>82</v>
      </c>
      <c r="B14" s="7">
        <v>57865</v>
      </c>
      <c r="C14" s="7">
        <v>559</v>
      </c>
      <c r="D14" s="8">
        <v>4225</v>
      </c>
      <c r="E14" s="8">
        <v>50440</v>
      </c>
      <c r="F14" s="8">
        <f t="shared" si="3"/>
        <v>113089</v>
      </c>
      <c r="G14" s="9">
        <v>0</v>
      </c>
      <c r="H14" s="7">
        <f t="shared" ref="H14:H16" si="5">F14+G14</f>
        <v>113089</v>
      </c>
    </row>
    <row r="15" spans="1:9" s="14" customFormat="1" x14ac:dyDescent="0.25">
      <c r="A15" s="21" t="s">
        <v>37</v>
      </c>
      <c r="B15" s="9">
        <v>0</v>
      </c>
      <c r="C15" s="9">
        <v>0</v>
      </c>
      <c r="D15" s="9">
        <v>0</v>
      </c>
      <c r="E15" s="9">
        <f>'f2'!B39</f>
        <v>12673</v>
      </c>
      <c r="F15" s="8">
        <f t="shared" si="3"/>
        <v>12673</v>
      </c>
      <c r="G15" s="9">
        <v>0</v>
      </c>
      <c r="H15" s="7">
        <f>F15+G15</f>
        <v>12673</v>
      </c>
    </row>
    <row r="16" spans="1:9" s="14" customFormat="1" ht="42.75" customHeight="1" x14ac:dyDescent="0.25">
      <c r="A16" s="21" t="s">
        <v>141</v>
      </c>
      <c r="B16" s="9">
        <v>0</v>
      </c>
      <c r="C16" s="9">
        <v>554</v>
      </c>
      <c r="D16" s="9">
        <v>0</v>
      </c>
      <c r="E16" s="9">
        <v>0</v>
      </c>
      <c r="F16" s="8">
        <f t="shared" si="3"/>
        <v>554</v>
      </c>
      <c r="G16" s="9">
        <v>0</v>
      </c>
      <c r="H16" s="7">
        <f t="shared" si="5"/>
        <v>554</v>
      </c>
    </row>
    <row r="17" spans="1:13" s="14" customFormat="1" x14ac:dyDescent="0.25">
      <c r="A17" s="21" t="s">
        <v>80</v>
      </c>
      <c r="B17" s="9">
        <v>0</v>
      </c>
      <c r="C17" s="9">
        <v>0</v>
      </c>
      <c r="D17" s="9">
        <v>-1</v>
      </c>
      <c r="E17" s="10">
        <v>1</v>
      </c>
      <c r="F17" s="8"/>
      <c r="G17" s="10"/>
      <c r="H17" s="9">
        <v>0</v>
      </c>
    </row>
    <row r="18" spans="1:13" s="14" customFormat="1" x14ac:dyDescent="0.25">
      <c r="A18" s="21" t="s">
        <v>96</v>
      </c>
      <c r="B18" s="9">
        <v>3919</v>
      </c>
      <c r="C18" s="9">
        <v>0</v>
      </c>
      <c r="D18" s="9">
        <v>0</v>
      </c>
      <c r="E18" s="9">
        <v>0</v>
      </c>
      <c r="F18" s="8">
        <f>SUM(B18:E18)</f>
        <v>3919</v>
      </c>
      <c r="G18" s="9">
        <v>0</v>
      </c>
      <c r="H18" s="7">
        <f>F18+G18</f>
        <v>3919</v>
      </c>
    </row>
    <row r="19" spans="1:13" s="14" customFormat="1" ht="15.75" thickBot="1" x14ac:dyDescent="0.3">
      <c r="A19" s="20" t="s">
        <v>88</v>
      </c>
      <c r="B19" s="11">
        <f t="shared" ref="B19:H19" si="6">SUM(B14:B18)</f>
        <v>61784</v>
      </c>
      <c r="C19" s="11">
        <f t="shared" si="6"/>
        <v>1113</v>
      </c>
      <c r="D19" s="11">
        <f t="shared" si="6"/>
        <v>4224</v>
      </c>
      <c r="E19" s="11">
        <f t="shared" si="6"/>
        <v>63114</v>
      </c>
      <c r="F19" s="11">
        <f t="shared" si="6"/>
        <v>130235</v>
      </c>
      <c r="G19" s="11">
        <f t="shared" si="6"/>
        <v>0</v>
      </c>
      <c r="H19" s="11">
        <f t="shared" si="6"/>
        <v>130235</v>
      </c>
      <c r="M19" s="95"/>
    </row>
    <row r="20" spans="1:13" ht="15.75" thickTop="1" x14ac:dyDescent="0.25">
      <c r="A20" s="22"/>
      <c r="B20" s="16"/>
      <c r="C20" s="16"/>
      <c r="D20" s="17"/>
      <c r="E20" s="17"/>
      <c r="F20" s="17"/>
      <c r="G20" s="15"/>
      <c r="H20" s="18"/>
      <c r="I20" s="14"/>
      <c r="M20" s="87"/>
    </row>
    <row r="21" spans="1:13" x14ac:dyDescent="0.25">
      <c r="A21" s="23"/>
      <c r="C21" s="13"/>
      <c r="E21" s="3"/>
      <c r="F21" s="3"/>
      <c r="G21" s="12"/>
      <c r="H21" s="12"/>
    </row>
    <row r="22" spans="1:13" x14ac:dyDescent="0.25">
      <c r="A22" s="23"/>
      <c r="C22" s="13"/>
      <c r="E22" s="3"/>
      <c r="F22" s="3"/>
      <c r="G22" s="12"/>
      <c r="H22" s="12"/>
    </row>
    <row r="23" spans="1:13" x14ac:dyDescent="0.25">
      <c r="A23" s="23"/>
      <c r="C23" s="13"/>
      <c r="E23" s="3"/>
      <c r="F23" s="3"/>
      <c r="G23" s="12"/>
      <c r="H23" s="12"/>
    </row>
    <row r="24" spans="1:13" x14ac:dyDescent="0.25">
      <c r="B24" s="31" t="s">
        <v>32</v>
      </c>
      <c r="D24" s="31" t="s">
        <v>32</v>
      </c>
      <c r="G24" s="33" t="s">
        <v>33</v>
      </c>
      <c r="H24" s="12"/>
    </row>
    <row r="25" spans="1:13" x14ac:dyDescent="0.25">
      <c r="B25" s="25" t="s">
        <v>71</v>
      </c>
      <c r="D25" s="25" t="s">
        <v>89</v>
      </c>
      <c r="G25" s="25" t="s">
        <v>134</v>
      </c>
      <c r="H25" s="12"/>
      <c r="M25" t="s">
        <v>81</v>
      </c>
    </row>
    <row r="26" spans="1:13" x14ac:dyDescent="0.25">
      <c r="B26" s="42" t="s">
        <v>69</v>
      </c>
      <c r="D26" s="25" t="s">
        <v>84</v>
      </c>
      <c r="G26" s="25" t="s">
        <v>135</v>
      </c>
      <c r="H26" s="12"/>
    </row>
    <row r="27" spans="1:13" x14ac:dyDescent="0.25">
      <c r="A27" s="31"/>
      <c r="B27" s="31"/>
      <c r="C27" s="25"/>
      <c r="E27" s="25"/>
      <c r="F27" s="12"/>
      <c r="G27" s="12"/>
      <c r="H27" s="12"/>
    </row>
    <row r="28" spans="1:13" x14ac:dyDescent="0.25">
      <c r="B28" s="12"/>
      <c r="C28" s="12"/>
      <c r="D28" s="12"/>
      <c r="E28" s="12"/>
      <c r="F28" s="12"/>
      <c r="G28" s="12"/>
      <c r="H28" s="12"/>
    </row>
    <row r="29" spans="1:13" x14ac:dyDescent="0.25">
      <c r="B29" s="12"/>
      <c r="C29" s="12"/>
      <c r="D29" s="12"/>
      <c r="E29" s="12"/>
      <c r="F29" s="12"/>
      <c r="G29" s="12"/>
      <c r="H29" s="12"/>
    </row>
    <row r="30" spans="1:13" x14ac:dyDescent="0.25">
      <c r="B30" s="12"/>
      <c r="C30" s="12"/>
      <c r="D30" s="12"/>
      <c r="E30" s="12"/>
      <c r="F30" s="12"/>
      <c r="G30" s="12"/>
      <c r="H30" s="12"/>
    </row>
    <row r="31" spans="1:13" x14ac:dyDescent="0.25">
      <c r="B31" s="12"/>
      <c r="C31" s="12"/>
      <c r="D31" s="12"/>
      <c r="E31" s="12"/>
      <c r="F31" s="12"/>
      <c r="G31" s="12"/>
      <c r="H31" s="12"/>
    </row>
    <row r="32" spans="1:13" x14ac:dyDescent="0.25">
      <c r="B32" s="12"/>
      <c r="C32" s="12"/>
      <c r="D32" s="12"/>
      <c r="E32" s="12"/>
      <c r="F32" s="12"/>
      <c r="G32" s="12"/>
      <c r="H32" s="12"/>
    </row>
    <row r="33" spans="2:8" x14ac:dyDescent="0.25">
      <c r="B33" s="12"/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  <row r="36" spans="2:8" x14ac:dyDescent="0.25">
      <c r="B36" s="12"/>
      <c r="C36" s="12"/>
      <c r="D36" s="12"/>
      <c r="E36" s="12"/>
      <c r="F36" s="12"/>
      <c r="G36" s="12"/>
      <c r="H36" s="12"/>
    </row>
  </sheetData>
  <mergeCells count="4">
    <mergeCell ref="A1:H1"/>
    <mergeCell ref="A2:H2"/>
    <mergeCell ref="A3:H3"/>
    <mergeCell ref="A4:H4"/>
  </mergeCells>
  <phoneticPr fontId="34" type="noConversion"/>
  <pageMargins left="0.7" right="0.7" top="0.75" bottom="0.75" header="0.3" footer="0.3"/>
  <pageSetup paperSize="9" scale="88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0"/>
  <sheetViews>
    <sheetView tabSelected="1" topLeftCell="A53" zoomScaleNormal="100" workbookViewId="0">
      <selection activeCell="M66" sqref="M66"/>
    </sheetView>
  </sheetViews>
  <sheetFormatPr defaultRowHeight="15" x14ac:dyDescent="0.25"/>
  <cols>
    <col min="1" max="1" width="55.7109375" style="61" customWidth="1"/>
    <col min="2" max="2" width="19" style="62" customWidth="1"/>
    <col min="3" max="3" width="4.7109375" style="61" customWidth="1"/>
    <col min="4" max="4" width="18.28515625" style="62" customWidth="1"/>
  </cols>
  <sheetData>
    <row r="1" spans="1:10" x14ac:dyDescent="0.25">
      <c r="A1" s="116" t="s">
        <v>38</v>
      </c>
      <c r="B1" s="116"/>
      <c r="C1" s="116"/>
      <c r="D1" s="116"/>
    </row>
    <row r="2" spans="1:10" x14ac:dyDescent="0.25">
      <c r="A2" s="116" t="s">
        <v>143</v>
      </c>
      <c r="B2" s="116"/>
      <c r="C2" s="116"/>
      <c r="D2" s="116"/>
    </row>
    <row r="3" spans="1:10" x14ac:dyDescent="0.25">
      <c r="A3" s="116" t="s">
        <v>144</v>
      </c>
      <c r="B3" s="116"/>
      <c r="C3" s="116"/>
      <c r="D3" s="116"/>
    </row>
    <row r="4" spans="1:10" x14ac:dyDescent="0.25">
      <c r="A4" s="63" t="s">
        <v>31</v>
      </c>
      <c r="B4" s="65"/>
      <c r="C4" s="64"/>
      <c r="D4" s="65"/>
    </row>
    <row r="5" spans="1:10" x14ac:dyDescent="0.25">
      <c r="B5" s="79"/>
      <c r="C5" s="79"/>
      <c r="D5" s="79"/>
    </row>
    <row r="6" spans="1:10" x14ac:dyDescent="0.25">
      <c r="B6" s="79"/>
      <c r="C6" s="79"/>
      <c r="D6" s="79"/>
    </row>
    <row r="7" spans="1:10" ht="26.25" x14ac:dyDescent="0.25">
      <c r="B7" s="96" t="s">
        <v>99</v>
      </c>
      <c r="C7" s="79"/>
      <c r="D7" s="96" t="s">
        <v>99</v>
      </c>
    </row>
    <row r="8" spans="1:10" x14ac:dyDescent="0.25">
      <c r="B8" s="79" t="s">
        <v>86</v>
      </c>
      <c r="C8" s="80"/>
      <c r="D8" s="79" t="s">
        <v>86</v>
      </c>
    </row>
    <row r="9" spans="1:10" x14ac:dyDescent="0.25">
      <c r="B9" s="79" t="s">
        <v>85</v>
      </c>
      <c r="C9" s="79"/>
      <c r="D9" s="79" t="s">
        <v>79</v>
      </c>
    </row>
    <row r="10" spans="1:10" x14ac:dyDescent="0.25">
      <c r="B10" s="79" t="s">
        <v>100</v>
      </c>
      <c r="C10" s="79"/>
      <c r="D10" s="79" t="s">
        <v>100</v>
      </c>
    </row>
    <row r="11" spans="1:10" ht="26.25" x14ac:dyDescent="0.25">
      <c r="A11" s="109" t="s">
        <v>39</v>
      </c>
      <c r="B11" s="32"/>
      <c r="D11" s="32"/>
      <c r="J11" s="1"/>
    </row>
    <row r="12" spans="1:10" x14ac:dyDescent="0.25">
      <c r="A12" s="83" t="s">
        <v>63</v>
      </c>
      <c r="B12" s="81">
        <v>90154</v>
      </c>
      <c r="C12" s="68"/>
      <c r="D12" s="81">
        <v>88014</v>
      </c>
      <c r="F12" s="19"/>
    </row>
    <row r="13" spans="1:10" x14ac:dyDescent="0.25">
      <c r="A13" s="83" t="s">
        <v>64</v>
      </c>
      <c r="B13" s="81">
        <v>-48801</v>
      </c>
      <c r="C13" s="68"/>
      <c r="D13" s="81">
        <v>-45750</v>
      </c>
      <c r="F13" s="19"/>
    </row>
    <row r="14" spans="1:10" x14ac:dyDescent="0.25">
      <c r="A14" s="83" t="s">
        <v>40</v>
      </c>
      <c r="B14" s="81">
        <v>18837</v>
      </c>
      <c r="C14" s="68"/>
      <c r="D14" s="81">
        <v>19162</v>
      </c>
      <c r="F14" s="19"/>
      <c r="G14" s="14"/>
      <c r="H14" s="14"/>
      <c r="I14" s="14"/>
    </row>
    <row r="15" spans="1:10" x14ac:dyDescent="0.25">
      <c r="A15" s="83" t="s">
        <v>41</v>
      </c>
      <c r="B15" s="81">
        <v>-6387</v>
      </c>
      <c r="C15" s="68"/>
      <c r="D15" s="81">
        <v>-4785</v>
      </c>
      <c r="F15" s="19"/>
      <c r="G15" s="14"/>
      <c r="H15" s="14"/>
      <c r="I15" s="14"/>
    </row>
    <row r="16" spans="1:10" x14ac:dyDescent="0.25">
      <c r="A16" s="83" t="s">
        <v>65</v>
      </c>
      <c r="B16" s="81">
        <v>8610</v>
      </c>
      <c r="C16" s="68"/>
      <c r="D16" s="81">
        <v>-1696</v>
      </c>
      <c r="F16" s="19"/>
      <c r="G16" s="14"/>
      <c r="H16" s="14"/>
      <c r="I16" s="14"/>
    </row>
    <row r="17" spans="1:9" ht="15.75" thickBot="1" x14ac:dyDescent="0.3">
      <c r="A17" s="83" t="s">
        <v>42</v>
      </c>
      <c r="B17" s="82">
        <v>-24405</v>
      </c>
      <c r="C17" s="68"/>
      <c r="D17" s="82">
        <v>-28811</v>
      </c>
      <c r="F17" s="19"/>
      <c r="G17" s="14"/>
      <c r="H17" s="14"/>
      <c r="I17" s="14"/>
    </row>
    <row r="18" spans="1:9" x14ac:dyDescent="0.25">
      <c r="A18" s="69"/>
      <c r="B18" s="70"/>
      <c r="C18" s="68"/>
      <c r="D18" s="70"/>
      <c r="F18" s="19"/>
      <c r="G18" s="14"/>
      <c r="H18" s="14"/>
      <c r="I18" s="97"/>
    </row>
    <row r="19" spans="1:9" ht="26.25" x14ac:dyDescent="0.25">
      <c r="A19" s="71" t="s">
        <v>43</v>
      </c>
      <c r="B19" s="73">
        <f>SUM(B12:B17)</f>
        <v>38008</v>
      </c>
      <c r="C19" s="72"/>
      <c r="D19" s="73">
        <f>SUM(D12:D17)</f>
        <v>26134</v>
      </c>
      <c r="F19" s="19"/>
      <c r="G19" s="14"/>
      <c r="H19" s="14"/>
      <c r="I19" s="14"/>
    </row>
    <row r="20" spans="1:9" x14ac:dyDescent="0.25">
      <c r="A20" s="67"/>
      <c r="B20" s="70"/>
      <c r="C20" s="68"/>
      <c r="D20" s="70"/>
      <c r="F20" s="19"/>
    </row>
    <row r="21" spans="1:9" x14ac:dyDescent="0.25">
      <c r="A21" s="83" t="s">
        <v>44</v>
      </c>
      <c r="B21" s="70"/>
      <c r="C21" s="68"/>
      <c r="D21" s="70"/>
      <c r="F21" s="19"/>
    </row>
    <row r="22" spans="1:9" ht="26.25" x14ac:dyDescent="0.25">
      <c r="A22" s="83" t="s">
        <v>3</v>
      </c>
      <c r="B22" s="81">
        <v>-5391</v>
      </c>
      <c r="C22" s="68"/>
      <c r="D22" s="81">
        <v>11819</v>
      </c>
      <c r="F22" s="19"/>
    </row>
    <row r="23" spans="1:9" x14ac:dyDescent="0.25">
      <c r="A23" s="83" t="s">
        <v>45</v>
      </c>
      <c r="B23" s="81">
        <v>5492</v>
      </c>
      <c r="C23" s="68"/>
      <c r="D23" s="81">
        <v>21673</v>
      </c>
      <c r="F23" s="19"/>
    </row>
    <row r="24" spans="1:9" x14ac:dyDescent="0.25">
      <c r="A24" s="83" t="s">
        <v>5</v>
      </c>
      <c r="B24" s="81">
        <v>22994</v>
      </c>
      <c r="C24" s="60"/>
      <c r="D24" s="81">
        <v>33100</v>
      </c>
      <c r="F24" s="19"/>
    </row>
    <row r="25" spans="1:9" x14ac:dyDescent="0.25">
      <c r="A25" s="83" t="s">
        <v>46</v>
      </c>
      <c r="B25" s="81">
        <v>-21706</v>
      </c>
      <c r="C25" s="68"/>
      <c r="D25" s="81">
        <v>-16284</v>
      </c>
      <c r="F25" s="19"/>
    </row>
    <row r="26" spans="1:9" x14ac:dyDescent="0.25">
      <c r="A26" s="67"/>
      <c r="B26" s="81"/>
      <c r="C26" s="68"/>
      <c r="D26" s="81"/>
      <c r="F26" s="19"/>
    </row>
    <row r="27" spans="1:9" x14ac:dyDescent="0.25">
      <c r="A27" s="83" t="s">
        <v>47</v>
      </c>
      <c r="B27" s="70"/>
      <c r="C27" s="68"/>
      <c r="D27" s="70"/>
      <c r="F27" s="19"/>
    </row>
    <row r="28" spans="1:9" x14ac:dyDescent="0.25">
      <c r="A28" s="83" t="s">
        <v>11</v>
      </c>
      <c r="B28" s="81">
        <v>6936</v>
      </c>
      <c r="C28" s="68"/>
      <c r="D28" s="81">
        <v>-9420</v>
      </c>
      <c r="F28" s="19"/>
    </row>
    <row r="29" spans="1:9" x14ac:dyDescent="0.25">
      <c r="A29" s="83" t="s">
        <v>48</v>
      </c>
      <c r="B29" s="81">
        <v>119235</v>
      </c>
      <c r="C29" s="101"/>
      <c r="D29" s="81">
        <v>-104106</v>
      </c>
      <c r="F29" s="19"/>
    </row>
    <row r="30" spans="1:9" ht="15.75" thickBot="1" x14ac:dyDescent="0.3">
      <c r="A30" s="83" t="s">
        <v>49</v>
      </c>
      <c r="B30" s="82">
        <v>-4417</v>
      </c>
      <c r="C30" s="101"/>
      <c r="D30" s="82">
        <v>5567</v>
      </c>
      <c r="F30" s="19"/>
    </row>
    <row r="31" spans="1:9" ht="26.25" x14ac:dyDescent="0.25">
      <c r="A31" s="83" t="s">
        <v>50</v>
      </c>
      <c r="B31" s="73">
        <f>SUM(B19:B30)</f>
        <v>161151</v>
      </c>
      <c r="C31" s="102"/>
      <c r="D31" s="73">
        <f>SUM(D19:D30)</f>
        <v>-31517</v>
      </c>
      <c r="F31" s="19"/>
    </row>
    <row r="32" spans="1:9" x14ac:dyDescent="0.25">
      <c r="A32" s="67"/>
      <c r="B32" s="70"/>
      <c r="C32" s="101"/>
      <c r="D32" s="70"/>
      <c r="F32" s="19"/>
    </row>
    <row r="33" spans="1:6" ht="15.75" thickBot="1" x14ac:dyDescent="0.3">
      <c r="A33" s="66" t="s">
        <v>51</v>
      </c>
      <c r="B33" s="82">
        <v>1144</v>
      </c>
      <c r="C33" s="101"/>
      <c r="D33" s="82">
        <v>-886</v>
      </c>
      <c r="F33" s="19"/>
    </row>
    <row r="34" spans="1:6" x14ac:dyDescent="0.25">
      <c r="A34" s="66"/>
      <c r="B34" s="70"/>
      <c r="C34" s="101"/>
      <c r="D34" s="70"/>
      <c r="F34" s="19"/>
    </row>
    <row r="35" spans="1:6" ht="27" thickBot="1" x14ac:dyDescent="0.3">
      <c r="A35" s="66" t="s">
        <v>52</v>
      </c>
      <c r="B35" s="74">
        <f>B31+B33</f>
        <v>162295</v>
      </c>
      <c r="C35" s="102"/>
      <c r="D35" s="74">
        <f>D31+D33</f>
        <v>-32403</v>
      </c>
      <c r="F35" s="19"/>
    </row>
    <row r="36" spans="1:6" x14ac:dyDescent="0.25">
      <c r="A36" s="75"/>
      <c r="B36" s="44"/>
      <c r="C36" s="101"/>
      <c r="D36" s="44"/>
      <c r="F36" s="19"/>
    </row>
    <row r="37" spans="1:6" ht="26.25" x14ac:dyDescent="0.25">
      <c r="A37" s="77" t="s">
        <v>53</v>
      </c>
      <c r="B37" s="44"/>
      <c r="C37" s="101"/>
      <c r="D37" s="44"/>
      <c r="F37" s="19"/>
    </row>
    <row r="38" spans="1:6" ht="26.25" x14ac:dyDescent="0.25">
      <c r="A38" s="83" t="s">
        <v>90</v>
      </c>
      <c r="B38" s="81">
        <v>137537</v>
      </c>
      <c r="C38" s="103"/>
      <c r="D38" s="81">
        <v>214105</v>
      </c>
      <c r="F38" s="19"/>
    </row>
    <row r="39" spans="1:6" ht="26.25" x14ac:dyDescent="0.25">
      <c r="A39" s="83" t="s">
        <v>91</v>
      </c>
      <c r="B39" s="105">
        <v>-192429</v>
      </c>
      <c r="C39" s="103"/>
      <c r="D39" s="105">
        <v>-198035</v>
      </c>
      <c r="F39" s="19"/>
    </row>
    <row r="40" spans="1:6" ht="26.25" x14ac:dyDescent="0.25">
      <c r="A40" s="83" t="s">
        <v>75</v>
      </c>
      <c r="B40" s="81">
        <v>2512</v>
      </c>
      <c r="C40" s="103"/>
      <c r="D40" s="81">
        <v>361000</v>
      </c>
      <c r="F40" s="19"/>
    </row>
    <row r="41" spans="1:6" ht="26.25" x14ac:dyDescent="0.25">
      <c r="A41" s="83" t="s">
        <v>145</v>
      </c>
      <c r="B41" s="105">
        <v>-9016</v>
      </c>
      <c r="C41" s="104"/>
      <c r="D41" s="105">
        <v>-358125</v>
      </c>
      <c r="F41" s="19"/>
    </row>
    <row r="42" spans="1:6" x14ac:dyDescent="0.25">
      <c r="A42" s="83" t="s">
        <v>54</v>
      </c>
      <c r="B42" s="81">
        <v>-10742</v>
      </c>
      <c r="C42" s="103"/>
      <c r="D42" s="81">
        <v>-3453</v>
      </c>
      <c r="F42" s="19"/>
    </row>
    <row r="43" spans="1:6" x14ac:dyDescent="0.25">
      <c r="A43" s="83" t="s">
        <v>55</v>
      </c>
      <c r="B43" s="81">
        <v>5628</v>
      </c>
      <c r="C43" s="103"/>
      <c r="D43" s="81">
        <v>2211</v>
      </c>
      <c r="F43" s="19"/>
    </row>
    <row r="44" spans="1:6" x14ac:dyDescent="0.25">
      <c r="A44" s="83" t="s">
        <v>146</v>
      </c>
      <c r="D44" s="81">
        <v>-321</v>
      </c>
    </row>
    <row r="45" spans="1:6" ht="27" thickBot="1" x14ac:dyDescent="0.3">
      <c r="A45" s="83" t="s">
        <v>147</v>
      </c>
      <c r="B45" s="74">
        <f>SUM(B38:B44)</f>
        <v>-66510</v>
      </c>
      <c r="D45" s="74">
        <f>SUM(D38:D44)</f>
        <v>17382</v>
      </c>
    </row>
    <row r="48" spans="1:6" x14ac:dyDescent="0.25">
      <c r="A48" s="89"/>
      <c r="B48" s="81"/>
      <c r="C48" s="60"/>
      <c r="F48" s="19"/>
    </row>
    <row r="49" spans="1:6" x14ac:dyDescent="0.25">
      <c r="F49" s="19"/>
    </row>
    <row r="50" spans="1:6" x14ac:dyDescent="0.25">
      <c r="F50" s="19"/>
    </row>
    <row r="51" spans="1:6" x14ac:dyDescent="0.25">
      <c r="A51" s="31"/>
      <c r="D51" s="57"/>
      <c r="F51" s="19"/>
    </row>
    <row r="52" spans="1:6" x14ac:dyDescent="0.25">
      <c r="A52" s="116" t="s">
        <v>38</v>
      </c>
      <c r="B52" s="116"/>
      <c r="C52" s="116"/>
      <c r="D52" s="116"/>
      <c r="F52" s="19"/>
    </row>
    <row r="53" spans="1:6" x14ac:dyDescent="0.25">
      <c r="A53" s="116" t="s">
        <v>148</v>
      </c>
      <c r="B53" s="116"/>
      <c r="C53" s="116"/>
      <c r="D53" s="116"/>
      <c r="F53" s="19"/>
    </row>
    <row r="54" spans="1:6" x14ac:dyDescent="0.25">
      <c r="A54" s="116" t="s">
        <v>144</v>
      </c>
      <c r="B54" s="116"/>
      <c r="C54" s="116"/>
      <c r="D54" s="116"/>
      <c r="F54" s="19"/>
    </row>
    <row r="55" spans="1:6" x14ac:dyDescent="0.25">
      <c r="A55" s="63" t="s">
        <v>31</v>
      </c>
      <c r="B55" s="65"/>
      <c r="C55" s="64"/>
      <c r="D55" s="65"/>
      <c r="F55" s="19"/>
    </row>
    <row r="56" spans="1:6" x14ac:dyDescent="0.25">
      <c r="B56" s="79"/>
      <c r="C56" s="79"/>
      <c r="D56" s="79"/>
      <c r="F56" s="19"/>
    </row>
    <row r="57" spans="1:6" x14ac:dyDescent="0.25">
      <c r="A57" s="66"/>
      <c r="B57" s="81"/>
      <c r="C57" s="68"/>
      <c r="D57" s="76"/>
      <c r="F57" s="19"/>
    </row>
    <row r="58" spans="1:6" x14ac:dyDescent="0.25">
      <c r="A58" s="66"/>
      <c r="B58" s="81"/>
      <c r="C58" s="68"/>
      <c r="D58" s="76"/>
      <c r="F58" s="19"/>
    </row>
    <row r="59" spans="1:6" ht="26.25" x14ac:dyDescent="0.25">
      <c r="A59" s="77" t="s">
        <v>56</v>
      </c>
      <c r="B59" s="81"/>
      <c r="C59" s="68"/>
      <c r="D59" s="76"/>
      <c r="F59" s="19"/>
    </row>
    <row r="60" spans="1:6" x14ac:dyDescent="0.25">
      <c r="A60" s="71" t="s">
        <v>149</v>
      </c>
      <c r="B60" s="81">
        <v>3919</v>
      </c>
      <c r="C60" s="68"/>
      <c r="D60" s="81">
        <v>439</v>
      </c>
      <c r="F60" s="19"/>
    </row>
    <row r="61" spans="1:6" x14ac:dyDescent="0.25">
      <c r="A61" s="71" t="s">
        <v>72</v>
      </c>
      <c r="B61" s="9">
        <v>0</v>
      </c>
      <c r="C61" s="68"/>
      <c r="D61" s="81">
        <v>32306</v>
      </c>
      <c r="F61" s="19"/>
    </row>
    <row r="62" spans="1:6" x14ac:dyDescent="0.25">
      <c r="A62" s="71" t="s">
        <v>150</v>
      </c>
      <c r="B62" s="81">
        <v>-1315</v>
      </c>
      <c r="C62" s="68"/>
      <c r="D62" s="81">
        <v>-21524</v>
      </c>
      <c r="F62" s="19"/>
    </row>
    <row r="63" spans="1:6" x14ac:dyDescent="0.25">
      <c r="A63" s="71" t="s">
        <v>83</v>
      </c>
      <c r="B63" s="81">
        <v>75</v>
      </c>
      <c r="C63" s="68"/>
      <c r="D63" s="81">
        <v>399</v>
      </c>
      <c r="F63" s="19"/>
    </row>
    <row r="64" spans="1:6" s="114" customFormat="1" ht="30.75" customHeight="1" thickBot="1" x14ac:dyDescent="0.3">
      <c r="A64" s="77" t="s">
        <v>57</v>
      </c>
      <c r="B64" s="74">
        <f>SUM(B60:B63)</f>
        <v>2679</v>
      </c>
      <c r="C64" s="102"/>
      <c r="D64" s="74">
        <f>SUM(D60:D63)</f>
        <v>11620</v>
      </c>
      <c r="F64" s="115"/>
    </row>
    <row r="65" spans="1:9" x14ac:dyDescent="0.25">
      <c r="A65" s="66"/>
      <c r="B65" s="81"/>
      <c r="C65" s="101"/>
      <c r="D65" s="76"/>
      <c r="F65" s="19"/>
      <c r="I65" s="19"/>
    </row>
    <row r="66" spans="1:9" ht="26.25" x14ac:dyDescent="0.25">
      <c r="A66" s="78" t="s">
        <v>58</v>
      </c>
      <c r="B66" s="81">
        <v>8554</v>
      </c>
      <c r="C66" s="101"/>
      <c r="D66" s="81">
        <v>917</v>
      </c>
      <c r="F66" s="19"/>
    </row>
    <row r="67" spans="1:9" x14ac:dyDescent="0.25">
      <c r="A67" s="66"/>
      <c r="B67" s="81"/>
      <c r="C67" s="101"/>
      <c r="D67" s="76"/>
      <c r="F67" s="19"/>
    </row>
    <row r="68" spans="1:9" ht="27" thickBot="1" x14ac:dyDescent="0.3">
      <c r="A68" s="71" t="s">
        <v>151</v>
      </c>
      <c r="B68" s="82">
        <f>B35+B45+B64+B66</f>
        <v>107018</v>
      </c>
      <c r="C68" s="105"/>
      <c r="D68" s="82">
        <f>D35+D45+D64+D66</f>
        <v>-2484</v>
      </c>
      <c r="F68" s="19"/>
    </row>
    <row r="69" spans="1:9" x14ac:dyDescent="0.25">
      <c r="A69" s="66"/>
      <c r="B69" s="81"/>
      <c r="C69" s="101"/>
      <c r="D69" s="76"/>
      <c r="F69" s="19"/>
    </row>
    <row r="70" spans="1:9" ht="26.25" x14ac:dyDescent="0.25">
      <c r="A70" s="71" t="s">
        <v>59</v>
      </c>
      <c r="B70" s="36">
        <v>158868</v>
      </c>
      <c r="C70" s="101"/>
      <c r="D70" s="81">
        <v>175413</v>
      </c>
      <c r="F70" s="19"/>
    </row>
    <row r="71" spans="1:9" ht="15.75" thickBot="1" x14ac:dyDescent="0.3">
      <c r="A71" s="66"/>
      <c r="B71" s="82"/>
      <c r="C71" s="101"/>
      <c r="D71" s="82"/>
      <c r="F71" s="19"/>
    </row>
    <row r="72" spans="1:9" ht="27" thickBot="1" x14ac:dyDescent="0.3">
      <c r="A72" s="71" t="s">
        <v>60</v>
      </c>
      <c r="B72" s="82">
        <v>265886</v>
      </c>
      <c r="C72" s="101"/>
      <c r="D72" s="82">
        <v>172929</v>
      </c>
      <c r="F72" s="19"/>
    </row>
    <row r="73" spans="1:9" x14ac:dyDescent="0.25">
      <c r="B73" s="85"/>
      <c r="C73" s="106"/>
      <c r="D73" s="85"/>
    </row>
    <row r="74" spans="1:9" x14ac:dyDescent="0.25">
      <c r="B74" s="85"/>
      <c r="C74" s="106"/>
      <c r="D74" s="85"/>
    </row>
    <row r="75" spans="1:9" x14ac:dyDescent="0.25">
      <c r="A75" s="53"/>
      <c r="B75" s="58"/>
      <c r="C75" s="43"/>
      <c r="D75" s="85"/>
    </row>
    <row r="76" spans="1:9" x14ac:dyDescent="0.25">
      <c r="A76" s="53"/>
      <c r="B76" s="58"/>
      <c r="C76" s="53"/>
    </row>
    <row r="77" spans="1:9" x14ac:dyDescent="0.25">
      <c r="A77" s="31" t="s">
        <v>32</v>
      </c>
      <c r="B77" s="91" t="s">
        <v>73</v>
      </c>
      <c r="C77" s="33"/>
      <c r="D77" s="33" t="s">
        <v>33</v>
      </c>
    </row>
    <row r="78" spans="1:9" x14ac:dyDescent="0.25">
      <c r="A78" s="25" t="s">
        <v>71</v>
      </c>
      <c r="B78" s="25" t="s">
        <v>89</v>
      </c>
      <c r="C78" s="33"/>
      <c r="D78" s="25" t="s">
        <v>134</v>
      </c>
    </row>
    <row r="79" spans="1:9" x14ac:dyDescent="0.25">
      <c r="A79" s="42" t="s">
        <v>69</v>
      </c>
      <c r="B79" s="25" t="s">
        <v>94</v>
      </c>
      <c r="C79" s="33"/>
      <c r="D79" s="25" t="s">
        <v>135</v>
      </c>
    </row>
    <row r="80" spans="1:9" x14ac:dyDescent="0.25">
      <c r="A80" s="31"/>
      <c r="B80" s="25" t="s">
        <v>95</v>
      </c>
      <c r="C80" s="25"/>
      <c r="D80" s="25"/>
    </row>
  </sheetData>
  <mergeCells count="6">
    <mergeCell ref="A53:D53"/>
    <mergeCell ref="A54:D54"/>
    <mergeCell ref="A1:D1"/>
    <mergeCell ref="A2:D2"/>
    <mergeCell ref="A3:D3"/>
    <mergeCell ref="A52:D5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</vt:lpstr>
      <vt:lpstr>Движение капитала</vt:lpstr>
      <vt:lpstr>Движен денеж сред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2020-11-13T08:14:01Z</dcterms:modified>
</cp:coreProperties>
</file>