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3">'Движен денеж сред'!$A$1:$E$90</definedName>
    <definedName name="_xlnm.Print_Area" localSheetId="2">'Движение капитала'!$A$1:$H$29</definedName>
  </definedNames>
  <calcPr calcId="152511"/>
</workbook>
</file>

<file path=xl/calcChain.xml><?xml version="1.0" encoding="utf-8"?>
<calcChain xmlns="http://schemas.openxmlformats.org/spreadsheetml/2006/main">
  <c r="D43" i="1" l="1"/>
  <c r="C43" i="1"/>
  <c r="C45" i="1" l="1"/>
  <c r="C46" i="1" s="1"/>
  <c r="D45" i="1"/>
  <c r="D46" i="1" s="1"/>
  <c r="D33" i="1"/>
  <c r="C33" i="1"/>
  <c r="D22" i="1"/>
  <c r="C22" i="1"/>
  <c r="D87" i="2"/>
  <c r="B87" i="2"/>
  <c r="B82" i="2"/>
  <c r="D80" i="2"/>
  <c r="D82" i="2" s="1"/>
  <c r="B80" i="2"/>
  <c r="B32" i="2"/>
  <c r="D23" i="2"/>
  <c r="D32" i="2" s="1"/>
  <c r="B23" i="2"/>
  <c r="E25" i="3"/>
  <c r="B25" i="3"/>
  <c r="D25" i="3"/>
  <c r="C25" i="3"/>
  <c r="F22" i="3"/>
  <c r="H22" i="3" s="1"/>
  <c r="F18" i="3"/>
  <c r="F16" i="3"/>
  <c r="H16" i="3" s="1"/>
  <c r="F15" i="3"/>
  <c r="H15" i="3" s="1"/>
  <c r="F14" i="3"/>
  <c r="F13" i="3"/>
  <c r="F10" i="3"/>
  <c r="F8" i="3"/>
  <c r="H8" i="3" s="1"/>
  <c r="F21" i="3"/>
  <c r="H21" i="3" s="1"/>
  <c r="F23" i="3"/>
  <c r="H23" i="3" s="1"/>
  <c r="E78" i="4"/>
  <c r="C78" i="4"/>
  <c r="C74" i="4"/>
  <c r="E44" i="4"/>
  <c r="C44" i="4"/>
  <c r="C21" i="4"/>
  <c r="C33" i="4" s="1"/>
  <c r="C36" i="4" s="1"/>
  <c r="E21" i="4"/>
  <c r="E33" i="4" s="1"/>
  <c r="E36" i="4" s="1"/>
  <c r="H10" i="3" l="1"/>
  <c r="H13" i="3"/>
  <c r="H24" i="3"/>
  <c r="F19" i="3" l="1"/>
  <c r="H19" i="3" l="1"/>
  <c r="F25" i="3"/>
  <c r="H25" i="3" s="1"/>
  <c r="H14" i="3"/>
  <c r="E74" i="4" l="1"/>
  <c r="D15" i="2" l="1"/>
  <c r="D19" i="2" s="1"/>
  <c r="B15" i="2"/>
  <c r="B19" i="2" s="1"/>
</calcChain>
</file>

<file path=xl/sharedStrings.xml><?xml version="1.0" encoding="utf-8"?>
<sst xmlns="http://schemas.openxmlformats.org/spreadsheetml/2006/main" count="230" uniqueCount="147">
  <si>
    <t>АКЦИОНЕРНОЕ ОБЩЕСТВО  "БАНК ЦЕНТРКРЕДИТ"</t>
  </si>
  <si>
    <t>АКТИВЫ:</t>
  </si>
  <si>
    <t>Денежные средства и их эквиваленты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</si>
  <si>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</si>
  <si>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</si>
  <si>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</si>
  <si>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</si>
  <si>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</si>
  <si>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</si>
  <si>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</si>
  <si>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</si>
  <si>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</si>
  <si>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</si>
  <si>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</si>
  <si>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Уставный капитал</t>
  </si>
  <si>
    <t>Нераспределенная прибыль</t>
  </si>
  <si>
    <t>Чистая прибыль по операциям с иностранной валютой</t>
  </si>
  <si>
    <t>Относящаяся к:</t>
  </si>
  <si>
    <t>Акционерам материнского Банка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</si>
  <si>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</si>
  <si>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</si>
  <si>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</si>
  <si>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</si>
  <si>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</si>
  <si>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</si>
  <si>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-</t>
  </si>
  <si>
    <t>АКЦИОНЕРНОЕ ОБЩЕСТВО «БАНК ЦЕНТРКРЕДИТ»</t>
  </si>
  <si>
    <t>ДВИЖЕНИЕ ДЕНЕЖНЫХ СРЕДСТВ ОТ ОПЕРАЦИОННОЙ ДЕЯТЕЛЬНОСТИ:</t>
  </si>
  <si>
    <t>Операционные расходы уплаченные</t>
  </si>
  <si>
    <t xml:space="preserve">Средства в банках </t>
  </si>
  <si>
    <t xml:space="preserve">Прочие активы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</si>
  <si>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</si>
  <si>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</si>
  <si>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</si>
  <si>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ДВИЖЕНИЕ ДЕНЕЖНЫХ СРЕДСТВ ОТ ФИНАНСОВОЙ ДЕЯТЕЛЬНОСТИ:</t>
  </si>
  <si>
    <t>Влияние изменения курса иностранных валют по отношению к денежным средствам и их эквивалентам</t>
  </si>
  <si>
    <t>31 декабря</t>
  </si>
  <si>
    <t>Проценты полученные</t>
  </si>
  <si>
    <t>Проценты уплаченные</t>
  </si>
  <si>
    <t xml:space="preserve">НЕАУДИРОВАННЫЙ КОНСОЛИДИРОВАННЫЙ ОТЧЕТ О ФИНАНСОВОМ ПОЛОЖЕНИИ </t>
  </si>
  <si>
    <t>НЕАУДИРОВАННЫЙ КОНСОЛИДИРОВАННЫЙ ОТЧЕТ</t>
  </si>
  <si>
    <t>Председатель Правления</t>
  </si>
  <si>
    <t>Г.А. Хусаинов</t>
  </si>
  <si>
    <t>Поступления от выпущенных долговых ценных бумаг</t>
  </si>
  <si>
    <t>______________________</t>
  </si>
  <si>
    <t>Е.А.Асылбек</t>
  </si>
  <si>
    <t>Поступление от субординированных облигаций</t>
  </si>
  <si>
    <t>2018 года</t>
  </si>
  <si>
    <t>Зам. председателя Правления</t>
  </si>
  <si>
    <t>А.Т. Нургалиева</t>
  </si>
  <si>
    <t>Главный бухгалтер</t>
  </si>
  <si>
    <t>Активы по текущему подоходному налогу</t>
  </si>
  <si>
    <t>Обязательства по отложенному подоходному налогу</t>
  </si>
  <si>
    <t>2019 года</t>
  </si>
  <si>
    <t>Переоценка основных средств</t>
  </si>
  <si>
    <t xml:space="preserve"> </t>
  </si>
  <si>
    <t xml:space="preserve">НЕАУДИРОВАННЫЙ КОНСОЛИДИРОВАННЫЙ ОТЧЕТ О ПРИБЫЛЯХ И УБЫТКАХ  </t>
  </si>
  <si>
    <t xml:space="preserve">НЕАУДИРОВАННЫЙ КОНСОЛИДИРОВАННЫЙ ОТЧЕТ О ДВИЖЕНИИ ДЕНЕЖНЫХ СРЕДСТВ  </t>
  </si>
  <si>
    <t xml:space="preserve">НЕАУДИРОВАННЫЙ КОНСОЛИДИРОВАННЫЙ ОТЧЕТ О ДВИЖЕНИИ ДЕНЕЖНЫХ СРЕДСТВ </t>
  </si>
  <si>
    <t>ПО СОСТОЯНИЮ ЗА 31 ДЕКАБРЯ 2019 ГОДА</t>
  </si>
  <si>
    <t>Год, закончившийся</t>
  </si>
  <si>
    <t>31 декабря 2019 года</t>
  </si>
  <si>
    <t>Изменение неконтролирующей доли владения</t>
  </si>
  <si>
    <t>ПО СОСТОЯНИЮ НА 31 ДЕКАБРЯ 2019 ГОДА</t>
  </si>
  <si>
    <t>31 ДЕКАБРЯ 2019 ГОДА</t>
  </si>
  <si>
    <t>И ПРОЧЕМ СОВОКУПНОМ  ДОХОДЕ  ЗА ГОД, ЗАКОНЧИВШИЙСЯ  31 ДЕКАБРЯ 2019 ГОДА</t>
  </si>
  <si>
    <t>Заместитель Председателя Правления</t>
  </si>
  <si>
    <t xml:space="preserve">Доходы, полученные по услугам и комиссии </t>
  </si>
  <si>
    <t xml:space="preserve">Расходы, уплаченные по услугам и комиссии </t>
  </si>
  <si>
    <t>Чистые выплаты по операциям с производными инструментами</t>
  </si>
  <si>
    <t xml:space="preserve">(Выплаты)/поступления по прочим доходам </t>
  </si>
  <si>
    <t>Поступление денежных средств от операционной деятельности до изменения операционных активов и обязательств</t>
  </si>
  <si>
    <t>Изменение операционных активов: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</si>
  <si>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</si>
  <si>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Изменение операционных обязательств:</t>
  </si>
  <si>
    <t>Использование денежных средств в операционной деятельности до налогообложения</t>
  </si>
  <si>
    <t>Подоходный налог уплаченный</t>
  </si>
  <si>
    <t>Поступления от погашения и продажи инвестиционных ценных бумаг</t>
  </si>
  <si>
    <t>Приобретение инвестиционных ценных бумаг</t>
  </si>
  <si>
    <t>Чистое поступление/ (использование) потоков денежных средств от/(в) инвестиционной деятельности</t>
  </si>
  <si>
    <r>
      <t>Поступления от выпуска</t>
    </r>
    <r>
      <rPr>
        <sz val="11"/>
        <color theme="1"/>
        <rFont val="Times New Roman"/>
        <family val="1"/>
        <charset val="204"/>
      </rPr>
      <t>/(</t>
    </r>
    <r>
      <rPr>
        <sz val="9"/>
        <color rgb="FF000000"/>
        <rFont val="Times New Roman"/>
        <family val="1"/>
        <charset val="204"/>
      </rPr>
      <t>выкуп) собственных акций, нетто</t>
    </r>
  </si>
  <si>
    <t>Выкуп и погашение выпущенных долговых ценных бумаг</t>
  </si>
  <si>
    <t xml:space="preserve">Погашения субординированных облигаций </t>
  </si>
  <si>
    <r>
      <t xml:space="preserve">Чистое поступление потоков денежных средств от </t>
    </r>
    <r>
      <rPr>
        <b/>
        <sz val="9"/>
        <color rgb="FF000000"/>
        <rFont val="Times New Roman"/>
        <family val="1"/>
        <charset val="204"/>
      </rPr>
      <t xml:space="preserve">финансовой деятельности </t>
    </r>
  </si>
  <si>
    <t>ЧИСТОЕ УМЕНЬШЕНИЕ ДЕНЕЖНЫХ СРЕДСТВ И ИХ ЭКВИВАЛЕНТОВ</t>
  </si>
  <si>
    <t xml:space="preserve">ДЕНЕЖНЫЕ СРЕДСТВА И ИХ ЭКВИВАЛЕНТЫ, на начало года </t>
  </si>
  <si>
    <r>
      <t>ДЕНЕЖНЫЕ СРЕДСТВА И ИХ ЭКВИВАЛЕНТЫ, на конец года</t>
    </r>
    <r>
      <rPr>
        <sz val="9"/>
        <color rgb="FF000000"/>
        <rFont val="Times New Roman"/>
        <family val="1"/>
        <charset val="204"/>
      </rPr>
      <t xml:space="preserve"> </t>
    </r>
  </si>
  <si>
    <t>ОБ ИЗМЕНЕНИЯХ В СОБСТВЕННОМ КАПИТАЛЕ,  ЗА ГОД, ЗАКОНЧИВШИЙСЯ</t>
  </si>
  <si>
    <t>Резерв изменений справедливой стоимости</t>
  </si>
  <si>
    <t>Итого собственный капитал, относящийся к акционерам материнского Банка</t>
  </si>
  <si>
    <t>Неконтролирующая доля владения</t>
  </si>
  <si>
    <t>Итого собственный капитал</t>
  </si>
  <si>
    <t>Остаток на 1 января 2019 года</t>
  </si>
  <si>
    <t>Общий совокупный доход</t>
  </si>
  <si>
    <t>Прибыль за год</t>
  </si>
  <si>
    <t>Прочий совокупный доход</t>
  </si>
  <si>
    <t>Статьи, которые реклассифицированы или могут быть впоследствии реклассифицированы в состав прибыли или убытка:</t>
  </si>
  <si>
    <t xml:space="preserve">Чистое изменение справедливой стоимости </t>
  </si>
  <si>
    <t>Всего статей, которые реклассифицированы или могут быть впоследствии реклассифицированы в состав прибыли или убытка</t>
  </si>
  <si>
    <t>Всего прочего совокупного дохода</t>
  </si>
  <si>
    <t>Общий совокупный доход за год</t>
  </si>
  <si>
    <t>Прочие изменения в собственном капитале</t>
  </si>
  <si>
    <t>Перенос суммы от переоценки в результате амортизации и выбытий</t>
  </si>
  <si>
    <t>Всего прочих изменений в собственном капитале</t>
  </si>
  <si>
    <t>Операции с собственниками, отраженные непосредственно в составе собственного капитала </t>
  </si>
  <si>
    <t>Всего операций с собственниками</t>
  </si>
  <si>
    <t xml:space="preserve">Выпуск собственных акций </t>
  </si>
  <si>
    <t xml:space="preserve">Выкуп собственных акций </t>
  </si>
  <si>
    <t>Процентные доходы, рассчитанные с использованием метода эффективной процентной ставки</t>
  </si>
  <si>
    <t>Прочие процентные доходы</t>
  </si>
  <si>
    <t>Процентные расходы</t>
  </si>
  <si>
    <t>Чистый процентный доход до формирования резервов под ожидаемые кредитные убытки, по процентным активам</t>
  </si>
  <si>
    <t>Формирование резервов под ожидаемые кредитные убытки по процентным активам</t>
  </si>
  <si>
    <t>Чистый процентный доход</t>
  </si>
  <si>
    <t>Доходы по услугам и комиссии</t>
  </si>
  <si>
    <t>Расходы по услугам и комиссии</t>
  </si>
  <si>
    <t>Чистый комиссионный доход</t>
  </si>
  <si>
    <t>Чистая прибыль по финансовым инструментам, отражаемым по справедливой стоимости через прибыли или убытки</t>
  </si>
  <si>
    <t>Чистая прибыль от продажи и погашения финансовых активов, оцениваемых по справедливой стоимости через прочий совокупный доход</t>
  </si>
  <si>
    <t>Резерв под ожидаемые кредитные убытки по прочим финансовым активам</t>
  </si>
  <si>
    <t>Резерв по обязательствам кредитного характера</t>
  </si>
  <si>
    <t>Убыток от обесценения по прочим нефинансовым активам</t>
  </si>
  <si>
    <t>Прочие (расходы)/доходы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</si>
  <si>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</si>
  <si>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</si>
  <si>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</si>
  <si>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</si>
  <si>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подоходному налогу</t>
  </si>
  <si>
    <t>Неконтролирующей доле владения</t>
  </si>
  <si>
    <t>Прибыль на одну акцию</t>
  </si>
  <si>
    <t>Базовая (тенге)</t>
  </si>
  <si>
    <t>Разводненная (тенге)</t>
  </si>
  <si>
    <t>12.29</t>
  </si>
  <si>
    <t>12.28</t>
  </si>
  <si>
    <t>56.55</t>
  </si>
  <si>
    <t>54.07</t>
  </si>
  <si>
    <t>Инвестиционные ценные бумаги</t>
  </si>
  <si>
    <t>ОБЯЗАТЕЛЬСТВА И СОБСТВЕННЫЙ КАПИТАЛ</t>
  </si>
  <si>
    <t>ИТОГО ОБЯЗАТЕЛЬСТВА</t>
  </si>
  <si>
    <t>СОБСТВЕННЫЙ КАПИТАЛ:</t>
  </si>
  <si>
    <t>Собственный капитал, относящийся к акционерам материнского Банка:</t>
  </si>
  <si>
    <t>Резерв изменений справедливой стоимости ценных бумаг</t>
  </si>
  <si>
    <t xml:space="preserve">Резерв от переоценки основных средств </t>
  </si>
  <si>
    <t>Итого собственного капитала</t>
  </si>
  <si>
    <t xml:space="preserve">Зам. председателя </t>
  </si>
  <si>
    <t>Правления</t>
  </si>
  <si>
    <t>ИТОГО ОБЯЗАТЕЛЬСТВА И СОБСТВЕННОГО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</si>
</sst>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40" fillId="6" borderId="0" applyNumberFormat="0" applyBorder="0" applyAlignment="0" applyProtection="0"/>
  </cellStyleXfs>
  <cellXfs count="144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6" applyFont="1"/>
    <xf numFmtId="3" fontId="28" fillId="0" borderId="0" xfId="0" applyNumberFormat="1" applyFont="1"/>
    <xf numFmtId="0" fontId="30" fillId="0" borderId="0" xfId="86" applyNumberFormat="1" applyFont="1" applyBorder="1" applyAlignment="1">
      <alignment horizontal="center" vertical="center" wrapText="1"/>
    </xf>
    <xf numFmtId="0" fontId="30" fillId="0" borderId="0" xfId="86" applyFont="1" applyFill="1" applyBorder="1" applyAlignment="1">
      <alignment wrapText="1"/>
    </xf>
    <xf numFmtId="191" fontId="32" fillId="0" borderId="0" xfId="86" applyNumberFormat="1" applyFont="1" applyFill="1" applyBorder="1"/>
    <xf numFmtId="191" fontId="32" fillId="0" borderId="0" xfId="86" applyNumberFormat="1" applyFont="1" applyFill="1" applyBorder="1" applyAlignment="1">
      <alignment horizontal="right"/>
    </xf>
    <xf numFmtId="191" fontId="33" fillId="0" borderId="0" xfId="86" applyNumberFormat="1" applyFont="1" applyFill="1" applyBorder="1"/>
    <xf numFmtId="191" fontId="33" fillId="0" borderId="0" xfId="86" applyNumberFormat="1" applyFont="1" applyFill="1" applyBorder="1" applyAlignment="1">
      <alignment horizontal="right"/>
    </xf>
    <xf numFmtId="191" fontId="32" fillId="0" borderId="7" xfId="86" applyNumberFormat="1" applyFont="1" applyFill="1" applyBorder="1"/>
    <xf numFmtId="191" fontId="1" fillId="0" borderId="0" xfId="76" applyNumberFormat="1" applyFont="1"/>
    <xf numFmtId="0" fontId="0" fillId="0" borderId="0" xfId="0" applyFill="1"/>
    <xf numFmtId="3" fontId="1" fillId="0" borderId="0" xfId="76" applyNumberFormat="1" applyFont="1" applyFill="1"/>
    <xf numFmtId="190" fontId="28" fillId="0" borderId="0" xfId="86" applyNumberFormat="1" applyFont="1" applyFill="1" applyBorder="1" applyAlignment="1">
      <alignment horizontal="right"/>
    </xf>
    <xf numFmtId="0" fontId="28" fillId="0" borderId="0" xfId="86" applyFont="1" applyFill="1"/>
    <xf numFmtId="191" fontId="1" fillId="0" borderId="0" xfId="76" applyNumberFormat="1" applyFont="1" applyFill="1"/>
    <xf numFmtId="189" fontId="0" fillId="0" borderId="0" xfId="0" applyNumberFormat="1"/>
    <xf numFmtId="2" fontId="31" fillId="0" borderId="0" xfId="86" applyNumberFormat="1" applyFont="1" applyFill="1" applyBorder="1" applyAlignment="1">
      <alignment wrapText="1"/>
    </xf>
    <xf numFmtId="2" fontId="30" fillId="0" borderId="0" xfId="86" applyNumberFormat="1" applyFont="1" applyFill="1" applyBorder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7" applyFont="1" applyAlignment="1" applyProtection="1">
      <alignment vertical="center"/>
      <protection locked="0"/>
    </xf>
    <xf numFmtId="0" fontId="29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horizontal="left" vertical="center" wrapText="1"/>
      <protection locked="0"/>
    </xf>
    <xf numFmtId="0" fontId="23" fillId="0" borderId="0" xfId="77" applyFont="1" applyAlignment="1" applyProtection="1">
      <alignment horizontal="center" wrapText="1"/>
      <protection locked="0"/>
    </xf>
    <xf numFmtId="3" fontId="33" fillId="0" borderId="0" xfId="0" applyNumberFormat="1" applyFont="1" applyFill="1"/>
    <xf numFmtId="0" fontId="23" fillId="0" borderId="0" xfId="77" applyFont="1" applyAlignment="1" applyProtection="1">
      <alignment horizontal="center"/>
      <protection locked="0"/>
    </xf>
    <xf numFmtId="3" fontId="23" fillId="0" borderId="9" xfId="77" applyNumberFormat="1" applyFont="1" applyFill="1" applyBorder="1" applyAlignment="1" applyProtection="1">
      <alignment horizontal="right" vertical="center"/>
      <protection locked="0"/>
    </xf>
    <xf numFmtId="3" fontId="23" fillId="0" borderId="0" xfId="77" applyNumberFormat="1" applyFont="1" applyFill="1" applyAlignment="1" applyProtection="1">
      <alignment horizontal="right" vertical="center"/>
      <protection locked="0"/>
    </xf>
    <xf numFmtId="3" fontId="23" fillId="0" borderId="4" xfId="77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7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6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9" fillId="0" borderId="8" xfId="86" applyNumberFormat="1" applyFont="1" applyFill="1" applyBorder="1" applyAlignment="1">
      <alignment horizontal="right"/>
    </xf>
    <xf numFmtId="189" fontId="29" fillId="0" borderId="8" xfId="86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90" fontId="23" fillId="0" borderId="0" xfId="86" applyNumberFormat="1" applyFont="1" applyFill="1" applyBorder="1" applyAlignment="1">
      <alignment horizontal="right"/>
    </xf>
    <xf numFmtId="0" fontId="29" fillId="0" borderId="0" xfId="52" applyFont="1" applyFill="1"/>
    <xf numFmtId="3" fontId="23" fillId="0" borderId="0" xfId="86" applyNumberFormat="1" applyFont="1" applyFill="1" applyBorder="1" applyAlignment="1">
      <alignment horizontal="left" vertical="top" wrapText="1"/>
    </xf>
    <xf numFmtId="0" fontId="29" fillId="0" borderId="0" xfId="52" applyFont="1" applyFill="1" applyAlignment="1">
      <alignment horizontal="left" vertical="top"/>
    </xf>
    <xf numFmtId="0" fontId="29" fillId="0" borderId="0" xfId="52" applyFont="1" applyFill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center" wrapText="1"/>
    </xf>
    <xf numFmtId="189" fontId="33" fillId="0" borderId="0" xfId="0" applyNumberFormat="1" applyFont="1"/>
    <xf numFmtId="189" fontId="33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4"/>
    </xf>
    <xf numFmtId="189" fontId="38" fillId="0" borderId="0" xfId="0" applyNumberFormat="1" applyFont="1" applyFill="1" applyAlignment="1">
      <alignment horizontal="righ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5"/>
    </xf>
    <xf numFmtId="189" fontId="36" fillId="0" borderId="5" xfId="0" applyNumberFormat="1" applyFont="1" applyBorder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189" fontId="36" fillId="0" borderId="0" xfId="0" applyNumberFormat="1" applyFont="1" applyFill="1" applyBorder="1" applyAlignment="1">
      <alignment horizontal="right" wrapTex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190" fontId="23" fillId="0" borderId="0" xfId="86" applyNumberFormat="1" applyFont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3" fillId="0" borderId="0" xfId="0" applyFont="1" applyAlignment="1">
      <alignment wrapText="1"/>
    </xf>
    <xf numFmtId="3" fontId="23" fillId="0" borderId="0" xfId="77" applyNumberFormat="1" applyFont="1" applyFill="1" applyAlignment="1" applyProtection="1">
      <alignment horizontal="center"/>
      <protection locked="0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6" applyNumberFormat="1" applyFont="1" applyBorder="1" applyAlignment="1">
      <alignment horizontal="left"/>
    </xf>
    <xf numFmtId="189" fontId="37" fillId="0" borderId="0" xfId="0" applyNumberFormat="1" applyFont="1" applyFill="1"/>
    <xf numFmtId="190" fontId="39" fillId="0" borderId="0" xfId="86" applyNumberFormat="1" applyFont="1" applyFill="1" applyBorder="1" applyAlignment="1">
      <alignment horizontal="right"/>
    </xf>
    <xf numFmtId="0" fontId="40" fillId="0" borderId="0" xfId="113" applyFill="1"/>
    <xf numFmtId="0" fontId="33" fillId="0" borderId="0" xfId="0" applyFont="1" applyFill="1" applyBorder="1"/>
    <xf numFmtId="191" fontId="32" fillId="0" borderId="5" xfId="86" applyNumberFormat="1" applyFont="1" applyFill="1" applyBorder="1"/>
    <xf numFmtId="0" fontId="33" fillId="0" borderId="8" xfId="0" applyFont="1" applyFill="1" applyBorder="1"/>
    <xf numFmtId="191" fontId="0" fillId="0" borderId="0" xfId="0" applyNumberFormat="1"/>
    <xf numFmtId="0" fontId="29" fillId="0" borderId="0" xfId="76" applyFont="1" applyAlignment="1">
      <alignment horizontal="center"/>
    </xf>
    <xf numFmtId="0" fontId="36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41" fillId="0" borderId="0" xfId="0" applyFont="1"/>
    <xf numFmtId="189" fontId="33" fillId="0" borderId="0" xfId="0" applyNumberFormat="1" applyFont="1" applyFill="1" applyBorder="1" applyAlignment="1">
      <alignment horizontal="right" wrapText="1"/>
    </xf>
    <xf numFmtId="0" fontId="41" fillId="0" borderId="0" xfId="0" applyFont="1" applyAlignment="1">
      <alignment vertical="center" wrapText="1"/>
    </xf>
    <xf numFmtId="189" fontId="33" fillId="0" borderId="0" xfId="0" applyNumberFormat="1" applyFont="1" applyBorder="1"/>
    <xf numFmtId="0" fontId="41" fillId="0" borderId="0" xfId="0" applyFont="1" applyAlignment="1">
      <alignment horizontal="left" vertical="center" wrapText="1"/>
    </xf>
    <xf numFmtId="189" fontId="42" fillId="0" borderId="0" xfId="0" applyNumberFormat="1" applyFont="1" applyFill="1" applyAlignment="1">
      <alignment horizontal="right" wrapText="1"/>
    </xf>
    <xf numFmtId="0" fontId="43" fillId="0" borderId="0" xfId="0" applyFont="1"/>
    <xf numFmtId="189" fontId="33" fillId="0" borderId="5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Border="1" applyAlignment="1">
      <alignment horizontal="right" wrapText="1"/>
    </xf>
    <xf numFmtId="189" fontId="36" fillId="0" borderId="0" xfId="0" applyNumberFormat="1" applyFont="1"/>
    <xf numFmtId="189" fontId="33" fillId="0" borderId="5" xfId="0" applyNumberFormat="1" applyFont="1" applyFill="1" applyBorder="1"/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89" fontId="33" fillId="0" borderId="3" xfId="0" applyNumberFormat="1" applyFont="1" applyFill="1" applyBorder="1" applyAlignment="1">
      <alignment horizontal="right" wrapText="1"/>
    </xf>
    <xf numFmtId="189" fontId="33" fillId="0" borderId="3" xfId="0" applyNumberFormat="1" applyFont="1" applyBorder="1"/>
    <xf numFmtId="189" fontId="37" fillId="0" borderId="3" xfId="0" applyNumberFormat="1" applyFont="1" applyFill="1" applyBorder="1" applyAlignment="1">
      <alignment horizontal="right" wrapText="1"/>
    </xf>
    <xf numFmtId="191" fontId="32" fillId="0" borderId="3" xfId="86" applyNumberFormat="1" applyFont="1" applyFill="1" applyBorder="1"/>
    <xf numFmtId="191" fontId="32" fillId="0" borderId="3" xfId="86" applyNumberFormat="1" applyFont="1" applyFill="1" applyBorder="1" applyAlignment="1">
      <alignment horizontal="right"/>
    </xf>
    <xf numFmtId="191" fontId="33" fillId="0" borderId="5" xfId="86" applyNumberFormat="1" applyFont="1" applyFill="1" applyBorder="1"/>
    <xf numFmtId="191" fontId="33" fillId="0" borderId="5" xfId="86" applyNumberFormat="1" applyFont="1" applyFill="1" applyBorder="1" applyAlignment="1">
      <alignment horizontal="right"/>
    </xf>
    <xf numFmtId="191" fontId="32" fillId="0" borderId="5" xfId="86" applyNumberFormat="1" applyFont="1" applyFill="1" applyBorder="1" applyAlignment="1">
      <alignment horizontal="right"/>
    </xf>
    <xf numFmtId="191" fontId="33" fillId="0" borderId="3" xfId="86" applyNumberFormat="1" applyFont="1" applyFill="1" applyBorder="1"/>
    <xf numFmtId="191" fontId="33" fillId="0" borderId="3" xfId="86" applyNumberFormat="1" applyFont="1" applyFill="1" applyBorder="1" applyAlignment="1">
      <alignment horizontal="right"/>
    </xf>
    <xf numFmtId="191" fontId="36" fillId="0" borderId="0" xfId="86" applyNumberFormat="1" applyFont="1" applyFill="1" applyBorder="1"/>
    <xf numFmtId="191" fontId="36" fillId="0" borderId="0" xfId="86" applyNumberFormat="1" applyFont="1" applyFill="1" applyBorder="1" applyAlignment="1">
      <alignment horizontal="right"/>
    </xf>
    <xf numFmtId="189" fontId="29" fillId="0" borderId="0" xfId="86" applyNumberFormat="1" applyFont="1" applyFill="1" applyBorder="1" applyAlignment="1">
      <alignment horizontal="right"/>
    </xf>
    <xf numFmtId="189" fontId="36" fillId="0" borderId="0" xfId="0" applyNumberFormat="1" applyFont="1" applyFill="1"/>
    <xf numFmtId="189" fontId="36" fillId="0" borderId="0" xfId="0" applyNumberFormat="1" applyFont="1" applyFill="1" applyBorder="1" applyAlignment="1">
      <alignment horizontal="right"/>
    </xf>
    <xf numFmtId="49" fontId="33" fillId="0" borderId="0" xfId="0" applyNumberFormat="1" applyFont="1" applyFill="1" applyAlignment="1">
      <alignment horizontal="right"/>
    </xf>
    <xf numFmtId="191" fontId="33" fillId="0" borderId="8" xfId="86" applyNumberFormat="1" applyFont="1" applyFill="1" applyBorder="1"/>
    <xf numFmtId="3" fontId="23" fillId="0" borderId="0" xfId="77" applyNumberFormat="1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Fill="1" applyBorder="1"/>
    <xf numFmtId="3" fontId="36" fillId="0" borderId="4" xfId="0" applyNumberFormat="1" applyFont="1" applyFill="1" applyBorder="1"/>
    <xf numFmtId="3" fontId="29" fillId="0" borderId="4" xfId="77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6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114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лохой" xfId="113" builtinId="27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9"/>
  <sheetViews>
    <sheetView topLeftCell="A19" zoomScaleNormal="100" workbookViewId="0">
      <selection activeCell="G13" sqref="G13"/>
    </sheetView>
  </sheetViews>
  <sheetFormatPr defaultColWidth="9.140625" defaultRowHeight="12.75" x14ac:dyDescent="0.2"/>
  <cols>
    <col min="1" max="1" width="47.7109375" style="29" customWidth="1"/>
    <col min="2" max="2" width="9.140625" style="29"/>
    <col min="3" max="3" width="23.85546875" style="31" bestFit="1" customWidth="1"/>
    <col min="4" max="4" width="20.28515625" style="31" customWidth="1"/>
    <col min="5" max="6" width="10" style="1" bestFit="1" customWidth="1"/>
    <col min="7" max="16384" width="9.140625" style="1"/>
  </cols>
  <sheetData>
    <row r="1" spans="1:6" x14ac:dyDescent="0.2">
      <c r="A1" s="140" t="s">
        <v>0</v>
      </c>
      <c r="B1" s="140"/>
      <c r="C1" s="140"/>
      <c r="D1" s="23"/>
    </row>
    <row r="2" spans="1:6" x14ac:dyDescent="0.2">
      <c r="A2" s="24" t="s">
        <v>39</v>
      </c>
      <c r="B2" s="24"/>
      <c r="C2" s="25"/>
      <c r="D2" s="26"/>
    </row>
    <row r="3" spans="1:6" x14ac:dyDescent="0.2">
      <c r="A3" s="140" t="s">
        <v>63</v>
      </c>
      <c r="B3" s="140"/>
      <c r="C3" s="25"/>
      <c r="D3" s="26"/>
    </row>
    <row r="4" spans="1:6" x14ac:dyDescent="0.2">
      <c r="A4" s="141" t="s">
        <v>19</v>
      </c>
      <c r="B4" s="141"/>
      <c r="C4" s="141"/>
      <c r="D4" s="141"/>
    </row>
    <row r="5" spans="1:6" x14ac:dyDescent="0.2">
      <c r="A5" s="27"/>
      <c r="B5" s="27"/>
      <c r="C5" s="28"/>
      <c r="D5" s="28"/>
    </row>
    <row r="6" spans="1:6" x14ac:dyDescent="0.2">
      <c r="A6" s="27"/>
      <c r="B6" s="27"/>
      <c r="C6" s="28"/>
      <c r="D6" s="28"/>
    </row>
    <row r="7" spans="1:6" x14ac:dyDescent="0.2">
      <c r="C7" s="85"/>
      <c r="D7" s="85"/>
    </row>
    <row r="8" spans="1:6" x14ac:dyDescent="0.2">
      <c r="C8" s="85"/>
      <c r="D8" s="85"/>
    </row>
    <row r="9" spans="1:6" x14ac:dyDescent="0.2">
      <c r="C9" s="85"/>
      <c r="D9" s="85"/>
    </row>
    <row r="10" spans="1:6" x14ac:dyDescent="0.2">
      <c r="C10" s="85" t="s">
        <v>36</v>
      </c>
      <c r="D10" s="85" t="s">
        <v>36</v>
      </c>
    </row>
    <row r="11" spans="1:6" x14ac:dyDescent="0.2">
      <c r="C11" s="85" t="s">
        <v>53</v>
      </c>
      <c r="D11" s="85" t="s">
        <v>47</v>
      </c>
    </row>
    <row r="12" spans="1:6" x14ac:dyDescent="0.2">
      <c r="F12" s="2"/>
    </row>
    <row r="13" spans="1:6" x14ac:dyDescent="0.2">
      <c r="A13" s="32" t="s">
        <v>1</v>
      </c>
      <c r="B13" s="33"/>
      <c r="C13" s="88"/>
    </row>
    <row r="14" spans="1:6" x14ac:dyDescent="0.2">
      <c r="A14" s="34" t="s">
        <v>2</v>
      </c>
      <c r="B14" s="35"/>
      <c r="C14" s="36">
        <v>158868</v>
      </c>
      <c r="D14" s="36">
        <v>175413</v>
      </c>
      <c r="E14" s="2"/>
      <c r="F14" s="2"/>
    </row>
    <row r="15" spans="1:6" ht="38.25" x14ac:dyDescent="0.2">
      <c r="A15" s="34" t="s">
        <v>73</v>
      </c>
      <c r="B15" s="35"/>
      <c r="C15" s="36">
        <v>19389</v>
      </c>
      <c r="D15" s="36">
        <v>42676</v>
      </c>
      <c r="E15" s="2"/>
      <c r="F15" s="2"/>
    </row>
    <row r="16" spans="1:6" x14ac:dyDescent="0.2">
      <c r="A16" s="34" t="s">
        <v>136</v>
      </c>
      <c r="B16" s="37"/>
      <c r="C16" s="36">
        <v>164897</v>
      </c>
      <c r="D16" s="36">
        <v>177790</v>
      </c>
      <c r="E16" s="2"/>
      <c r="F16" s="2"/>
    </row>
    <row r="17" spans="1:8" x14ac:dyDescent="0.2">
      <c r="A17" s="34" t="s">
        <v>3</v>
      </c>
      <c r="B17" s="35"/>
      <c r="C17" s="36">
        <v>9102</v>
      </c>
      <c r="D17" s="36">
        <v>31292</v>
      </c>
      <c r="E17" s="2"/>
      <c r="F17" s="2"/>
      <c r="H17" s="2"/>
    </row>
    <row r="18" spans="1:8" x14ac:dyDescent="0.2">
      <c r="A18" s="34" t="s">
        <v>4</v>
      </c>
      <c r="B18" s="37"/>
      <c r="C18" s="36">
        <v>982390</v>
      </c>
      <c r="D18" s="36">
        <v>968684</v>
      </c>
      <c r="E18" s="2"/>
      <c r="F18" s="2"/>
    </row>
    <row r="19" spans="1:8" x14ac:dyDescent="0.2">
      <c r="A19" s="34" t="s">
        <v>51</v>
      </c>
      <c r="B19" s="37"/>
      <c r="C19" s="36">
        <v>2713</v>
      </c>
      <c r="D19" s="36">
        <v>1211</v>
      </c>
      <c r="E19" s="2"/>
      <c r="F19" s="2"/>
      <c r="G19" s="2"/>
    </row>
    <row r="20" spans="1:8" x14ac:dyDescent="0.2">
      <c r="A20" s="34" t="s">
        <v>6</v>
      </c>
      <c r="B20" s="33"/>
      <c r="C20" s="36">
        <v>41056</v>
      </c>
      <c r="D20" s="36">
        <v>38583</v>
      </c>
      <c r="F20" s="2"/>
    </row>
    <row r="21" spans="1:8" x14ac:dyDescent="0.2">
      <c r="A21" s="34" t="s">
        <v>5</v>
      </c>
      <c r="B21" s="37"/>
      <c r="C21" s="36">
        <v>82024</v>
      </c>
      <c r="D21" s="36">
        <v>82111</v>
      </c>
      <c r="F21" s="2"/>
    </row>
    <row r="22" spans="1:8" ht="13.5" thickBot="1" x14ac:dyDescent="0.25">
      <c r="A22" s="109" t="s">
        <v>7</v>
      </c>
      <c r="B22" s="37"/>
      <c r="C22" s="38">
        <f>SUM(C14:C21)</f>
        <v>1460439</v>
      </c>
      <c r="D22" s="38">
        <f>SUM(D14:D21)</f>
        <v>1517760</v>
      </c>
      <c r="F22" s="2"/>
    </row>
    <row r="23" spans="1:8" ht="13.5" thickTop="1" x14ac:dyDescent="0.2">
      <c r="A23" s="109" t="s">
        <v>137</v>
      </c>
      <c r="B23" s="37"/>
      <c r="C23" s="39"/>
      <c r="D23" s="39"/>
      <c r="E23" s="2"/>
      <c r="F23" s="2"/>
    </row>
    <row r="24" spans="1:8" x14ac:dyDescent="0.2">
      <c r="A24" s="109"/>
      <c r="B24" s="37"/>
      <c r="C24" s="39"/>
      <c r="D24" s="39"/>
      <c r="E24" s="2"/>
      <c r="F24" s="2"/>
    </row>
    <row r="25" spans="1:8" x14ac:dyDescent="0.2">
      <c r="A25" s="109" t="s">
        <v>8</v>
      </c>
      <c r="B25" s="37"/>
      <c r="C25" s="39"/>
      <c r="D25" s="39"/>
      <c r="E25" s="2"/>
      <c r="F25" s="2"/>
    </row>
    <row r="26" spans="1:8" ht="38.25" x14ac:dyDescent="0.2">
      <c r="A26" s="34" t="s">
        <v>73</v>
      </c>
      <c r="B26" s="37"/>
      <c r="C26" s="9">
        <v>0</v>
      </c>
      <c r="D26" s="39">
        <v>12668</v>
      </c>
      <c r="E26" s="2"/>
      <c r="F26" s="2"/>
    </row>
    <row r="27" spans="1:8" x14ac:dyDescent="0.2">
      <c r="A27" s="34" t="s">
        <v>9</v>
      </c>
      <c r="B27" s="37"/>
      <c r="C27" s="39">
        <v>113656</v>
      </c>
      <c r="D27" s="36">
        <v>125650</v>
      </c>
      <c r="F27" s="2"/>
    </row>
    <row r="28" spans="1:8" x14ac:dyDescent="0.2">
      <c r="A28" s="34" t="s">
        <v>10</v>
      </c>
      <c r="B28" s="37"/>
      <c r="C28" s="36">
        <v>958945</v>
      </c>
      <c r="D28" s="36">
        <v>1074530</v>
      </c>
      <c r="E28" s="2"/>
    </row>
    <row r="29" spans="1:8" x14ac:dyDescent="0.2">
      <c r="A29" s="34" t="s">
        <v>11</v>
      </c>
      <c r="B29" s="37"/>
      <c r="C29" s="36">
        <v>81883</v>
      </c>
      <c r="D29" s="36">
        <v>70147</v>
      </c>
      <c r="F29" s="2"/>
    </row>
    <row r="30" spans="1:8" x14ac:dyDescent="0.2">
      <c r="A30" s="34" t="s">
        <v>52</v>
      </c>
      <c r="B30" s="37"/>
      <c r="C30" s="36">
        <v>9677</v>
      </c>
      <c r="D30" s="36">
        <v>9099</v>
      </c>
      <c r="E30" s="2"/>
      <c r="F30" s="2"/>
    </row>
    <row r="31" spans="1:8" x14ac:dyDescent="0.2">
      <c r="A31" s="34" t="s">
        <v>13</v>
      </c>
      <c r="B31" s="37"/>
      <c r="C31" s="36">
        <v>61342</v>
      </c>
      <c r="D31" s="36">
        <v>71915</v>
      </c>
      <c r="E31" s="2"/>
      <c r="F31" s="2"/>
    </row>
    <row r="32" spans="1:8" x14ac:dyDescent="0.2">
      <c r="A32" s="34" t="s">
        <v>12</v>
      </c>
      <c r="B32" s="37"/>
      <c r="C32" s="36">
        <v>121847</v>
      </c>
      <c r="D32" s="36">
        <v>46653</v>
      </c>
      <c r="E32" s="2"/>
      <c r="F32" s="2"/>
    </row>
    <row r="33" spans="1:6" ht="25.5" customHeight="1" x14ac:dyDescent="0.2">
      <c r="A33" s="109" t="s">
        <v>138</v>
      </c>
      <c r="B33" s="37"/>
      <c r="C33" s="40">
        <f>SUM(C26:C32)</f>
        <v>1347350</v>
      </c>
      <c r="D33" s="40">
        <f>SUM(D26:D32)</f>
        <v>1410662</v>
      </c>
      <c r="E33" s="4"/>
      <c r="F33" s="2"/>
    </row>
    <row r="34" spans="1:6" x14ac:dyDescent="0.2">
      <c r="A34" s="34"/>
      <c r="B34" s="37"/>
      <c r="C34" s="39"/>
      <c r="D34" s="39"/>
      <c r="E34" s="4"/>
      <c r="F34" s="2"/>
    </row>
    <row r="35" spans="1:6" x14ac:dyDescent="0.2">
      <c r="B35" s="37"/>
      <c r="C35" s="39"/>
      <c r="D35" s="39"/>
      <c r="E35" s="2"/>
      <c r="F35" s="2"/>
    </row>
    <row r="36" spans="1:6" x14ac:dyDescent="0.2">
      <c r="A36" s="109" t="s">
        <v>139</v>
      </c>
      <c r="B36" s="37"/>
      <c r="C36" s="1"/>
      <c r="D36" s="1"/>
      <c r="E36" s="2"/>
      <c r="F36" s="2"/>
    </row>
    <row r="37" spans="1:6" ht="25.5" x14ac:dyDescent="0.2">
      <c r="A37" s="34" t="s">
        <v>140</v>
      </c>
      <c r="B37" s="37"/>
      <c r="C37" s="1"/>
      <c r="D37" s="1"/>
      <c r="F37" s="2"/>
    </row>
    <row r="38" spans="1:6" x14ac:dyDescent="0.2">
      <c r="A38" s="34" t="s">
        <v>14</v>
      </c>
      <c r="B38" s="37"/>
      <c r="C38" s="36">
        <v>57865</v>
      </c>
      <c r="D38" s="36">
        <v>57600</v>
      </c>
      <c r="E38" s="2"/>
      <c r="F38" s="2"/>
    </row>
    <row r="39" spans="1:6" ht="20.25" customHeight="1" x14ac:dyDescent="0.2">
      <c r="A39" s="34" t="s">
        <v>141</v>
      </c>
      <c r="B39" s="37"/>
      <c r="C39" s="41">
        <v>559</v>
      </c>
      <c r="D39" s="41">
        <v>-3506</v>
      </c>
      <c r="E39" s="2"/>
      <c r="F39" s="2"/>
    </row>
    <row r="40" spans="1:6" x14ac:dyDescent="0.2">
      <c r="A40" s="34" t="s">
        <v>142</v>
      </c>
      <c r="C40" s="137">
        <v>4225</v>
      </c>
      <c r="D40" s="137">
        <v>4347</v>
      </c>
    </row>
    <row r="41" spans="1:6" x14ac:dyDescent="0.2">
      <c r="A41" s="34" t="s">
        <v>15</v>
      </c>
      <c r="C41" s="42">
        <v>50440</v>
      </c>
      <c r="D41" s="42">
        <v>48280</v>
      </c>
    </row>
    <row r="42" spans="1:6" x14ac:dyDescent="0.2">
      <c r="A42" s="34"/>
      <c r="C42" s="136"/>
      <c r="D42" s="136"/>
    </row>
    <row r="43" spans="1:6" ht="25.5" x14ac:dyDescent="0.2">
      <c r="A43" s="34" t="s">
        <v>89</v>
      </c>
      <c r="C43" s="136">
        <f>SUM(C37:C42)</f>
        <v>113089</v>
      </c>
      <c r="D43" s="136">
        <f>SUM(D37:D42)</f>
        <v>106721</v>
      </c>
    </row>
    <row r="44" spans="1:6" x14ac:dyDescent="0.2">
      <c r="A44" s="34" t="s">
        <v>90</v>
      </c>
      <c r="C44" s="135">
        <v>0</v>
      </c>
      <c r="D44" s="42">
        <v>377</v>
      </c>
    </row>
    <row r="45" spans="1:6" x14ac:dyDescent="0.2">
      <c r="A45" s="109" t="s">
        <v>143</v>
      </c>
      <c r="C45" s="138">
        <f>SUM(C43:C44)</f>
        <v>113089</v>
      </c>
      <c r="D45" s="138">
        <f>SUM(D43:D44)</f>
        <v>107098</v>
      </c>
    </row>
    <row r="46" spans="1:6" x14ac:dyDescent="0.2">
      <c r="A46" s="109" t="s">
        <v>146</v>
      </c>
      <c r="C46" s="139">
        <f>SUM(C33+C45)</f>
        <v>1460439</v>
      </c>
      <c r="D46" s="139">
        <f>SUM(D33+D45)</f>
        <v>1517760</v>
      </c>
    </row>
    <row r="47" spans="1:6" x14ac:dyDescent="0.2">
      <c r="C47" s="136"/>
    </row>
    <row r="48" spans="1:6" x14ac:dyDescent="0.2">
      <c r="C48" s="136"/>
    </row>
    <row r="49" spans="1:4" x14ac:dyDescent="0.2">
      <c r="A49" s="29" t="s">
        <v>21</v>
      </c>
      <c r="B49" s="92" t="s">
        <v>44</v>
      </c>
      <c r="C49" s="136"/>
      <c r="D49" s="31" t="s">
        <v>22</v>
      </c>
    </row>
    <row r="50" spans="1:4" x14ac:dyDescent="0.2">
      <c r="A50" s="23" t="s">
        <v>42</v>
      </c>
      <c r="B50" s="23" t="s">
        <v>45</v>
      </c>
      <c r="C50" s="36"/>
      <c r="D50" s="23" t="s">
        <v>49</v>
      </c>
    </row>
    <row r="51" spans="1:4" x14ac:dyDescent="0.2">
      <c r="A51" s="43" t="s">
        <v>41</v>
      </c>
      <c r="B51" s="23" t="s">
        <v>48</v>
      </c>
      <c r="C51" s="36"/>
      <c r="D51" s="23" t="s">
        <v>50</v>
      </c>
    </row>
    <row r="52" spans="1:4" x14ac:dyDescent="0.2">
      <c r="C52" s="36"/>
      <c r="D52" s="23"/>
    </row>
    <row r="53" spans="1:4" x14ac:dyDescent="0.2">
      <c r="C53" s="36"/>
    </row>
    <row r="61" spans="1:4" x14ac:dyDescent="0.2">
      <c r="B61" s="43"/>
    </row>
    <row r="62" spans="1:4" x14ac:dyDescent="0.2">
      <c r="A62" s="43"/>
      <c r="B62" s="43"/>
    </row>
    <row r="63" spans="1:4" x14ac:dyDescent="0.2">
      <c r="B63" s="43"/>
    </row>
    <row r="64" spans="1:4" x14ac:dyDescent="0.2">
      <c r="A64" s="43"/>
      <c r="B64" s="43"/>
    </row>
    <row r="65" spans="2:3" x14ac:dyDescent="0.2">
      <c r="B65" s="43"/>
    </row>
    <row r="66" spans="2:3" x14ac:dyDescent="0.2">
      <c r="C66" s="23"/>
    </row>
    <row r="67" spans="2:3" x14ac:dyDescent="0.2">
      <c r="C67" s="23"/>
    </row>
    <row r="69" spans="2:3" x14ac:dyDescent="0.2">
      <c r="C69" s="23"/>
    </row>
  </sheetData>
  <mergeCells count="3">
    <mergeCell ref="A1:C1"/>
    <mergeCell ref="A4:D4"/>
    <mergeCell ref="A3:B3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2"/>
  <sheetViews>
    <sheetView topLeftCell="A16" zoomScaleNormal="100" workbookViewId="0">
      <selection activeCell="B96" sqref="B96"/>
    </sheetView>
  </sheetViews>
  <sheetFormatPr defaultColWidth="9.140625" defaultRowHeight="12.75" x14ac:dyDescent="0.2"/>
  <cols>
    <col min="1" max="1" width="66.42578125" style="29" customWidth="1"/>
    <col min="2" max="2" width="22.140625" style="31" customWidth="1"/>
    <col min="3" max="3" width="2.42578125" style="31" customWidth="1"/>
    <col min="4" max="4" width="20.42578125" style="31" customWidth="1"/>
    <col min="5" max="5" width="9.140625" style="1"/>
    <col min="6" max="6" width="12.5703125" style="1" customWidth="1"/>
    <col min="7" max="16384" width="9.140625" style="1"/>
  </cols>
  <sheetData>
    <row r="1" spans="1:10" x14ac:dyDescent="0.2">
      <c r="A1" s="140" t="s">
        <v>0</v>
      </c>
      <c r="B1" s="140"/>
      <c r="C1" s="140"/>
      <c r="D1" s="23"/>
    </row>
    <row r="2" spans="1:10" ht="12" customHeight="1" x14ac:dyDescent="0.2">
      <c r="A2" s="24" t="s">
        <v>56</v>
      </c>
      <c r="B2" s="25"/>
      <c r="C2" s="25"/>
      <c r="D2" s="26"/>
    </row>
    <row r="3" spans="1:10" x14ac:dyDescent="0.2">
      <c r="A3" s="140" t="s">
        <v>65</v>
      </c>
      <c r="B3" s="140"/>
      <c r="C3" s="25"/>
      <c r="D3" s="26"/>
    </row>
    <row r="4" spans="1:10" x14ac:dyDescent="0.2">
      <c r="A4" s="141" t="s">
        <v>19</v>
      </c>
      <c r="B4" s="141"/>
      <c r="C4" s="141"/>
      <c r="D4" s="141"/>
    </row>
    <row r="6" spans="1:10" x14ac:dyDescent="0.2">
      <c r="B6" s="85"/>
      <c r="C6" s="85"/>
      <c r="D6" s="85"/>
    </row>
    <row r="7" spans="1:10" x14ac:dyDescent="0.2">
      <c r="B7" s="85" t="s">
        <v>60</v>
      </c>
      <c r="C7" s="85"/>
      <c r="D7" s="85" t="s">
        <v>60</v>
      </c>
    </row>
    <row r="8" spans="1:10" x14ac:dyDescent="0.2">
      <c r="B8" s="85" t="s">
        <v>36</v>
      </c>
      <c r="C8" s="86"/>
      <c r="D8" s="85" t="s">
        <v>36</v>
      </c>
    </row>
    <row r="9" spans="1:10" x14ac:dyDescent="0.2">
      <c r="B9" s="85" t="s">
        <v>53</v>
      </c>
      <c r="C9" s="85"/>
      <c r="D9" s="85" t="s">
        <v>47</v>
      </c>
    </row>
    <row r="10" spans="1:10" x14ac:dyDescent="0.2">
      <c r="C10" s="85"/>
    </row>
    <row r="12" spans="1:10" ht="25.5" x14ac:dyDescent="0.2">
      <c r="A12" s="48" t="s">
        <v>108</v>
      </c>
      <c r="B12" s="45">
        <v>119509</v>
      </c>
      <c r="C12" s="45"/>
      <c r="D12" s="45">
        <v>110110</v>
      </c>
      <c r="F12" s="22"/>
      <c r="J12" s="22"/>
    </row>
    <row r="13" spans="1:10" x14ac:dyDescent="0.2">
      <c r="A13" s="44" t="s">
        <v>109</v>
      </c>
      <c r="B13" s="51">
        <v>1472</v>
      </c>
      <c r="C13" s="51"/>
      <c r="D13" s="51">
        <v>1593</v>
      </c>
      <c r="F13" s="22"/>
      <c r="J13" s="22"/>
    </row>
    <row r="14" spans="1:10" x14ac:dyDescent="0.2">
      <c r="A14" s="44" t="s">
        <v>110</v>
      </c>
      <c r="B14" s="46">
        <v>-62004</v>
      </c>
      <c r="C14" s="46"/>
      <c r="D14" s="46">
        <v>-65855</v>
      </c>
      <c r="F14" s="22"/>
      <c r="J14" s="22"/>
    </row>
    <row r="15" spans="1:10" ht="24" x14ac:dyDescent="0.2">
      <c r="A15" s="117" t="s">
        <v>111</v>
      </c>
      <c r="B15" s="49">
        <f>SUM(B12:B14)</f>
        <v>58977</v>
      </c>
      <c r="C15" s="49"/>
      <c r="D15" s="49">
        <f>SUM(D12:D14)</f>
        <v>45848</v>
      </c>
      <c r="F15" s="22"/>
      <c r="J15" s="22"/>
    </row>
    <row r="16" spans="1:10" x14ac:dyDescent="0.2">
      <c r="A16" s="107"/>
      <c r="B16" s="47"/>
      <c r="C16" s="47"/>
      <c r="D16" s="47"/>
      <c r="F16" s="22"/>
      <c r="J16" s="22"/>
    </row>
    <row r="17" spans="1:10" ht="25.5" x14ac:dyDescent="0.2">
      <c r="A17" s="48" t="s">
        <v>112</v>
      </c>
      <c r="B17" s="45">
        <v>-41657</v>
      </c>
      <c r="C17" s="45"/>
      <c r="D17" s="45">
        <v>-30814</v>
      </c>
      <c r="F17" s="22"/>
      <c r="J17" s="22"/>
    </row>
    <row r="18" spans="1:10" x14ac:dyDescent="0.2">
      <c r="A18" s="107"/>
      <c r="B18" s="47"/>
      <c r="C18" s="47"/>
      <c r="D18" s="47"/>
      <c r="F18" s="22"/>
      <c r="J18" s="22"/>
    </row>
    <row r="19" spans="1:10" x14ac:dyDescent="0.2">
      <c r="A19" s="117" t="s">
        <v>113</v>
      </c>
      <c r="B19" s="50">
        <f>SUM(B15:B17)</f>
        <v>17320</v>
      </c>
      <c r="C19" s="50"/>
      <c r="D19" s="50">
        <f>SUM(D15:D17)</f>
        <v>15034</v>
      </c>
      <c r="F19" s="22"/>
      <c r="J19" s="22"/>
    </row>
    <row r="20" spans="1:10" x14ac:dyDescent="0.2">
      <c r="A20" s="107"/>
      <c r="B20" s="47"/>
      <c r="C20" s="47"/>
      <c r="D20" s="47"/>
      <c r="F20" s="22"/>
      <c r="J20" s="22"/>
    </row>
    <row r="21" spans="1:10" x14ac:dyDescent="0.2">
      <c r="A21" s="44" t="s">
        <v>114</v>
      </c>
      <c r="B21" s="45">
        <v>26482</v>
      </c>
      <c r="C21" s="45"/>
      <c r="D21" s="45">
        <v>24554</v>
      </c>
      <c r="F21" s="22"/>
      <c r="J21" s="22"/>
    </row>
    <row r="22" spans="1:10" x14ac:dyDescent="0.2">
      <c r="A22" s="44" t="s">
        <v>115</v>
      </c>
      <c r="B22" s="46">
        <v>-7720</v>
      </c>
      <c r="C22" s="46"/>
      <c r="D22" s="46">
        <v>-4387</v>
      </c>
      <c r="F22" s="22"/>
      <c r="J22" s="22"/>
    </row>
    <row r="23" spans="1:10" x14ac:dyDescent="0.2">
      <c r="A23" s="117" t="s">
        <v>116</v>
      </c>
      <c r="B23" s="131">
        <f>SUM(B21:B22)</f>
        <v>18762</v>
      </c>
      <c r="C23" s="51"/>
      <c r="D23" s="131">
        <f>SUM(D21:D22)</f>
        <v>20167</v>
      </c>
      <c r="F23" s="22"/>
      <c r="J23" s="22"/>
    </row>
    <row r="24" spans="1:10" x14ac:dyDescent="0.2">
      <c r="A24" s="107"/>
      <c r="B24" s="45"/>
      <c r="C24" s="45"/>
      <c r="D24" s="45"/>
      <c r="F24" s="22"/>
      <c r="J24" s="22"/>
    </row>
    <row r="25" spans="1:10" ht="25.5" x14ac:dyDescent="0.2">
      <c r="A25" s="48" t="s">
        <v>117</v>
      </c>
      <c r="B25" s="45">
        <v>1150</v>
      </c>
      <c r="C25" s="45"/>
      <c r="D25" s="45">
        <v>4067</v>
      </c>
      <c r="F25" s="22"/>
      <c r="J25" s="22"/>
    </row>
    <row r="26" spans="1:10" ht="25.5" x14ac:dyDescent="0.2">
      <c r="A26" s="48" t="s">
        <v>118</v>
      </c>
      <c r="B26" s="45">
        <v>1031</v>
      </c>
      <c r="C26" s="45"/>
      <c r="D26" s="45">
        <v>629</v>
      </c>
      <c r="F26" s="22"/>
      <c r="J26" s="22"/>
    </row>
    <row r="27" spans="1:10" x14ac:dyDescent="0.2">
      <c r="A27" s="44" t="s">
        <v>16</v>
      </c>
      <c r="B27" s="45">
        <v>5237</v>
      </c>
      <c r="C27" s="45"/>
      <c r="D27" s="45">
        <v>2890</v>
      </c>
      <c r="F27" s="22"/>
      <c r="J27" s="22"/>
    </row>
    <row r="28" spans="1:10" x14ac:dyDescent="0.2">
      <c r="A28" s="44" t="s">
        <v>119</v>
      </c>
      <c r="B28" s="45">
        <v>-1265</v>
      </c>
      <c r="C28" s="45"/>
      <c r="D28" s="45">
        <v>-1339</v>
      </c>
      <c r="F28" s="22"/>
      <c r="J28" s="22"/>
    </row>
    <row r="29" spans="1:10" x14ac:dyDescent="0.2">
      <c r="A29" s="44" t="s">
        <v>120</v>
      </c>
      <c r="B29" s="45">
        <v>-5</v>
      </c>
      <c r="C29" s="47"/>
      <c r="D29" s="45">
        <v>-23</v>
      </c>
      <c r="F29" s="22"/>
      <c r="J29" s="22"/>
    </row>
    <row r="30" spans="1:10" x14ac:dyDescent="0.2">
      <c r="A30" s="44" t="s">
        <v>121</v>
      </c>
      <c r="B30" s="51">
        <v>-880</v>
      </c>
      <c r="C30" s="51"/>
      <c r="D30" s="9">
        <v>0</v>
      </c>
      <c r="F30" s="22"/>
      <c r="J30" s="22"/>
    </row>
    <row r="31" spans="1:10" x14ac:dyDescent="0.2">
      <c r="A31" s="44" t="s">
        <v>122</v>
      </c>
      <c r="B31" s="46">
        <v>-231</v>
      </c>
      <c r="C31" s="46"/>
      <c r="D31" s="46">
        <v>1368</v>
      </c>
      <c r="F31" s="22"/>
      <c r="J31" s="22"/>
    </row>
    <row r="32" spans="1:10" x14ac:dyDescent="0.2">
      <c r="A32" s="117" t="s">
        <v>123</v>
      </c>
      <c r="B32" s="46">
        <f>SUM(B23:B31)</f>
        <v>23799</v>
      </c>
      <c r="C32" s="46"/>
      <c r="D32" s="46">
        <f>SUM(D23:D31)</f>
        <v>27759</v>
      </c>
      <c r="F32" s="22"/>
      <c r="J32" s="22"/>
    </row>
    <row r="33" spans="1:10" x14ac:dyDescent="0.2">
      <c r="A33" s="44"/>
      <c r="B33" s="47"/>
      <c r="C33" s="47"/>
      <c r="D33" s="47"/>
      <c r="F33" s="22"/>
      <c r="J33" s="22"/>
    </row>
    <row r="34" spans="1:10" x14ac:dyDescent="0.2">
      <c r="A34" s="52"/>
      <c r="B34" s="45"/>
      <c r="C34" s="55"/>
      <c r="D34" s="56"/>
    </row>
    <row r="35" spans="1:10" x14ac:dyDescent="0.2">
      <c r="A35" s="43"/>
      <c r="B35" s="45"/>
      <c r="C35" s="57"/>
      <c r="D35" s="56"/>
    </row>
    <row r="36" spans="1:10" x14ac:dyDescent="0.2">
      <c r="A36" s="43" t="s">
        <v>20</v>
      </c>
      <c r="B36" s="45"/>
      <c r="C36" s="57"/>
      <c r="D36" s="56"/>
    </row>
    <row r="37" spans="1:10" x14ac:dyDescent="0.2">
      <c r="A37" s="52"/>
      <c r="B37" s="57"/>
      <c r="C37" s="57"/>
      <c r="D37" s="56"/>
    </row>
    <row r="38" spans="1:10" x14ac:dyDescent="0.2">
      <c r="A38" s="52"/>
      <c r="B38" s="57"/>
      <c r="C38" s="57"/>
      <c r="D38" s="56"/>
    </row>
    <row r="39" spans="1:10" x14ac:dyDescent="0.2">
      <c r="A39" s="29" t="s">
        <v>21</v>
      </c>
      <c r="B39" s="92" t="s">
        <v>44</v>
      </c>
      <c r="D39" s="31" t="s">
        <v>22</v>
      </c>
    </row>
    <row r="40" spans="1:10" x14ac:dyDescent="0.2">
      <c r="A40" s="23" t="s">
        <v>42</v>
      </c>
      <c r="B40" s="23" t="s">
        <v>45</v>
      </c>
      <c r="D40" s="23" t="s">
        <v>49</v>
      </c>
    </row>
    <row r="41" spans="1:10" x14ac:dyDescent="0.2">
      <c r="A41" s="43" t="s">
        <v>41</v>
      </c>
      <c r="B41" s="23" t="s">
        <v>48</v>
      </c>
      <c r="D41" s="23" t="s">
        <v>50</v>
      </c>
    </row>
    <row r="42" spans="1:10" x14ac:dyDescent="0.2">
      <c r="B42" s="29"/>
      <c r="D42" s="23"/>
    </row>
    <row r="43" spans="1:10" x14ac:dyDescent="0.2">
      <c r="A43" s="43"/>
      <c r="B43" s="56"/>
      <c r="C43" s="60"/>
    </row>
    <row r="44" spans="1:10" x14ac:dyDescent="0.2">
      <c r="A44" s="58"/>
      <c r="B44" s="59"/>
      <c r="C44" s="59"/>
      <c r="D44" s="56"/>
    </row>
    <row r="45" spans="1:10" x14ac:dyDescent="0.2">
      <c r="A45" s="58"/>
      <c r="B45" s="23"/>
      <c r="C45" s="23"/>
      <c r="D45" s="56"/>
    </row>
    <row r="46" spans="1:10" x14ac:dyDescent="0.2">
      <c r="A46" s="58"/>
      <c r="B46" s="61"/>
      <c r="C46" s="61"/>
      <c r="D46" s="56"/>
    </row>
    <row r="47" spans="1:10" x14ac:dyDescent="0.2">
      <c r="A47" s="52"/>
      <c r="B47" s="53"/>
      <c r="C47" s="53"/>
      <c r="D47" s="56"/>
    </row>
    <row r="48" spans="1:10" x14ac:dyDescent="0.2">
      <c r="A48" s="52"/>
      <c r="B48" s="53"/>
      <c r="C48" s="53"/>
      <c r="D48" s="56"/>
    </row>
    <row r="49" spans="1:4" x14ac:dyDescent="0.2">
      <c r="A49" s="52"/>
      <c r="B49" s="53"/>
      <c r="C49" s="53"/>
      <c r="D49" s="56"/>
    </row>
    <row r="50" spans="1:4" x14ac:dyDescent="0.2">
      <c r="A50" s="52"/>
      <c r="B50" s="53"/>
      <c r="C50" s="53"/>
      <c r="D50" s="56"/>
    </row>
    <row r="51" spans="1:4" x14ac:dyDescent="0.2">
      <c r="A51" s="52"/>
      <c r="B51" s="53"/>
      <c r="C51" s="53"/>
      <c r="D51" s="56"/>
    </row>
    <row r="52" spans="1:4" x14ac:dyDescent="0.2">
      <c r="A52" s="52"/>
      <c r="B52" s="53"/>
      <c r="C52" s="53"/>
      <c r="D52" s="56"/>
    </row>
    <row r="53" spans="1:4" x14ac:dyDescent="0.2">
      <c r="A53" s="52"/>
      <c r="B53" s="53"/>
      <c r="C53" s="53"/>
      <c r="D53" s="56"/>
    </row>
    <row r="54" spans="1:4" x14ac:dyDescent="0.2">
      <c r="A54" s="52"/>
      <c r="B54" s="53"/>
      <c r="C54" s="53"/>
      <c r="D54" s="56"/>
    </row>
    <row r="55" spans="1:4" x14ac:dyDescent="0.2">
      <c r="A55" s="52"/>
      <c r="B55" s="53"/>
      <c r="C55" s="53"/>
      <c r="D55" s="56"/>
    </row>
    <row r="56" spans="1:4" x14ac:dyDescent="0.2">
      <c r="A56" s="52"/>
      <c r="B56" s="53"/>
      <c r="C56" s="53"/>
      <c r="D56" s="56"/>
    </row>
    <row r="57" spans="1:4" x14ac:dyDescent="0.2">
      <c r="A57" s="52"/>
      <c r="B57" s="53"/>
      <c r="C57" s="53"/>
      <c r="D57" s="56"/>
    </row>
    <row r="58" spans="1:4" x14ac:dyDescent="0.2">
      <c r="A58" s="52"/>
      <c r="B58" s="53"/>
      <c r="C58" s="53"/>
      <c r="D58" s="56"/>
    </row>
    <row r="59" spans="1:4" x14ac:dyDescent="0.2">
      <c r="A59" s="52"/>
      <c r="B59" s="53"/>
      <c r="C59" s="53"/>
      <c r="D59" s="56"/>
    </row>
    <row r="60" spans="1:4" x14ac:dyDescent="0.2">
      <c r="A60" s="52"/>
      <c r="B60" s="53"/>
      <c r="C60" s="53"/>
      <c r="D60" s="56"/>
    </row>
    <row r="61" spans="1:4" x14ac:dyDescent="0.2">
      <c r="A61" s="52"/>
      <c r="B61" s="53"/>
      <c r="C61" s="53"/>
      <c r="D61" s="56"/>
    </row>
    <row r="70" spans="1:4" x14ac:dyDescent="0.2">
      <c r="A70" s="140" t="s">
        <v>0</v>
      </c>
      <c r="B70" s="140"/>
      <c r="C70" s="140"/>
      <c r="D70" s="23"/>
    </row>
    <row r="71" spans="1:4" x14ac:dyDescent="0.2">
      <c r="A71" s="24" t="s">
        <v>56</v>
      </c>
      <c r="B71" s="25"/>
      <c r="C71" s="25"/>
      <c r="D71" s="26"/>
    </row>
    <row r="72" spans="1:4" x14ac:dyDescent="0.2">
      <c r="A72" s="140" t="s">
        <v>65</v>
      </c>
      <c r="B72" s="140"/>
      <c r="C72" s="25"/>
      <c r="D72" s="26"/>
    </row>
    <row r="73" spans="1:4" x14ac:dyDescent="0.2">
      <c r="A73" s="141" t="s">
        <v>19</v>
      </c>
      <c r="B73" s="141"/>
      <c r="C73" s="141"/>
      <c r="D73" s="141"/>
    </row>
    <row r="74" spans="1:4" x14ac:dyDescent="0.2">
      <c r="B74" s="85"/>
      <c r="C74" s="85"/>
      <c r="D74" s="85"/>
    </row>
    <row r="75" spans="1:4" x14ac:dyDescent="0.2">
      <c r="B75" s="85" t="s">
        <v>60</v>
      </c>
      <c r="C75" s="85"/>
      <c r="D75" s="85" t="s">
        <v>60</v>
      </c>
    </row>
    <row r="76" spans="1:4" x14ac:dyDescent="0.2">
      <c r="B76" s="85" t="s">
        <v>36</v>
      </c>
      <c r="C76" s="86"/>
      <c r="D76" s="85" t="s">
        <v>36</v>
      </c>
    </row>
    <row r="77" spans="1:4" x14ac:dyDescent="0.2">
      <c r="B77" s="54" t="s">
        <v>53</v>
      </c>
      <c r="C77" s="23"/>
      <c r="D77" s="54" t="s">
        <v>47</v>
      </c>
    </row>
    <row r="78" spans="1:4" x14ac:dyDescent="0.2">
      <c r="A78" s="107" t="s">
        <v>124</v>
      </c>
      <c r="B78" s="51">
        <v>41119</v>
      </c>
      <c r="C78" s="96"/>
      <c r="D78" s="51">
        <v>42793</v>
      </c>
    </row>
    <row r="79" spans="1:4" x14ac:dyDescent="0.2">
      <c r="A79" s="107" t="s">
        <v>125</v>
      </c>
      <c r="B79" s="46">
        <v>-38746</v>
      </c>
      <c r="D79" s="46">
        <v>-31232</v>
      </c>
    </row>
    <row r="80" spans="1:4" x14ac:dyDescent="0.2">
      <c r="A80" s="117" t="s">
        <v>126</v>
      </c>
      <c r="B80" s="132">
        <f>SUM(B78:B79)</f>
        <v>2373</v>
      </c>
      <c r="C80" s="23"/>
      <c r="D80" s="132">
        <f>SUM(D78:D79)</f>
        <v>11561</v>
      </c>
    </row>
    <row r="81" spans="1:4" x14ac:dyDescent="0.2">
      <c r="A81" s="107" t="s">
        <v>127</v>
      </c>
      <c r="B81" s="46">
        <v>-389</v>
      </c>
      <c r="D81" s="46">
        <v>-2392</v>
      </c>
    </row>
    <row r="82" spans="1:4" ht="12.75" customHeight="1" x14ac:dyDescent="0.2">
      <c r="A82" s="117" t="s">
        <v>94</v>
      </c>
      <c r="B82" s="133">
        <f>SUM(B80:B81)</f>
        <v>1984</v>
      </c>
      <c r="C82" s="23"/>
      <c r="D82" s="133">
        <f>SUM(D80:D81)</f>
        <v>9169</v>
      </c>
    </row>
    <row r="83" spans="1:4" ht="25.5" customHeight="1" x14ac:dyDescent="0.2">
      <c r="A83" s="107"/>
      <c r="B83" s="22"/>
      <c r="C83" s="22"/>
      <c r="D83" s="22"/>
    </row>
    <row r="84" spans="1:4" ht="12.75" customHeight="1" x14ac:dyDescent="0.2">
      <c r="A84" s="107" t="s">
        <v>17</v>
      </c>
      <c r="B84" s="1"/>
      <c r="C84" s="1"/>
      <c r="D84" s="1"/>
    </row>
    <row r="85" spans="1:4" x14ac:dyDescent="0.2">
      <c r="A85" s="107" t="s">
        <v>18</v>
      </c>
      <c r="B85" s="51">
        <v>1984</v>
      </c>
      <c r="C85" s="51"/>
      <c r="D85" s="51">
        <v>9116</v>
      </c>
    </row>
    <row r="86" spans="1:4" x14ac:dyDescent="0.2">
      <c r="A86" s="107" t="s">
        <v>128</v>
      </c>
      <c r="B86" s="135">
        <v>0</v>
      </c>
      <c r="D86" s="46">
        <v>53</v>
      </c>
    </row>
    <row r="87" spans="1:4" x14ac:dyDescent="0.2">
      <c r="A87" s="107"/>
      <c r="B87" s="54">
        <f>SUM(B85:B86)</f>
        <v>1984</v>
      </c>
      <c r="C87" s="23"/>
      <c r="D87" s="54">
        <f>SUM(D85:D86)</f>
        <v>9169</v>
      </c>
    </row>
    <row r="88" spans="1:4" x14ac:dyDescent="0.2">
      <c r="A88" s="117" t="s">
        <v>129</v>
      </c>
      <c r="B88" s="51"/>
      <c r="C88" s="96"/>
      <c r="D88" s="51"/>
    </row>
    <row r="89" spans="1:4" x14ac:dyDescent="0.2">
      <c r="A89" s="105" t="s">
        <v>130</v>
      </c>
      <c r="B89" s="134" t="s">
        <v>132</v>
      </c>
      <c r="D89" s="86" t="s">
        <v>134</v>
      </c>
    </row>
    <row r="90" spans="1:4" x14ac:dyDescent="0.2">
      <c r="A90" s="105" t="s">
        <v>131</v>
      </c>
      <c r="B90" s="46" t="s">
        <v>133</v>
      </c>
      <c r="D90" s="46" t="s">
        <v>135</v>
      </c>
    </row>
    <row r="93" spans="1:4" x14ac:dyDescent="0.2">
      <c r="A93" s="29" t="s">
        <v>21</v>
      </c>
      <c r="B93" s="96" t="s">
        <v>44</v>
      </c>
      <c r="D93" s="31" t="s">
        <v>22</v>
      </c>
    </row>
    <row r="94" spans="1:4" x14ac:dyDescent="0.2">
      <c r="A94" s="23" t="s">
        <v>42</v>
      </c>
      <c r="B94" s="23" t="s">
        <v>45</v>
      </c>
      <c r="D94" s="23" t="s">
        <v>49</v>
      </c>
    </row>
    <row r="95" spans="1:4" x14ac:dyDescent="0.2">
      <c r="A95" s="43" t="s">
        <v>41</v>
      </c>
      <c r="B95" s="23" t="s">
        <v>144</v>
      </c>
      <c r="D95" s="23" t="s">
        <v>50</v>
      </c>
    </row>
    <row r="96" spans="1:4" x14ac:dyDescent="0.2">
      <c r="B96" s="23" t="s">
        <v>145</v>
      </c>
    </row>
    <row r="97" spans="1:4" x14ac:dyDescent="0.2">
      <c r="A97" s="43"/>
      <c r="B97" s="56"/>
    </row>
    <row r="98" spans="1:4" x14ac:dyDescent="0.2">
      <c r="A98" s="43"/>
      <c r="B98" s="23"/>
      <c r="D98" s="23"/>
    </row>
    <row r="99" spans="1:4" x14ac:dyDescent="0.2">
      <c r="A99" s="43"/>
      <c r="B99" s="23"/>
      <c r="D99" s="23"/>
    </row>
    <row r="100" spans="1:4" x14ac:dyDescent="0.2">
      <c r="B100" s="29"/>
      <c r="D100" s="23"/>
    </row>
    <row r="101" spans="1:4" x14ac:dyDescent="0.2">
      <c r="B101" s="29"/>
    </row>
    <row r="102" spans="1:4" x14ac:dyDescent="0.2">
      <c r="B102" s="29"/>
    </row>
  </sheetData>
  <mergeCells count="6">
    <mergeCell ref="A73:D73"/>
    <mergeCell ref="A3:B3"/>
    <mergeCell ref="A4:D4"/>
    <mergeCell ref="A1:C1"/>
    <mergeCell ref="A70:C70"/>
    <mergeCell ref="A72:B72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zoomScaleNormal="100" workbookViewId="0">
      <selection activeCell="E13" sqref="E13"/>
    </sheetView>
  </sheetViews>
  <sheetFormatPr defaultRowHeight="15" x14ac:dyDescent="0.25"/>
  <cols>
    <col min="1" max="1" width="39.7109375" customWidth="1"/>
    <col min="2" max="2" width="15.28515625" customWidth="1"/>
    <col min="3" max="3" width="15.140625" customWidth="1"/>
    <col min="4" max="4" width="12.42578125" customWidth="1"/>
    <col min="5" max="5" width="13.28515625" customWidth="1"/>
    <col min="6" max="6" width="15" customWidth="1"/>
    <col min="7" max="7" width="11.5703125" customWidth="1"/>
    <col min="8" max="8" width="14.5703125" customWidth="1"/>
  </cols>
  <sheetData>
    <row r="1" spans="1:9" x14ac:dyDescent="0.25">
      <c r="A1" s="142" t="s">
        <v>23</v>
      </c>
      <c r="B1" s="142"/>
      <c r="C1" s="142"/>
      <c r="D1" s="142"/>
      <c r="E1" s="142"/>
      <c r="F1" s="142"/>
      <c r="G1" s="142"/>
      <c r="H1" s="142"/>
    </row>
    <row r="2" spans="1:9" x14ac:dyDescent="0.25">
      <c r="A2" s="142" t="s">
        <v>40</v>
      </c>
      <c r="B2" s="142"/>
      <c r="C2" s="142"/>
      <c r="D2" s="142"/>
      <c r="E2" s="142"/>
      <c r="F2" s="142"/>
      <c r="G2" s="142"/>
      <c r="H2" s="142"/>
    </row>
    <row r="3" spans="1:9" x14ac:dyDescent="0.25">
      <c r="A3" s="142" t="s">
        <v>87</v>
      </c>
      <c r="B3" s="142"/>
      <c r="C3" s="142"/>
      <c r="D3" s="142"/>
      <c r="E3" s="142"/>
      <c r="F3" s="142"/>
      <c r="G3" s="142"/>
      <c r="H3" s="142"/>
    </row>
    <row r="4" spans="1:9" x14ac:dyDescent="0.25">
      <c r="A4" s="142" t="s">
        <v>64</v>
      </c>
      <c r="B4" s="142"/>
      <c r="C4" s="142"/>
      <c r="D4" s="142"/>
      <c r="E4" s="142"/>
      <c r="F4" s="142"/>
      <c r="G4" s="142"/>
      <c r="H4" s="142"/>
    </row>
    <row r="5" spans="1:9" x14ac:dyDescent="0.25">
      <c r="A5" s="142" t="s">
        <v>19</v>
      </c>
      <c r="B5" s="142"/>
      <c r="C5" s="142"/>
      <c r="D5" s="142"/>
      <c r="E5" s="142"/>
      <c r="F5" s="142"/>
      <c r="G5" s="142"/>
      <c r="H5" s="142"/>
    </row>
    <row r="6" spans="1:9" x14ac:dyDescent="0.25">
      <c r="A6" s="100"/>
      <c r="B6" s="100"/>
      <c r="C6" s="100"/>
      <c r="D6" s="100"/>
      <c r="E6" s="100"/>
      <c r="F6" s="100"/>
      <c r="G6" s="100"/>
      <c r="H6" s="100"/>
    </row>
    <row r="7" spans="1:9" ht="89.25" x14ac:dyDescent="0.25">
      <c r="A7" s="6"/>
      <c r="B7" s="5" t="s">
        <v>24</v>
      </c>
      <c r="C7" s="5" t="s">
        <v>88</v>
      </c>
      <c r="D7" s="5" t="s">
        <v>54</v>
      </c>
      <c r="E7" s="5" t="s">
        <v>15</v>
      </c>
      <c r="F7" s="5" t="s">
        <v>89</v>
      </c>
      <c r="G7" s="5" t="s">
        <v>90</v>
      </c>
      <c r="H7" s="5" t="s">
        <v>91</v>
      </c>
    </row>
    <row r="8" spans="1:9" x14ac:dyDescent="0.25">
      <c r="A8" s="19" t="s">
        <v>92</v>
      </c>
      <c r="B8" s="7">
        <v>57600</v>
      </c>
      <c r="C8" s="7">
        <v>-3506</v>
      </c>
      <c r="D8" s="8">
        <v>4347</v>
      </c>
      <c r="E8" s="8">
        <v>48280</v>
      </c>
      <c r="F8" s="8">
        <f>SUM(B8:E8)</f>
        <v>106721</v>
      </c>
      <c r="G8" s="7">
        <v>377</v>
      </c>
      <c r="H8" s="7">
        <f t="shared" ref="H8:H10" si="0">F8+G8</f>
        <v>107098</v>
      </c>
      <c r="I8" s="13"/>
    </row>
    <row r="9" spans="1:9" x14ac:dyDescent="0.25">
      <c r="A9" s="19" t="s">
        <v>93</v>
      </c>
      <c r="B9" s="7"/>
      <c r="C9" s="7"/>
      <c r="D9" s="8"/>
      <c r="E9" s="8"/>
      <c r="F9" s="8"/>
      <c r="G9" s="7"/>
      <c r="H9" s="7"/>
      <c r="I9" s="13"/>
    </row>
    <row r="10" spans="1:9" x14ac:dyDescent="0.25">
      <c r="A10" s="20" t="s">
        <v>94</v>
      </c>
      <c r="B10" s="7">
        <v>0</v>
      </c>
      <c r="C10" s="9">
        <v>0</v>
      </c>
      <c r="D10" s="10">
        <v>0</v>
      </c>
      <c r="E10" s="10">
        <v>1984</v>
      </c>
      <c r="F10" s="10">
        <f>SUM(B10:E10)</f>
        <v>1984</v>
      </c>
      <c r="G10" s="7">
        <v>0</v>
      </c>
      <c r="H10" s="9">
        <f t="shared" si="0"/>
        <v>1984</v>
      </c>
      <c r="I10" s="13"/>
    </row>
    <row r="11" spans="1:9" x14ac:dyDescent="0.25">
      <c r="A11" s="19" t="s">
        <v>95</v>
      </c>
      <c r="B11" s="7"/>
      <c r="C11" s="7"/>
      <c r="D11" s="7"/>
      <c r="E11" s="7"/>
      <c r="F11" s="7"/>
      <c r="G11" s="7"/>
      <c r="H11" s="7"/>
      <c r="I11" s="13"/>
    </row>
    <row r="12" spans="1:9" ht="42" customHeight="1" x14ac:dyDescent="0.25">
      <c r="A12" s="20" t="s">
        <v>96</v>
      </c>
      <c r="B12" s="7"/>
      <c r="C12" s="7"/>
      <c r="D12" s="7"/>
      <c r="E12" s="7"/>
      <c r="F12" s="7"/>
      <c r="G12" s="7"/>
      <c r="H12" s="7"/>
      <c r="I12" s="13"/>
    </row>
    <row r="13" spans="1:9" ht="18" customHeight="1" x14ac:dyDescent="0.25">
      <c r="A13" s="20" t="s">
        <v>97</v>
      </c>
      <c r="B13" s="9">
        <v>0</v>
      </c>
      <c r="C13" s="9">
        <v>4065</v>
      </c>
      <c r="D13" s="10">
        <v>0</v>
      </c>
      <c r="E13" s="9">
        <v>0</v>
      </c>
      <c r="F13" s="8">
        <f>SUM(B13:E13)</f>
        <v>4065</v>
      </c>
      <c r="G13" s="9">
        <v>0</v>
      </c>
      <c r="H13" s="7">
        <f>F13+G13</f>
        <v>4065</v>
      </c>
      <c r="I13" s="13"/>
    </row>
    <row r="14" spans="1:9" ht="52.5" thickBot="1" x14ac:dyDescent="0.3">
      <c r="A14" s="20" t="s">
        <v>98</v>
      </c>
      <c r="B14" s="124">
        <v>0</v>
      </c>
      <c r="C14" s="124">
        <v>4065</v>
      </c>
      <c r="D14" s="125">
        <v>0</v>
      </c>
      <c r="E14" s="125">
        <v>0</v>
      </c>
      <c r="F14" s="126">
        <f>SUM(B14:E14)</f>
        <v>4065</v>
      </c>
      <c r="G14" s="124">
        <v>0</v>
      </c>
      <c r="H14" s="97">
        <f t="shared" ref="H14:H16" si="1">F14+G14</f>
        <v>4065</v>
      </c>
      <c r="I14" s="13"/>
    </row>
    <row r="15" spans="1:9" ht="15.75" thickBot="1" x14ac:dyDescent="0.3">
      <c r="A15" s="20" t="s">
        <v>99</v>
      </c>
      <c r="B15" s="127">
        <v>0</v>
      </c>
      <c r="C15" s="127">
        <v>4605</v>
      </c>
      <c r="D15" s="128">
        <v>0</v>
      </c>
      <c r="E15" s="128">
        <v>0</v>
      </c>
      <c r="F15" s="123">
        <f>SUM(B15:E15)</f>
        <v>4605</v>
      </c>
      <c r="G15" s="127">
        <v>0</v>
      </c>
      <c r="H15" s="122">
        <f t="shared" si="1"/>
        <v>4605</v>
      </c>
      <c r="I15" s="13"/>
    </row>
    <row r="16" spans="1:9" x14ac:dyDescent="0.25">
      <c r="A16" s="19" t="s">
        <v>100</v>
      </c>
      <c r="B16" s="129">
        <v>0</v>
      </c>
      <c r="C16" s="129">
        <v>4065</v>
      </c>
      <c r="D16" s="130">
        <v>0</v>
      </c>
      <c r="E16" s="8">
        <v>1984</v>
      </c>
      <c r="F16" s="8">
        <f>SUM(B16:E16)</f>
        <v>6049</v>
      </c>
      <c r="G16" s="129">
        <v>0</v>
      </c>
      <c r="H16" s="7">
        <f t="shared" si="1"/>
        <v>6049</v>
      </c>
      <c r="I16" s="13"/>
    </row>
    <row r="17" spans="1:13" x14ac:dyDescent="0.25">
      <c r="A17" s="19" t="s">
        <v>101</v>
      </c>
      <c r="B17" s="9"/>
      <c r="C17" s="9"/>
      <c r="F17" s="8"/>
      <c r="G17" s="9"/>
      <c r="H17" s="7"/>
      <c r="I17" s="13"/>
    </row>
    <row r="18" spans="1:13" ht="27" thickBot="1" x14ac:dyDescent="0.3">
      <c r="A18" s="20" t="s">
        <v>102</v>
      </c>
      <c r="B18" s="97">
        <v>0</v>
      </c>
      <c r="C18" s="97">
        <v>0</v>
      </c>
      <c r="D18" s="97">
        <v>-122</v>
      </c>
      <c r="E18" s="97">
        <v>122</v>
      </c>
      <c r="F18" s="126">
        <f>SUM(B18:E18)</f>
        <v>0</v>
      </c>
      <c r="G18" s="97">
        <v>0</v>
      </c>
      <c r="H18" s="97">
        <v>0</v>
      </c>
      <c r="I18" s="13"/>
    </row>
    <row r="19" spans="1:13" ht="26.25" x14ac:dyDescent="0.25">
      <c r="A19" s="19" t="s">
        <v>103</v>
      </c>
      <c r="B19" s="7">
        <v>0</v>
      </c>
      <c r="C19" s="7">
        <v>0</v>
      </c>
      <c r="D19" s="8">
        <v>-122</v>
      </c>
      <c r="E19" s="8">
        <v>122</v>
      </c>
      <c r="F19" s="8">
        <f t="shared" ref="F19" si="2">SUM(B19:E19)</f>
        <v>0</v>
      </c>
      <c r="G19" s="7">
        <v>0</v>
      </c>
      <c r="H19" s="7">
        <f t="shared" ref="H19:H22" si="3">F19+G19</f>
        <v>0</v>
      </c>
      <c r="I19" s="13"/>
    </row>
    <row r="20" spans="1:13" ht="39" x14ac:dyDescent="0.25">
      <c r="A20" s="19" t="s">
        <v>104</v>
      </c>
      <c r="B20" s="9"/>
      <c r="C20" s="9"/>
      <c r="D20" s="9"/>
      <c r="E20" s="9"/>
      <c r="F20" s="8"/>
      <c r="G20" s="9"/>
      <c r="H20" s="7"/>
      <c r="I20" s="13"/>
    </row>
    <row r="21" spans="1:13" x14ac:dyDescent="0.25">
      <c r="A21" s="20" t="s">
        <v>106</v>
      </c>
      <c r="B21" s="9">
        <v>954</v>
      </c>
      <c r="C21" s="9">
        <v>0</v>
      </c>
      <c r="D21" s="9">
        <v>0</v>
      </c>
      <c r="E21" s="9">
        <v>0</v>
      </c>
      <c r="F21" s="8">
        <f>SUM(B21:E21)</f>
        <v>954</v>
      </c>
      <c r="G21" s="9">
        <v>0</v>
      </c>
      <c r="H21" s="7">
        <f t="shared" si="3"/>
        <v>954</v>
      </c>
      <c r="I21" s="13"/>
    </row>
    <row r="22" spans="1:13" ht="15.75" thickBot="1" x14ac:dyDescent="0.3">
      <c r="A22" s="20" t="s">
        <v>107</v>
      </c>
      <c r="B22" s="124">
        <v>-689</v>
      </c>
      <c r="C22" s="124">
        <v>0</v>
      </c>
      <c r="D22" s="124">
        <v>0</v>
      </c>
      <c r="E22" s="125">
        <v>0</v>
      </c>
      <c r="F22" s="126">
        <f>SUM(B22:E22)</f>
        <v>-689</v>
      </c>
      <c r="G22" s="125">
        <v>0</v>
      </c>
      <c r="H22" s="97">
        <f t="shared" si="3"/>
        <v>-689</v>
      </c>
      <c r="I22" s="13"/>
    </row>
    <row r="23" spans="1:13" x14ac:dyDescent="0.25">
      <c r="A23" s="19" t="s">
        <v>105</v>
      </c>
      <c r="B23" s="129">
        <v>265</v>
      </c>
      <c r="C23" s="129">
        <v>0</v>
      </c>
      <c r="D23" s="129">
        <v>0</v>
      </c>
      <c r="E23" s="129">
        <v>0</v>
      </c>
      <c r="F23" s="130">
        <f>SUM(B23:E23)</f>
        <v>265</v>
      </c>
      <c r="G23" s="129">
        <v>0</v>
      </c>
      <c r="H23" s="129">
        <f>F23+G23</f>
        <v>265</v>
      </c>
      <c r="I23" s="13"/>
      <c r="M23" s="99"/>
    </row>
    <row r="24" spans="1:13" x14ac:dyDescent="0.25">
      <c r="A24" s="20" t="s">
        <v>62</v>
      </c>
      <c r="B24" s="9">
        <v>0</v>
      </c>
      <c r="C24" s="9">
        <v>0</v>
      </c>
      <c r="D24" s="9">
        <v>0</v>
      </c>
      <c r="E24" s="9">
        <v>54</v>
      </c>
      <c r="F24" s="8">
        <v>54</v>
      </c>
      <c r="G24" s="9">
        <v>-377</v>
      </c>
      <c r="H24" s="7">
        <f>F24+G24</f>
        <v>-323</v>
      </c>
      <c r="I24" s="13"/>
      <c r="M24" s="99"/>
    </row>
    <row r="25" spans="1:13" ht="15.75" thickBot="1" x14ac:dyDescent="0.3">
      <c r="A25" s="19" t="s">
        <v>61</v>
      </c>
      <c r="B25" s="11">
        <f>SUM(B8++B23)</f>
        <v>57865</v>
      </c>
      <c r="C25" s="11">
        <f>SUM(C8+C16)</f>
        <v>559</v>
      </c>
      <c r="D25" s="11">
        <f>SUM(D8+D19)</f>
        <v>4225</v>
      </c>
      <c r="E25" s="11">
        <f>SUM(E8+E16+E19+E24)</f>
        <v>50440</v>
      </c>
      <c r="F25" s="11">
        <f>SUM(F8+F16+F19+F23+F24)</f>
        <v>113089</v>
      </c>
      <c r="G25" s="11">
        <v>0</v>
      </c>
      <c r="H25" s="11">
        <f>F25+G25</f>
        <v>113089</v>
      </c>
    </row>
    <row r="26" spans="1:13" ht="15.75" thickTop="1" x14ac:dyDescent="0.25">
      <c r="A26" s="21"/>
      <c r="B26" s="15"/>
      <c r="C26" s="15"/>
      <c r="D26" s="16"/>
      <c r="E26" s="16"/>
      <c r="F26" s="16"/>
      <c r="G26" s="14"/>
      <c r="H26" s="17"/>
    </row>
    <row r="27" spans="1:13" x14ac:dyDescent="0.25">
      <c r="A27" s="29" t="s">
        <v>21</v>
      </c>
      <c r="B27" s="92"/>
      <c r="C27" s="98"/>
      <c r="F27" s="3" t="s">
        <v>22</v>
      </c>
      <c r="G27" s="12"/>
      <c r="H27" s="12"/>
    </row>
    <row r="28" spans="1:13" x14ac:dyDescent="0.25">
      <c r="A28" s="23" t="s">
        <v>42</v>
      </c>
      <c r="B28" s="23"/>
      <c r="C28" s="23" t="s">
        <v>45</v>
      </c>
      <c r="F28" s="23" t="s">
        <v>49</v>
      </c>
      <c r="G28" s="12"/>
      <c r="H28" s="12"/>
      <c r="M28" t="s">
        <v>55</v>
      </c>
    </row>
    <row r="29" spans="1:13" x14ac:dyDescent="0.25">
      <c r="A29" s="43" t="s">
        <v>41</v>
      </c>
      <c r="B29" s="23"/>
      <c r="C29" s="23" t="s">
        <v>66</v>
      </c>
      <c r="F29" s="23" t="s">
        <v>50</v>
      </c>
      <c r="G29" s="12"/>
      <c r="H29" s="12"/>
    </row>
    <row r="30" spans="1:13" x14ac:dyDescent="0.25">
      <c r="A30" s="29"/>
      <c r="B30" s="29"/>
      <c r="C30" s="23"/>
      <c r="E30" s="23"/>
      <c r="F30" s="12"/>
      <c r="G30" s="12"/>
      <c r="H30" s="12"/>
    </row>
    <row r="31" spans="1:13" x14ac:dyDescent="0.25">
      <c r="B31" s="12"/>
      <c r="C31" s="12"/>
      <c r="D31" s="12"/>
      <c r="E31" s="12"/>
      <c r="F31" s="12"/>
      <c r="G31" s="12"/>
      <c r="H31" s="12"/>
    </row>
    <row r="32" spans="1:13" x14ac:dyDescent="0.25">
      <c r="B32" s="12"/>
      <c r="C32" s="12"/>
      <c r="D32" s="12"/>
      <c r="E32" s="12"/>
      <c r="F32" s="12"/>
      <c r="G32" s="12"/>
      <c r="H32" s="12"/>
    </row>
    <row r="33" spans="2:8" x14ac:dyDescent="0.25">
      <c r="B33" s="12"/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  <row r="36" spans="2:8" x14ac:dyDescent="0.25">
      <c r="B36" s="12"/>
      <c r="C36" s="12"/>
      <c r="D36" s="12"/>
      <c r="E36" s="12"/>
      <c r="F36" s="12"/>
      <c r="G36" s="12"/>
      <c r="H36" s="12"/>
    </row>
    <row r="37" spans="2:8" x14ac:dyDescent="0.25">
      <c r="B37" s="12"/>
      <c r="C37" s="12"/>
      <c r="D37" s="12"/>
      <c r="E37" s="12"/>
      <c r="F37" s="12"/>
      <c r="G37" s="12"/>
      <c r="H37" s="12"/>
    </row>
    <row r="38" spans="2:8" x14ac:dyDescent="0.25">
      <c r="B38" s="12"/>
      <c r="C38" s="12"/>
      <c r="D38" s="12"/>
      <c r="E38" s="12"/>
      <c r="F38" s="12"/>
      <c r="G38" s="12"/>
      <c r="H38" s="12"/>
    </row>
    <row r="39" spans="2:8" x14ac:dyDescent="0.25">
      <c r="B39" s="12"/>
      <c r="C39" s="12"/>
      <c r="D39" s="12"/>
      <c r="E39" s="12"/>
      <c r="F39" s="12"/>
      <c r="G39" s="12"/>
      <c r="H39" s="12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7"/>
  <sheetViews>
    <sheetView tabSelected="1" zoomScaleNormal="100" workbookViewId="0">
      <selection activeCell="F2" sqref="F2"/>
    </sheetView>
  </sheetViews>
  <sheetFormatPr defaultRowHeight="15" x14ac:dyDescent="0.25"/>
  <cols>
    <col min="1" max="1" width="55.7109375" style="63" customWidth="1"/>
    <col min="2" max="2" width="4.140625" style="63" customWidth="1"/>
    <col min="3" max="3" width="22.7109375" style="64" customWidth="1"/>
    <col min="4" max="4" width="4.7109375" style="63" customWidth="1"/>
    <col min="5" max="5" width="20.42578125" style="64" customWidth="1"/>
  </cols>
  <sheetData>
    <row r="1" spans="1:11" x14ac:dyDescent="0.25">
      <c r="A1" s="140" t="s">
        <v>26</v>
      </c>
      <c r="B1" s="140"/>
      <c r="C1" s="140"/>
      <c r="D1" s="140"/>
      <c r="E1" s="140"/>
    </row>
    <row r="2" spans="1:11" x14ac:dyDescent="0.25">
      <c r="A2" s="140" t="s">
        <v>57</v>
      </c>
      <c r="B2" s="140"/>
      <c r="C2" s="140"/>
      <c r="D2" s="140"/>
      <c r="E2" s="140"/>
    </row>
    <row r="3" spans="1:11" x14ac:dyDescent="0.25">
      <c r="A3" s="140" t="s">
        <v>59</v>
      </c>
      <c r="B3" s="140"/>
      <c r="C3" s="140"/>
      <c r="D3" s="140"/>
      <c r="E3" s="140"/>
    </row>
    <row r="4" spans="1:11" x14ac:dyDescent="0.25">
      <c r="A4" s="65" t="s">
        <v>19</v>
      </c>
      <c r="B4" s="66"/>
      <c r="C4" s="67"/>
      <c r="D4" s="66"/>
      <c r="E4" s="67"/>
    </row>
    <row r="5" spans="1:11" x14ac:dyDescent="0.25">
      <c r="C5" s="85"/>
      <c r="D5" s="85"/>
      <c r="E5" s="85"/>
    </row>
    <row r="6" spans="1:11" x14ac:dyDescent="0.25">
      <c r="C6" s="85"/>
      <c r="D6" s="85"/>
      <c r="E6" s="85"/>
    </row>
    <row r="7" spans="1:11" x14ac:dyDescent="0.25">
      <c r="C7" s="85" t="s">
        <v>60</v>
      </c>
      <c r="D7" s="85"/>
      <c r="E7" s="85" t="s">
        <v>60</v>
      </c>
    </row>
    <row r="8" spans="1:11" x14ac:dyDescent="0.25">
      <c r="C8" s="85" t="s">
        <v>36</v>
      </c>
      <c r="D8" s="86"/>
      <c r="E8" s="85" t="s">
        <v>36</v>
      </c>
    </row>
    <row r="9" spans="1:11" x14ac:dyDescent="0.25">
      <c r="C9" s="85" t="s">
        <v>53</v>
      </c>
      <c r="D9" s="85"/>
      <c r="E9" s="85" t="s">
        <v>47</v>
      </c>
    </row>
    <row r="10" spans="1:11" ht="26.25" x14ac:dyDescent="0.25">
      <c r="A10" s="68" t="s">
        <v>27</v>
      </c>
      <c r="C10" s="30"/>
      <c r="E10" s="30"/>
      <c r="K10" s="1"/>
    </row>
    <row r="11" spans="1:11" x14ac:dyDescent="0.25">
      <c r="A11" s="69" t="s">
        <v>37</v>
      </c>
      <c r="B11" s="70"/>
      <c r="C11" s="89">
        <v>116254</v>
      </c>
      <c r="D11" s="71"/>
      <c r="E11" s="89">
        <v>102047</v>
      </c>
      <c r="G11" s="18"/>
    </row>
    <row r="12" spans="1:11" x14ac:dyDescent="0.25">
      <c r="A12" s="69" t="s">
        <v>38</v>
      </c>
      <c r="B12" s="70"/>
      <c r="C12" s="89">
        <v>-62525</v>
      </c>
      <c r="D12" s="71"/>
      <c r="E12" s="89">
        <v>-62448</v>
      </c>
      <c r="G12" s="18"/>
    </row>
    <row r="13" spans="1:11" x14ac:dyDescent="0.25">
      <c r="A13" s="69" t="s">
        <v>67</v>
      </c>
      <c r="B13" s="70"/>
      <c r="C13" s="89">
        <v>26482</v>
      </c>
      <c r="D13" s="71"/>
      <c r="E13" s="89">
        <v>24554</v>
      </c>
      <c r="G13" s="18"/>
    </row>
    <row r="14" spans="1:11" x14ac:dyDescent="0.25">
      <c r="A14" s="69" t="s">
        <v>68</v>
      </c>
      <c r="B14" s="70"/>
      <c r="C14" s="89">
        <v>-7892</v>
      </c>
      <c r="D14" s="71"/>
      <c r="E14" s="89">
        <v>-4886</v>
      </c>
      <c r="G14" s="18"/>
    </row>
    <row r="15" spans="1:11" x14ac:dyDescent="0.25">
      <c r="A15" s="69" t="s">
        <v>69</v>
      </c>
      <c r="B15" s="70"/>
      <c r="C15" s="89">
        <v>929</v>
      </c>
      <c r="D15" s="71"/>
      <c r="E15" s="89">
        <v>-413</v>
      </c>
      <c r="G15" s="18"/>
    </row>
    <row r="16" spans="1:11" x14ac:dyDescent="0.25">
      <c r="A16" s="69" t="s">
        <v>16</v>
      </c>
      <c r="B16" s="70"/>
      <c r="C16" s="104">
        <v>5545</v>
      </c>
      <c r="D16" s="106"/>
      <c r="E16" s="104">
        <v>5967</v>
      </c>
      <c r="G16" s="18"/>
    </row>
    <row r="17" spans="1:7" x14ac:dyDescent="0.25">
      <c r="A17" s="69" t="s">
        <v>70</v>
      </c>
      <c r="B17" s="102"/>
      <c r="C17" s="104">
        <v>-231</v>
      </c>
      <c r="D17" s="106"/>
      <c r="E17" s="104">
        <v>-277</v>
      </c>
      <c r="G17" s="18"/>
    </row>
    <row r="18" spans="1:7" ht="15.75" thickBot="1" x14ac:dyDescent="0.3">
      <c r="A18" s="69" t="s">
        <v>28</v>
      </c>
      <c r="C18" s="90">
        <v>-35509</v>
      </c>
      <c r="D18" s="71"/>
      <c r="E18" s="90">
        <v>-29140</v>
      </c>
    </row>
    <row r="19" spans="1:7" x14ac:dyDescent="0.25">
      <c r="A19" s="103"/>
      <c r="B19" s="102"/>
      <c r="C19" s="104"/>
      <c r="D19" s="71"/>
      <c r="E19" s="104"/>
      <c r="G19" s="18"/>
    </row>
    <row r="20" spans="1:7" x14ac:dyDescent="0.25">
      <c r="A20" s="73"/>
      <c r="B20" s="70"/>
      <c r="C20" s="74"/>
      <c r="D20" s="71"/>
      <c r="E20" s="74"/>
      <c r="G20" s="18"/>
    </row>
    <row r="21" spans="1:7" ht="26.25" x14ac:dyDescent="0.25">
      <c r="A21" s="69" t="s">
        <v>71</v>
      </c>
      <c r="B21" s="70"/>
      <c r="C21" s="76">
        <f>SUM(C11:C18)</f>
        <v>43053</v>
      </c>
      <c r="D21" s="75"/>
      <c r="E21" s="76">
        <f>SUM(E11:E18)</f>
        <v>35404</v>
      </c>
      <c r="G21" s="18"/>
    </row>
    <row r="22" spans="1:7" x14ac:dyDescent="0.25">
      <c r="A22" s="69"/>
      <c r="B22" s="70"/>
      <c r="C22" s="74"/>
      <c r="D22" s="71"/>
      <c r="E22" s="74"/>
      <c r="G22" s="18"/>
    </row>
    <row r="23" spans="1:7" x14ac:dyDescent="0.25">
      <c r="A23" s="91" t="s">
        <v>72</v>
      </c>
      <c r="B23" s="70"/>
      <c r="C23" s="74"/>
      <c r="D23" s="71"/>
      <c r="E23" s="74"/>
      <c r="G23" s="18"/>
    </row>
    <row r="24" spans="1:7" ht="39" x14ac:dyDescent="0.25">
      <c r="A24" s="69" t="s">
        <v>73</v>
      </c>
      <c r="B24" s="70"/>
      <c r="C24" s="89">
        <v>23504</v>
      </c>
      <c r="D24" s="71"/>
      <c r="E24" s="89">
        <v>-4631</v>
      </c>
      <c r="G24" s="18"/>
    </row>
    <row r="25" spans="1:7" x14ac:dyDescent="0.25">
      <c r="A25" s="69" t="s">
        <v>29</v>
      </c>
      <c r="B25" s="70"/>
      <c r="C25" s="89">
        <v>2967</v>
      </c>
      <c r="D25" s="71"/>
      <c r="E25" s="89">
        <v>-18199</v>
      </c>
      <c r="G25" s="18"/>
    </row>
    <row r="26" spans="1:7" x14ac:dyDescent="0.25">
      <c r="A26" s="69" t="s">
        <v>4</v>
      </c>
      <c r="B26" s="70"/>
      <c r="C26" s="89">
        <v>34124</v>
      </c>
      <c r="D26" s="62"/>
      <c r="E26" s="89">
        <v>-117046</v>
      </c>
      <c r="G26" s="18"/>
    </row>
    <row r="27" spans="1:7" x14ac:dyDescent="0.25">
      <c r="A27" s="69" t="s">
        <v>30</v>
      </c>
      <c r="B27" s="70"/>
      <c r="C27" s="89">
        <v>836</v>
      </c>
      <c r="D27" s="71"/>
      <c r="E27" s="89">
        <v>-1956</v>
      </c>
      <c r="G27" s="18"/>
    </row>
    <row r="28" spans="1:7" x14ac:dyDescent="0.25">
      <c r="A28" s="91" t="s">
        <v>74</v>
      </c>
      <c r="B28" s="77"/>
      <c r="C28" s="89"/>
      <c r="D28" s="71"/>
      <c r="E28" s="89"/>
      <c r="G28" s="18"/>
    </row>
    <row r="29" spans="1:7" ht="39" x14ac:dyDescent="0.25">
      <c r="A29" s="69" t="s">
        <v>73</v>
      </c>
      <c r="B29" s="70"/>
      <c r="C29" s="89">
        <v>-12668</v>
      </c>
      <c r="D29" s="71"/>
      <c r="E29" s="108" t="s">
        <v>25</v>
      </c>
      <c r="G29" s="18"/>
    </row>
    <row r="30" spans="1:7" x14ac:dyDescent="0.25">
      <c r="A30" s="69" t="s">
        <v>9</v>
      </c>
      <c r="B30" s="70"/>
      <c r="C30" s="89">
        <v>-11364</v>
      </c>
      <c r="D30" s="71"/>
      <c r="E30" s="89">
        <v>21719</v>
      </c>
      <c r="G30" s="18"/>
    </row>
    <row r="31" spans="1:7" x14ac:dyDescent="0.25">
      <c r="A31" s="69" t="s">
        <v>10</v>
      </c>
      <c r="B31" s="70"/>
      <c r="C31" s="89">
        <v>-112556</v>
      </c>
      <c r="D31" s="71"/>
      <c r="E31" s="89">
        <v>29744</v>
      </c>
      <c r="G31" s="18"/>
    </row>
    <row r="32" spans="1:7" ht="15.75" thickBot="1" x14ac:dyDescent="0.3">
      <c r="A32" s="69" t="s">
        <v>12</v>
      </c>
      <c r="B32" s="70"/>
      <c r="C32" s="90">
        <v>2946</v>
      </c>
      <c r="D32" s="106"/>
      <c r="E32" s="90">
        <v>963</v>
      </c>
      <c r="G32" s="18"/>
    </row>
    <row r="33" spans="1:7" ht="26.25" x14ac:dyDescent="0.25">
      <c r="A33" s="69" t="s">
        <v>75</v>
      </c>
      <c r="B33" s="70"/>
      <c r="C33" s="81">
        <f>SUM(C21:C32)</f>
        <v>-29158</v>
      </c>
      <c r="D33" s="111"/>
      <c r="E33" s="81">
        <f>SUM(E21:E32)</f>
        <v>-54002</v>
      </c>
      <c r="G33" s="18"/>
    </row>
    <row r="34" spans="1:7" x14ac:dyDescent="0.25">
      <c r="A34" s="91" t="s">
        <v>76</v>
      </c>
      <c r="B34" s="70"/>
      <c r="C34" s="104">
        <v>-1314</v>
      </c>
      <c r="D34" s="112"/>
      <c r="E34" s="104">
        <v>-461</v>
      </c>
      <c r="G34" s="18"/>
    </row>
    <row r="35" spans="1:7" x14ac:dyDescent="0.25">
      <c r="A35" s="68"/>
      <c r="B35" s="70"/>
      <c r="C35" s="74"/>
      <c r="D35" s="71"/>
      <c r="E35" s="74"/>
      <c r="G35" s="18"/>
    </row>
    <row r="36" spans="1:7" ht="15.75" thickBot="1" x14ac:dyDescent="0.3">
      <c r="A36" s="68"/>
      <c r="B36" s="70"/>
      <c r="C36" s="79">
        <f>C33+C34</f>
        <v>-30472</v>
      </c>
      <c r="D36" s="113"/>
      <c r="E36" s="79">
        <f>E33+E34</f>
        <v>-54463</v>
      </c>
      <c r="G36" s="18"/>
    </row>
    <row r="37" spans="1:7" x14ac:dyDescent="0.25">
      <c r="A37" s="68"/>
      <c r="B37" s="70"/>
      <c r="C37" s="74"/>
      <c r="D37" s="71"/>
      <c r="E37" s="74"/>
      <c r="G37" s="18"/>
    </row>
    <row r="38" spans="1:7" x14ac:dyDescent="0.25">
      <c r="A38" s="80"/>
      <c r="B38" s="143"/>
      <c r="C38" s="81"/>
      <c r="D38" s="111"/>
      <c r="E38" s="81"/>
      <c r="G38" s="18"/>
    </row>
    <row r="39" spans="1:7" ht="26.25" x14ac:dyDescent="0.25">
      <c r="A39" s="80" t="s">
        <v>31</v>
      </c>
      <c r="B39" s="143"/>
      <c r="C39" s="45"/>
      <c r="D39" s="71"/>
      <c r="E39" s="45"/>
      <c r="G39" s="18"/>
    </row>
    <row r="40" spans="1:7" ht="26.25" x14ac:dyDescent="0.25">
      <c r="A40" s="69" t="s">
        <v>77</v>
      </c>
      <c r="B40" s="70"/>
      <c r="C40" s="45">
        <v>646711</v>
      </c>
      <c r="D40" s="71"/>
      <c r="E40" s="45">
        <v>535422</v>
      </c>
      <c r="G40" s="18"/>
    </row>
    <row r="41" spans="1:7" x14ac:dyDescent="0.25">
      <c r="A41" s="69" t="s">
        <v>78</v>
      </c>
      <c r="B41" s="70"/>
      <c r="C41" s="89">
        <v>-628774</v>
      </c>
      <c r="D41" s="62"/>
      <c r="E41" s="89">
        <v>-553383</v>
      </c>
      <c r="G41" s="18"/>
    </row>
    <row r="42" spans="1:7" x14ac:dyDescent="0.25">
      <c r="A42" s="69" t="s">
        <v>32</v>
      </c>
      <c r="B42" s="70"/>
      <c r="C42" s="89">
        <v>-7287</v>
      </c>
      <c r="D42" s="62"/>
      <c r="E42" s="89">
        <v>-6074</v>
      </c>
      <c r="G42" s="18"/>
    </row>
    <row r="43" spans="1:7" ht="15.75" thickBot="1" x14ac:dyDescent="0.3">
      <c r="A43" s="69" t="s">
        <v>33</v>
      </c>
      <c r="B43" s="70"/>
      <c r="C43" s="90">
        <v>1948</v>
      </c>
      <c r="D43" s="114"/>
      <c r="E43" s="90" t="s">
        <v>25</v>
      </c>
      <c r="G43" s="18"/>
    </row>
    <row r="44" spans="1:7" ht="27" thickBot="1" x14ac:dyDescent="0.3">
      <c r="A44" s="69" t="s">
        <v>79</v>
      </c>
      <c r="B44" s="70"/>
      <c r="C44" s="79">
        <f>SUM(C40:C43)</f>
        <v>12598</v>
      </c>
      <c r="D44" s="62"/>
      <c r="E44" s="79">
        <f>SUM(E40:E43)</f>
        <v>-24035</v>
      </c>
      <c r="G44" s="18"/>
    </row>
    <row r="45" spans="1:7" x14ac:dyDescent="0.25">
      <c r="G45" s="18"/>
    </row>
    <row r="46" spans="1:7" x14ac:dyDescent="0.25">
      <c r="G46" s="18"/>
    </row>
    <row r="47" spans="1:7" x14ac:dyDescent="0.25">
      <c r="A47" s="29"/>
      <c r="B47" s="92"/>
      <c r="G47" s="18"/>
    </row>
    <row r="48" spans="1:7" x14ac:dyDescent="0.25">
      <c r="A48" s="43"/>
      <c r="B48" s="23"/>
      <c r="E48" s="56"/>
      <c r="G48" s="18"/>
    </row>
    <row r="49" spans="1:7" x14ac:dyDescent="0.25">
      <c r="A49" s="43"/>
      <c r="B49" s="23"/>
      <c r="C49" s="31"/>
      <c r="E49" s="23"/>
      <c r="G49" s="18"/>
    </row>
    <row r="50" spans="1:7" x14ac:dyDescent="0.25">
      <c r="A50" s="69"/>
      <c r="B50" s="70"/>
      <c r="C50" s="31"/>
      <c r="E50" s="23"/>
      <c r="G50" s="18"/>
    </row>
    <row r="51" spans="1:7" x14ac:dyDescent="0.25">
      <c r="A51" s="69"/>
      <c r="B51" s="70"/>
      <c r="C51" s="89"/>
      <c r="D51" s="71"/>
      <c r="E51" s="72"/>
      <c r="G51" s="18"/>
    </row>
    <row r="52" spans="1:7" x14ac:dyDescent="0.25">
      <c r="A52" s="69"/>
      <c r="B52" s="70"/>
      <c r="C52" s="89"/>
      <c r="D52" s="71"/>
      <c r="E52" s="72"/>
      <c r="G52" s="95"/>
    </row>
    <row r="53" spans="1:7" x14ac:dyDescent="0.25">
      <c r="A53" s="69"/>
      <c r="B53" s="70"/>
      <c r="C53" s="89"/>
      <c r="D53" s="71"/>
      <c r="E53" s="72"/>
      <c r="G53" s="18"/>
    </row>
    <row r="54" spans="1:7" x14ac:dyDescent="0.25">
      <c r="A54" s="69"/>
      <c r="B54" s="70"/>
      <c r="C54" s="89"/>
      <c r="D54" s="71"/>
      <c r="E54" s="72"/>
      <c r="G54" s="18"/>
    </row>
    <row r="55" spans="1:7" x14ac:dyDescent="0.25">
      <c r="A55" s="69"/>
      <c r="B55" s="70"/>
      <c r="C55" s="89"/>
      <c r="D55" s="71"/>
      <c r="E55" s="72"/>
      <c r="G55" s="18"/>
    </row>
    <row r="56" spans="1:7" x14ac:dyDescent="0.25">
      <c r="A56" s="69"/>
      <c r="B56" s="70"/>
      <c r="C56" s="89"/>
      <c r="D56" s="71"/>
      <c r="E56" s="72"/>
      <c r="G56" s="18"/>
    </row>
    <row r="57" spans="1:7" x14ac:dyDescent="0.25">
      <c r="A57" s="69"/>
      <c r="B57" s="70"/>
      <c r="C57" s="89"/>
      <c r="D57" s="71"/>
      <c r="E57" s="72"/>
      <c r="G57" s="18"/>
    </row>
    <row r="58" spans="1:7" x14ac:dyDescent="0.25">
      <c r="A58" s="69"/>
      <c r="B58" s="70"/>
      <c r="C58" s="89"/>
      <c r="D58" s="71"/>
      <c r="E58" s="72"/>
      <c r="G58" s="18"/>
    </row>
    <row r="59" spans="1:7" x14ac:dyDescent="0.25">
      <c r="A59" s="101" t="s">
        <v>26</v>
      </c>
      <c r="B59" s="101"/>
      <c r="C59" s="89"/>
      <c r="D59" s="71"/>
      <c r="E59" s="72"/>
      <c r="G59" s="18"/>
    </row>
    <row r="60" spans="1:7" x14ac:dyDescent="0.25">
      <c r="A60" s="101" t="s">
        <v>58</v>
      </c>
      <c r="B60" s="101"/>
      <c r="C60" s="101"/>
      <c r="D60" s="101"/>
      <c r="E60" s="101"/>
      <c r="G60" s="18"/>
    </row>
    <row r="61" spans="1:7" x14ac:dyDescent="0.25">
      <c r="A61" s="101" t="s">
        <v>59</v>
      </c>
      <c r="B61" s="101"/>
      <c r="C61" s="101"/>
      <c r="D61" s="101"/>
      <c r="E61" s="101"/>
      <c r="G61" s="18"/>
    </row>
    <row r="62" spans="1:7" x14ac:dyDescent="0.25">
      <c r="A62" s="65" t="s">
        <v>19</v>
      </c>
      <c r="B62" s="66"/>
      <c r="C62" s="101"/>
      <c r="D62" s="101"/>
      <c r="E62" s="101"/>
      <c r="G62" s="18"/>
    </row>
    <row r="63" spans="1:7" x14ac:dyDescent="0.25">
      <c r="A63" s="68"/>
      <c r="B63" s="68"/>
      <c r="C63" s="67"/>
      <c r="D63" s="66"/>
      <c r="E63" s="67"/>
      <c r="G63" s="18"/>
    </row>
    <row r="64" spans="1:7" x14ac:dyDescent="0.25">
      <c r="A64" s="69"/>
      <c r="B64" s="70"/>
      <c r="C64" s="30"/>
      <c r="E64" s="30"/>
      <c r="G64" s="18"/>
    </row>
    <row r="65" spans="1:10" x14ac:dyDescent="0.25">
      <c r="C65" s="85" t="s">
        <v>60</v>
      </c>
      <c r="D65" s="85"/>
      <c r="E65" s="85" t="s">
        <v>60</v>
      </c>
      <c r="G65" s="18"/>
    </row>
    <row r="66" spans="1:10" x14ac:dyDescent="0.25">
      <c r="C66" s="85" t="s">
        <v>36</v>
      </c>
      <c r="D66" s="86"/>
      <c r="E66" s="85" t="s">
        <v>36</v>
      </c>
      <c r="G66" s="18"/>
    </row>
    <row r="67" spans="1:10" x14ac:dyDescent="0.25">
      <c r="C67" s="85" t="s">
        <v>53</v>
      </c>
      <c r="D67" s="85"/>
      <c r="E67" s="85" t="s">
        <v>47</v>
      </c>
      <c r="G67" s="18"/>
    </row>
    <row r="68" spans="1:10" ht="26.25" x14ac:dyDescent="0.25">
      <c r="A68" s="83" t="s">
        <v>34</v>
      </c>
      <c r="B68" s="68"/>
      <c r="C68" s="89"/>
      <c r="D68" s="71"/>
      <c r="E68" s="82"/>
      <c r="G68" s="18"/>
    </row>
    <row r="69" spans="1:10" x14ac:dyDescent="0.25">
      <c r="A69" s="115" t="s">
        <v>80</v>
      </c>
      <c r="B69" s="68"/>
      <c r="C69" s="89">
        <v>265</v>
      </c>
      <c r="D69" s="71"/>
      <c r="E69" s="89">
        <v>-11969</v>
      </c>
      <c r="G69" s="18"/>
    </row>
    <row r="70" spans="1:10" x14ac:dyDescent="0.25">
      <c r="A70" s="116" t="s">
        <v>43</v>
      </c>
      <c r="B70" s="68"/>
      <c r="C70" s="89">
        <v>34701</v>
      </c>
      <c r="D70" s="71"/>
      <c r="E70" s="89">
        <v>54230</v>
      </c>
      <c r="G70" s="18"/>
    </row>
    <row r="71" spans="1:10" x14ac:dyDescent="0.25">
      <c r="A71" s="116" t="s">
        <v>81</v>
      </c>
      <c r="B71" s="91"/>
      <c r="C71" s="89">
        <v>-21701</v>
      </c>
      <c r="D71" s="71"/>
      <c r="E71" s="89" t="s">
        <v>25</v>
      </c>
      <c r="G71" s="18"/>
    </row>
    <row r="72" spans="1:10" x14ac:dyDescent="0.25">
      <c r="A72" s="116" t="s">
        <v>46</v>
      </c>
      <c r="B72" s="91"/>
      <c r="C72" s="89">
        <v>400</v>
      </c>
      <c r="D72" s="71"/>
      <c r="E72" s="89">
        <v>5507</v>
      </c>
      <c r="G72" s="18"/>
    </row>
    <row r="73" spans="1:10" ht="15.75" thickBot="1" x14ac:dyDescent="0.3">
      <c r="A73" s="116" t="s">
        <v>82</v>
      </c>
      <c r="B73" s="87"/>
      <c r="C73" s="90">
        <v>-11879</v>
      </c>
      <c r="D73" s="110"/>
      <c r="E73" s="90">
        <v>-6000</v>
      </c>
      <c r="G73" s="18"/>
    </row>
    <row r="74" spans="1:10" ht="30.75" customHeight="1" thickBot="1" x14ac:dyDescent="0.3">
      <c r="A74" s="117" t="s">
        <v>83</v>
      </c>
      <c r="B74" s="68"/>
      <c r="C74" s="79">
        <f>SUM(C69:C73)</f>
        <v>1786</v>
      </c>
      <c r="D74" s="78"/>
      <c r="E74" s="79">
        <f>SUM(E69:E73)</f>
        <v>41768</v>
      </c>
      <c r="G74" s="18"/>
    </row>
    <row r="75" spans="1:10" ht="24.75" thickBot="1" x14ac:dyDescent="0.3">
      <c r="A75" s="116" t="s">
        <v>35</v>
      </c>
      <c r="B75" s="68"/>
      <c r="C75" s="119">
        <v>-457</v>
      </c>
      <c r="D75" s="120"/>
      <c r="E75" s="121">
        <v>24087</v>
      </c>
      <c r="G75" s="18"/>
      <c r="J75" s="18"/>
    </row>
    <row r="76" spans="1:10" ht="24" x14ac:dyDescent="0.25">
      <c r="A76" s="118" t="s">
        <v>84</v>
      </c>
      <c r="B76" s="68"/>
      <c r="C76" s="89">
        <v>-16545</v>
      </c>
      <c r="D76" s="89"/>
      <c r="E76" s="89">
        <v>-12643</v>
      </c>
      <c r="G76" s="18"/>
    </row>
    <row r="77" spans="1:10" ht="15.75" thickBot="1" x14ac:dyDescent="0.3">
      <c r="A77" s="116" t="s">
        <v>85</v>
      </c>
      <c r="B77" s="68"/>
      <c r="C77" s="90">
        <v>175413</v>
      </c>
      <c r="D77" s="90"/>
      <c r="E77" s="90">
        <v>188056</v>
      </c>
      <c r="G77" s="18"/>
    </row>
    <row r="78" spans="1:10" ht="15.75" thickBot="1" x14ac:dyDescent="0.3">
      <c r="A78" s="118" t="s">
        <v>86</v>
      </c>
      <c r="B78" s="68"/>
      <c r="C78" s="90">
        <f>C76+C77</f>
        <v>158868</v>
      </c>
      <c r="D78" s="90"/>
      <c r="E78" s="90">
        <f>E76+E77</f>
        <v>175413</v>
      </c>
      <c r="G78" s="18"/>
    </row>
    <row r="79" spans="1:10" x14ac:dyDescent="0.25">
      <c r="C79" s="93"/>
      <c r="D79" s="93"/>
      <c r="E79" s="93"/>
    </row>
    <row r="80" spans="1:10" x14ac:dyDescent="0.25">
      <c r="C80" s="93"/>
      <c r="D80" s="93"/>
      <c r="E80" s="93"/>
    </row>
    <row r="81" spans="1:6" x14ac:dyDescent="0.25">
      <c r="A81" s="43" t="s">
        <v>20</v>
      </c>
      <c r="B81" s="84"/>
      <c r="C81" s="94"/>
      <c r="D81" s="94"/>
      <c r="E81" s="94"/>
      <c r="F81" s="18"/>
    </row>
    <row r="82" spans="1:6" x14ac:dyDescent="0.25">
      <c r="A82" s="52"/>
      <c r="B82" s="84"/>
      <c r="C82" s="57"/>
      <c r="D82" s="52"/>
      <c r="E82" s="93"/>
    </row>
    <row r="83" spans="1:6" x14ac:dyDescent="0.25">
      <c r="A83" s="52"/>
      <c r="B83" s="84"/>
      <c r="C83" s="57"/>
      <c r="D83" s="52"/>
    </row>
    <row r="84" spans="1:6" x14ac:dyDescent="0.25">
      <c r="A84" s="29" t="s">
        <v>21</v>
      </c>
      <c r="C84" s="92" t="s">
        <v>44</v>
      </c>
      <c r="D84" s="31"/>
      <c r="E84" s="31" t="s">
        <v>22</v>
      </c>
    </row>
    <row r="85" spans="1:6" x14ac:dyDescent="0.25">
      <c r="A85" s="23" t="s">
        <v>42</v>
      </c>
      <c r="C85" s="23" t="s">
        <v>45</v>
      </c>
      <c r="D85" s="31"/>
      <c r="E85" s="23" t="s">
        <v>49</v>
      </c>
    </row>
    <row r="86" spans="1:6" x14ac:dyDescent="0.25">
      <c r="A86" s="43" t="s">
        <v>41</v>
      </c>
      <c r="C86" s="23" t="s">
        <v>48</v>
      </c>
      <c r="D86" s="31"/>
      <c r="E86" s="23" t="s">
        <v>50</v>
      </c>
    </row>
    <row r="87" spans="1:6" x14ac:dyDescent="0.25">
      <c r="A87" s="29"/>
      <c r="B87" s="29"/>
      <c r="C87" s="31"/>
      <c r="D87" s="23"/>
      <c r="E87" s="23"/>
    </row>
  </sheetData>
  <mergeCells count="4">
    <mergeCell ref="B38:B39"/>
    <mergeCell ref="A1:E1"/>
    <mergeCell ref="A2:E2"/>
    <mergeCell ref="A3:E3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f1</vt:lpstr>
      <vt:lpstr>f2</vt:lpstr>
      <vt:lpstr>Движение капитала</vt:lpstr>
      <vt:lpstr>Движен денеж сред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2020-05-29T03:56:39Z</dcterms:modified>
</cp:coreProperties>
</file>