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Ф1,2\2017\сентябрь\ФЭО\"/>
    </mc:Choice>
  </mc:AlternateContent>
  <bookViews>
    <workbookView xWindow="45" yWindow="45" windowWidth="15330" windowHeight="11880" activeTab="1"/>
  </bookViews>
  <sheets>
    <sheet name="Баланс" sheetId="1" r:id="rId1"/>
    <sheet name="Прибыли-Убытки" sheetId="2" r:id="rId2"/>
    <sheet name="ОДДС " sheetId="5" r:id="rId3"/>
    <sheet name="СК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AccessDatabase">"C:\Мои документы\Базовая сводная обязательств1.mdb"</definedName>
    <definedName name="AS2DocOpenMode">"AS2DocumentEdit"</definedName>
    <definedName name="data1" localSheetId="3" hidden="1">#REF!</definedName>
    <definedName name="data1" hidden="1">#REF!</definedName>
    <definedName name="data2" localSheetId="3" hidden="1">#REF!</definedName>
    <definedName name="data2" hidden="1">#REF!</definedName>
    <definedName name="data3" localSheetId="3" hidden="1">#REF!</definedName>
    <definedName name="data3" hidden="1">#REF!</definedName>
    <definedName name="Discount" localSheetId="3" hidden="1">#REF!</definedName>
    <definedName name="Discount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3" hidden="1">#REF!</definedName>
    <definedName name="FCode" hidden="1">#REF!</definedName>
    <definedName name="HiddenRows" localSheetId="3" hidden="1">#REF!</definedName>
    <definedName name="HiddenRows" hidden="1">#REF!</definedName>
    <definedName name="OrderTable" localSheetId="3" hidden="1">#REF!</definedName>
    <definedName name="OrderTable" hidden="1">#REF!</definedName>
    <definedName name="ProdForm" localSheetId="3" hidden="1">#REF!</definedName>
    <definedName name="ProdForm" hidden="1">#REF!</definedName>
    <definedName name="Product" localSheetId="3" hidden="1">#REF!</definedName>
    <definedName name="Product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localSheetId="3" hidden="1">#REF!</definedName>
    <definedName name="SpecialPrice" hidden="1">#REF!</definedName>
    <definedName name="Taxes" localSheetId="3" hidden="1">[2]!Header1-1 &amp; "." &amp; MAX(1,COUNTA(INDEX(#REF!,MATCH([2]!Header1-1,#REF!,FALSE)):#REF!))</definedName>
    <definedName name="Taxes" hidden="1">[2]!Header1-1 &amp; "." &amp; MAX(1,COUNTA(INDEX(#REF!,MATCH([2]!Header1-1,#REF!,FALSE)):#REF!))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2">'ОДДС '!$A$1:$C$60</definedName>
    <definedName name="_xlnm.Print_Area" localSheetId="1">'Прибыли-Убытки'!$A$1:$C$40</definedName>
    <definedName name="_xlnm.Print_Area" localSheetId="3">СК!$A$1:$I$46</definedName>
    <definedName name="ф77" localSheetId="3">#REF!</definedName>
    <definedName name="ф77">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3" hidden="1">#REF!</definedName>
    <definedName name="фывфыв" hidden="1">#REF!</definedName>
  </definedNames>
  <calcPr calcId="152511"/>
</workbook>
</file>

<file path=xl/calcChain.xml><?xml version="1.0" encoding="utf-8"?>
<calcChain xmlns="http://schemas.openxmlformats.org/spreadsheetml/2006/main">
  <c r="I36" i="7" l="1"/>
  <c r="C52" i="5" l="1"/>
  <c r="C49" i="5"/>
  <c r="B49" i="5"/>
  <c r="B52" i="5"/>
  <c r="C47" i="5"/>
  <c r="B47" i="5"/>
  <c r="C40" i="5"/>
  <c r="B40" i="5"/>
  <c r="C16" i="5"/>
  <c r="B16" i="5"/>
  <c r="C33" i="2"/>
  <c r="B33" i="2"/>
  <c r="C21" i="2"/>
  <c r="C24" i="2" s="1"/>
  <c r="C14" i="2"/>
  <c r="B14" i="2"/>
  <c r="C11" i="2"/>
  <c r="B11" i="2"/>
  <c r="B21" i="2" s="1"/>
  <c r="B24" i="2" s="1"/>
  <c r="C36" i="1"/>
  <c r="B36" i="1"/>
  <c r="C22" i="1"/>
  <c r="B22" i="1"/>
  <c r="D13" i="7" l="1"/>
  <c r="E12" i="7"/>
  <c r="F11" i="7"/>
  <c r="F10" i="7"/>
  <c r="B35" i="7" l="1"/>
  <c r="C35" i="7"/>
  <c r="D35" i="7"/>
  <c r="E35" i="7"/>
  <c r="F35" i="7"/>
  <c r="G35" i="7"/>
  <c r="H35" i="7"/>
  <c r="I34" i="7"/>
  <c r="I27" i="7" l="1"/>
  <c r="G17" i="7"/>
  <c r="F17" i="7"/>
  <c r="E17" i="7"/>
  <c r="D17" i="7"/>
  <c r="C17" i="7"/>
  <c r="B17" i="7"/>
  <c r="H17" i="7"/>
  <c r="I16" i="7"/>
  <c r="I11" i="7" l="1"/>
  <c r="I31" i="7" l="1"/>
  <c r="I32" i="7"/>
  <c r="I33" i="7"/>
  <c r="I35" i="7" l="1"/>
  <c r="G30" i="7"/>
  <c r="C30" i="7"/>
  <c r="B30" i="7"/>
  <c r="I29" i="7"/>
  <c r="I28" i="7"/>
  <c r="E30" i="7"/>
  <c r="F30" i="7"/>
  <c r="I25" i="7"/>
  <c r="H30" i="7"/>
  <c r="I24" i="7"/>
  <c r="I15" i="7"/>
  <c r="I17" i="7" s="1"/>
  <c r="H14" i="7"/>
  <c r="G14" i="7"/>
  <c r="G18" i="7" s="1"/>
  <c r="F14" i="7"/>
  <c r="E14" i="7"/>
  <c r="D14" i="7"/>
  <c r="C14" i="7"/>
  <c r="B14" i="7"/>
  <c r="B18" i="7" s="1"/>
  <c r="I13" i="7"/>
  <c r="I12" i="7"/>
  <c r="I10" i="7"/>
  <c r="I9" i="7"/>
  <c r="H18" i="7" l="1"/>
  <c r="F18" i="7"/>
  <c r="F36" i="7"/>
  <c r="B36" i="7"/>
  <c r="C18" i="7"/>
  <c r="C36" i="7"/>
  <c r="G36" i="7"/>
  <c r="E18" i="7"/>
  <c r="D18" i="7"/>
  <c r="E36" i="7"/>
  <c r="H36" i="7"/>
  <c r="I14" i="7"/>
  <c r="I18" i="7" s="1"/>
  <c r="I26" i="7"/>
  <c r="I30" i="7" s="1"/>
  <c r="D30" i="7"/>
  <c r="D36" i="7" s="1"/>
  <c r="J36" i="7" l="1"/>
  <c r="J30" i="7"/>
  <c r="C31" i="5" l="1"/>
  <c r="C33" i="5" s="1"/>
  <c r="B31" i="5"/>
  <c r="B33" i="5" s="1"/>
  <c r="B26" i="2" l="1"/>
  <c r="C47" i="1"/>
  <c r="C49" i="1" s="1"/>
  <c r="B47" i="1"/>
  <c r="B49" i="1" s="1"/>
  <c r="C26" i="2" l="1"/>
  <c r="B34" i="2"/>
  <c r="C34" i="2" l="1"/>
</calcChain>
</file>

<file path=xl/sharedStrings.xml><?xml version="1.0" encoding="utf-8"?>
<sst xmlns="http://schemas.openxmlformats.org/spreadsheetml/2006/main" count="185" uniqueCount="143">
  <si>
    <t>Денежные средства и их эквиваленты</t>
  </si>
  <si>
    <t xml:space="preserve">Прочие активы </t>
  </si>
  <si>
    <t>Основные средства и нематериальные активы</t>
  </si>
  <si>
    <t>Прочие обязательства</t>
  </si>
  <si>
    <t>Резервный капитал</t>
  </si>
  <si>
    <t>Производные финансовые инструменты</t>
  </si>
  <si>
    <t>Займы, выданные клиентам</t>
  </si>
  <si>
    <t>АКТИВЫ</t>
  </si>
  <si>
    <t>ИТОГО АКТИВОВ</t>
  </si>
  <si>
    <t>ИТОГО ОБЯЗАТЕЛЬСТВ</t>
  </si>
  <si>
    <t>КАПИТАЛ</t>
  </si>
  <si>
    <t>ИТОГО КАПИТАЛА</t>
  </si>
  <si>
    <t>ИТОГО ОБЯЗАТЕЛЬСТВ И КАПИТАЛА</t>
  </si>
  <si>
    <t>Процентные доходы</t>
  </si>
  <si>
    <t>Процентные расходы</t>
  </si>
  <si>
    <t>Комиссионные доходы</t>
  </si>
  <si>
    <t xml:space="preserve">Комиссионные расходы </t>
  </si>
  <si>
    <t>Чистый процентный доход</t>
  </si>
  <si>
    <t>Операционная прибыль</t>
  </si>
  <si>
    <t>Акционерный капитал</t>
  </si>
  <si>
    <t>Общие административные расходы</t>
  </si>
  <si>
    <t>Текущий налоговый актив</t>
  </si>
  <si>
    <t>Субординированный долг</t>
  </si>
  <si>
    <t xml:space="preserve">ОБЯЗАТЕЛЬСТВА </t>
  </si>
  <si>
    <t>Государственные субсидии</t>
  </si>
  <si>
    <t>Прочий совокупный доход:</t>
  </si>
  <si>
    <t>(тыс.тенге)</t>
  </si>
  <si>
    <t>Накопленные убытки</t>
  </si>
  <si>
    <t>Счета и вклады в банках  и других финансовых институтах</t>
  </si>
  <si>
    <t>Инвестиции, удерживаемые до срока погашения</t>
  </si>
  <si>
    <t>Резерв хеджирования</t>
  </si>
  <si>
    <t>Финансовые активы, имеющиеся в наличии для продажи</t>
  </si>
  <si>
    <t>Резерв по переоценке финансовых активов, имеющихся в наличии для продажи</t>
  </si>
  <si>
    <t>Убытки от обесценения</t>
  </si>
  <si>
    <t>Отложенные налоговые обязательства</t>
  </si>
  <si>
    <t>Дополнительный оплаченный капитал</t>
  </si>
  <si>
    <t xml:space="preserve">Чистое изменение справедливой стоимости финансовых активов, имеющихся в наличии для продажи 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</si>
  <si>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</si>
  <si>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Амортизация резерва по переоценке финансовых активов, имеющихся в наличии для продажи, которые были реклассифицированы в состав кредитов, выданных клиентам</t>
  </si>
  <si>
    <t>Прибыль до налогообложения</t>
  </si>
  <si>
    <t>Дебиторская задолженность по финансовой аренде</t>
  </si>
  <si>
    <t xml:space="preserve">Авансы, уплаченные по договорам финансовой аренды </t>
  </si>
  <si>
    <t>Займы, выданные банкам</t>
  </si>
  <si>
    <t>Текущие счета и депозиты клиентов</t>
  </si>
  <si>
    <t>Резерв по переоценке финансовых активов реклассифицированных из категории "финансовые активы, имеющиеся в наличии для продажи" в категорию "кредиты, выданные клиентам"</t>
  </si>
  <si>
    <t xml:space="preserve">Активы для передачи по договорам финансовой аренды </t>
  </si>
  <si>
    <t>(в тыс. тенге)</t>
  </si>
  <si>
    <t>ДВИЖЕНИЕ ДЕНЕЖНЫХ СРЕДСТВ ОТ ОПЕРАЦИОННОЙ ДЕЯТЕЛЬНОСТИ</t>
  </si>
  <si>
    <t>Процентное вознаграждение полученное</t>
  </si>
  <si>
    <t>Процентное вознаграждение выплаченное</t>
  </si>
  <si>
    <t>Комиссионное вознаграждение полученное</t>
  </si>
  <si>
    <t>Комиссионное вознаграждение выплаченное</t>
  </si>
  <si>
    <t xml:space="preserve">Общие административные платежи </t>
  </si>
  <si>
    <t xml:space="preserve">(Увеличение)/уменьшение операционных активов </t>
  </si>
  <si>
    <t>Счета и вклады в банках и других финансовых институтах</t>
  </si>
  <si>
    <t xml:space="preserve">Займы, выданные клиентам  </t>
  </si>
  <si>
    <t>Увеличение/(уменьшение) операционных обязательств</t>
  </si>
  <si>
    <t>Займы от банков и прочих финансовых институтов</t>
  </si>
  <si>
    <t>Текущие счета и вклады клиентов</t>
  </si>
  <si>
    <t xml:space="preserve">Подоходный налог уплаченный </t>
  </si>
  <si>
    <t>Движение денежных средств от операционной деятельности</t>
  </si>
  <si>
    <t xml:space="preserve">ДВИЖЕНИЕ ДЕНЕЖНЫХ СРЕДСТВ ОТ ИНВЕСТИЦИОННОЙ ДЕЯТЕЛЬНОСТИ </t>
  </si>
  <si>
    <t>Приобретение основных и нематериальных активов</t>
  </si>
  <si>
    <t>Движение денежных средств от инвестиционной деятельности</t>
  </si>
  <si>
    <t xml:space="preserve">ДВИЖЕНИЕ ДЕНЕЖНЫХ СРЕДСТВ ОТ ФИНАНСОВОЙ ДЕЯТЕЛЬНОСТИ </t>
  </si>
  <si>
    <t>Выкуп и изменения в выпущенных долговых ценных бумагах</t>
  </si>
  <si>
    <t xml:space="preserve">Движение денежных средств от финансовой деятельности </t>
  </si>
  <si>
    <t xml:space="preserve">Влияние изменений валютных курсов на денежные средства и их эквиваленты </t>
  </si>
  <si>
    <t>(тыс. тенге)</t>
  </si>
  <si>
    <t>Резерв по переоценке финансовых активов, реклассифи-цированных из категории «финансовые активы, имеющиеся в наличии для продажи», в категорию «займы, выданные клиентам»</t>
  </si>
  <si>
    <t>Итого капитала</t>
  </si>
  <si>
    <t>Чистое изменение справедливой стоимости активов, имеющихся в наличии для продажи (неаудировано)</t>
  </si>
  <si>
    <t>Амортизация резерва по переоценке финансовых активов, реклассифицированных из категории «финансовые активы, имеющиеся в наличии для продажи», в категорию «займы, выданные клиентам» (неаудировано)</t>
  </si>
  <si>
    <t xml:space="preserve"> </t>
  </si>
  <si>
    <t>Чистая реализованная прибыль от операций с финансовыми активами, имеющимися в наличии для продажи</t>
  </si>
  <si>
    <t>Дебиторская задолженность по договорам финансовой аренды</t>
  </si>
  <si>
    <t>Авансы, выданные по договорам финансовой аренды</t>
  </si>
  <si>
    <t>Остаток на 01 января 2016 г.</t>
  </si>
  <si>
    <t>Получение субординированного долга</t>
  </si>
  <si>
    <t>Продажа основных средств и нематериальных активов</t>
  </si>
  <si>
    <t>Займы от Правительства Республики Казахстан и АО "ФНБ "Самрук-Казына"</t>
  </si>
  <si>
    <t>31.12.2016 г.</t>
  </si>
  <si>
    <t>Займы от Материнской компании</t>
  </si>
  <si>
    <t xml:space="preserve">Прочие поступления/(выплаты), нетто </t>
  </si>
  <si>
    <t xml:space="preserve">Чистый (убыток)/прибыль от операций с производными финансовыми инструментами </t>
  </si>
  <si>
    <t>(неаудировано)</t>
  </si>
  <si>
    <t>Дополнитель-ный оплаченный капитал</t>
  </si>
  <si>
    <t>Нераспреде-ленная прибыль</t>
  </si>
  <si>
    <t>Итого прочего совокупного дохода (неаудировано)</t>
  </si>
  <si>
    <t xml:space="preserve">Акции выпущенные </t>
  </si>
  <si>
    <t xml:space="preserve"> (неаудировано)</t>
  </si>
  <si>
    <t>Денежные средства и их эквиваленты на начало года</t>
  </si>
  <si>
    <t>Председатель Правления</t>
  </si>
  <si>
    <t>Жамишев Б.Б.</t>
  </si>
  <si>
    <t>Прибыль за период</t>
  </si>
  <si>
    <t>Денежные средства и их эквиваленты на конец периода</t>
  </si>
  <si>
    <t>Доход от выкупа выпущенных долговых ценных бумаг</t>
  </si>
  <si>
    <t>Чистая нереализованная прибыль от операций с инструментами хеджирования, за вычетом налога</t>
  </si>
  <si>
    <t>Прочий совокупный доход за период</t>
  </si>
  <si>
    <t>Итого совокупного дохода за период</t>
  </si>
  <si>
    <t>Остаток на 01 января 2017 г.</t>
  </si>
  <si>
    <t>Прибыль за период (неаудировано)</t>
  </si>
  <si>
    <t>Итого совокупного убытка за период (неаудировано)</t>
  </si>
  <si>
    <t>Дисконт по займу, выданному прочей связанной стороне Материнской компании, за вычетом налога (неаудировано)</t>
  </si>
  <si>
    <t>Чистые выплаты от операций с производными финансовыми инструментами</t>
  </si>
  <si>
    <t>Приобретение финансовых активов, имеющихся в наличии для продажи</t>
  </si>
  <si>
    <t>Выбытие и погашение финансовых активов, имеющихся в наличии для продажи</t>
  </si>
  <si>
    <t>Поступление от выпуска долговых ценных бумаг</t>
  </si>
  <si>
    <t xml:space="preserve">Чистые поступления от операций с иностранной валютой </t>
  </si>
  <si>
    <t>Чистое поступление/ (использование) денежных средств от операционной деятельности до уплаты налогов</t>
  </si>
  <si>
    <t>Чистое изменение справедливой стоимости финансовых активов, имеющихся в наличии для продажи, перенесенное в состав прибыли или убытка (неаудировано)</t>
  </si>
  <si>
    <t>Дивиденды объявленные (неаудировано)</t>
  </si>
  <si>
    <t>Всего операций с собственниками (неаудировано)</t>
  </si>
  <si>
    <t xml:space="preserve">Неаудированный консолидированный промежуточный отчет о прибыли или убытке </t>
  </si>
  <si>
    <t xml:space="preserve"> и прочем совокупном доходе АО "Банк Развития Казахстана" </t>
  </si>
  <si>
    <t>Неаудированный консолидированный промежуточный  отчет о финансовом положении</t>
  </si>
  <si>
    <t xml:space="preserve"> АО "Банк Развития Казахстана"  по состоянию на 30 сентября 2017 года</t>
  </si>
  <si>
    <t>30.09.2017 г.</t>
  </si>
  <si>
    <t>Дивиденды выплаченные</t>
  </si>
  <si>
    <t xml:space="preserve">Чистое увеличение денежных средств и их эквивалентов </t>
  </si>
  <si>
    <t>Чистый (убыток)/прибыль от операций с иностранной валютой</t>
  </si>
  <si>
    <t>Дополнительный оплаченный капитал по займам, полученным от Материнской компании за вычетом налога в сумме 1,421,754 тысячи тенге</t>
  </si>
  <si>
    <t>Чистый нереализованный убыток от операций с инструментами хеджирования, с учетом налога в сумме 91,279 тысяч тенге (неаудировано)</t>
  </si>
  <si>
    <t>Чистый нереализованный доход от операций с инструментами хеджирования, с учетом налога в сумме 
1,668 тысяч тенге (неаудировано)</t>
  </si>
  <si>
    <t>Остаток на 30 сентября 2016 г. (неаудировано)</t>
  </si>
  <si>
    <t>Остаток на 30 сентября 2017 г. (неаудировано)</t>
  </si>
  <si>
    <t>Дисконт по займу, выданному прочей связанной стороне Материнской компании, за вычетом налога в сумме 207,857 тысяч тенге (неаудировано)</t>
  </si>
  <si>
    <t>за девять месяцев, закончившихся 30 сентября 2017 года</t>
  </si>
  <si>
    <t xml:space="preserve"> 30.09.2017 г.</t>
  </si>
  <si>
    <t xml:space="preserve"> 30.09.2016 г.</t>
  </si>
  <si>
    <t>Чистый комиссионный (расход)/ доход</t>
  </si>
  <si>
    <t>Прочие доходы, нетто</t>
  </si>
  <si>
    <t xml:space="preserve">Экономия/ (расход) по подоходному налогу  </t>
  </si>
  <si>
    <t>Неаудированный консолидированный промежуточный отчет о движении денежных средств</t>
  </si>
  <si>
    <t xml:space="preserve"> АО "Банк Развития Казахстана" за девять месяцев, закончившихся 30 сентября 2017 года </t>
  </si>
  <si>
    <t>30.09.2016 г.</t>
  </si>
  <si>
    <t>Консолидированный промежуточный отчет об изменениях в капитале</t>
  </si>
  <si>
    <t xml:space="preserve"> АО "Банк Развития Казахстана" за девять месяцев, закончившихся 30 сентября 2017 года (неаудированный)</t>
  </si>
  <si>
    <t xml:space="preserve">Выпущенные долговые ценные бумаги </t>
  </si>
  <si>
    <t>Базовая и разводненная прибыль на акцию (тенге)</t>
  </si>
  <si>
    <t>Займы и средства от банков и прочих финансовых институтов</t>
  </si>
  <si>
    <t>Зам. главного бухгалтера</t>
  </si>
  <si>
    <t>Бапанова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</si>
</sst>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);\(#,##0\)"/>
    <numFmt numFmtId="166" formatCode="* #,##0_);* \(#,##0\);&quot;-&quot;??_);@"/>
    <numFmt numFmtId="167" formatCode="_(* #,##0.00_);_(* \(#,##0.00\);_(* &quot;-&quot;??_);_(@_)"/>
    <numFmt numFmtId="168" formatCode="#,##0_ ;\-#,##0\ "/>
  </numFmts>
  <fonts count="44" x14ac:knownFonts="1">
    <font>
      <sz val="10"/>
      <name val="Courier"/>
    </font>
    <font>
      <sz val="11"/>
      <color theme="1"/>
      <name val="Calibri"/>
      <family val="2"/>
      <charset val="204"/>
      <scheme val="minor"/>
    </font>
    <font>
      <sz val="8"/>
      <name val="Courie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Courie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0"/>
      <color theme="1"/>
      <name val="Arial Cyr"/>
      <charset val="204"/>
    </font>
    <font>
      <sz val="10"/>
      <color theme="1"/>
      <name val="Courier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  <charset val="204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17"/>
      <name val="Calibri"/>
      <family val="2"/>
      <charset val="204"/>
      <scheme val="minor"/>
    </font>
    <font>
      <sz val="11"/>
      <color indexed="46"/>
      <name val="Calibri"/>
      <family val="2"/>
      <charset val="204"/>
      <scheme val="minor"/>
    </font>
    <font>
      <sz val="11"/>
      <color rgb="FF0061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6">
    <xf numFmtId="0" fontId="0" fillId="0" borderId="0"/>
    <xf numFmtId="166" fontId="5" fillId="0" borderId="0" applyFill="0" applyBorder="0" applyProtection="0"/>
    <xf numFmtId="0" fontId="6" fillId="0" borderId="0"/>
    <xf numFmtId="0" fontId="7" fillId="0" borderId="0"/>
    <xf numFmtId="167" fontId="5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2" fillId="5" borderId="9" applyNumberFormat="0" applyAlignment="0" applyProtection="0"/>
    <xf numFmtId="0" fontId="23" fillId="6" borderId="10" applyNumberFormat="0" applyAlignment="0" applyProtection="0"/>
    <xf numFmtId="0" fontId="24" fillId="6" borderId="9" applyNumberForma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7" borderId="12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36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37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0" fontId="21" fillId="8" borderId="13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2" borderId="0" applyNumberFormat="0" applyBorder="0" applyAlignment="0" applyProtection="0"/>
    <xf numFmtId="0" fontId="43" fillId="2" borderId="0" applyNumberFormat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horizontal="center" vertical="justify"/>
    </xf>
    <xf numFmtId="0" fontId="4" fillId="0" borderId="0" xfId="0" applyFont="1"/>
    <xf numFmtId="14" fontId="3" fillId="0" borderId="0" xfId="0" applyNumberFormat="1" applyFont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4" fillId="0" borderId="0" xfId="1" applyFont="1" applyFill="1" applyBorder="1" applyAlignment="1"/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165" fontId="4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0" fontId="4" fillId="0" borderId="0" xfId="0" applyFont="1" applyAlignment="1"/>
    <xf numFmtId="0" fontId="3" fillId="0" borderId="0" xfId="0" applyNumberFormat="1" applyFont="1" applyFill="1" applyAlignment="1" applyProtection="1">
      <alignment horizontal="righ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3" fillId="0" borderId="0" xfId="0" applyNumberFormat="1" applyFont="1" applyFill="1" applyAlignment="1" applyProtection="1"/>
    <xf numFmtId="0" fontId="4" fillId="0" borderId="0" xfId="0" applyFont="1" applyBorder="1"/>
    <xf numFmtId="3" fontId="4" fillId="0" borderId="0" xfId="0" applyNumberFormat="1" applyFont="1" applyBorder="1"/>
    <xf numFmtId="3" fontId="4" fillId="0" borderId="0" xfId="0" applyNumberFormat="1" applyFont="1" applyAlignment="1">
      <alignment horizontal="right"/>
    </xf>
    <xf numFmtId="165" fontId="4" fillId="0" borderId="0" xfId="0" applyNumberFormat="1" applyFont="1" applyFill="1" applyBorder="1" applyAlignment="1" applyProtection="1">
      <alignment horizontal="right"/>
    </xf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/>
    <xf numFmtId="165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166" fontId="3" fillId="0" borderId="0" xfId="1" applyFont="1" applyFill="1" applyBorder="1"/>
    <xf numFmtId="0" fontId="4" fillId="0" borderId="0" xfId="0" applyFont="1" applyBorder="1" applyAlignment="1"/>
    <xf numFmtId="165" fontId="4" fillId="0" borderId="0" xfId="0" applyNumberFormat="1" applyFont="1"/>
    <xf numFmtId="0" fontId="4" fillId="0" borderId="0" xfId="0" applyFont="1" applyAlignment="1">
      <alignment wrapText="1"/>
    </xf>
    <xf numFmtId="166" fontId="3" fillId="0" borderId="0" xfId="0" applyNumberFormat="1" applyFont="1" applyBorder="1"/>
    <xf numFmtId="0" fontId="3" fillId="0" borderId="0" xfId="0" applyFont="1" applyAlignment="1">
      <alignment vertical="justify"/>
    </xf>
    <xf numFmtId="3" fontId="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right" wrapText="1"/>
    </xf>
    <xf numFmtId="166" fontId="8" fillId="0" borderId="2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 applyProtection="1">
      <alignment horizontal="right"/>
    </xf>
    <xf numFmtId="3" fontId="4" fillId="0" borderId="2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wrapText="1"/>
    </xf>
    <xf numFmtId="0" fontId="4" fillId="0" borderId="0" xfId="5" applyFont="1"/>
    <xf numFmtId="0" fontId="11" fillId="0" borderId="0" xfId="5" applyFont="1" applyAlignment="1">
      <alignment horizontal="right"/>
    </xf>
    <xf numFmtId="0" fontId="4" fillId="0" borderId="0" xfId="5" applyFont="1" applyAlignment="1"/>
    <xf numFmtId="0" fontId="3" fillId="0" borderId="0" xfId="5" applyFont="1" applyAlignment="1">
      <alignment horizontal="right"/>
    </xf>
    <xf numFmtId="0" fontId="3" fillId="0" borderId="0" xfId="5" applyFont="1" applyAlignment="1">
      <alignment wrapText="1"/>
    </xf>
    <xf numFmtId="166" fontId="11" fillId="0" borderId="0" xfId="7" applyNumberFormat="1" applyFont="1" applyFill="1" applyBorder="1" applyAlignment="1" applyProtection="1">
      <alignment horizontal="right"/>
    </xf>
    <xf numFmtId="166" fontId="11" fillId="0" borderId="2" xfId="7" applyNumberFormat="1" applyFont="1" applyFill="1" applyBorder="1" applyAlignment="1" applyProtection="1">
      <alignment horizontal="right"/>
    </xf>
    <xf numFmtId="0" fontId="3" fillId="0" borderId="0" xfId="5" applyFont="1" applyBorder="1" applyAlignment="1">
      <alignment wrapText="1"/>
    </xf>
    <xf numFmtId="0" fontId="3" fillId="0" borderId="0" xfId="7" applyFont="1" applyAlignment="1">
      <alignment wrapText="1"/>
    </xf>
    <xf numFmtId="166" fontId="11" fillId="0" borderId="2" xfId="5" applyNumberFormat="1" applyFont="1" applyFill="1" applyBorder="1" applyAlignment="1" applyProtection="1">
      <alignment horizontal="right"/>
    </xf>
    <xf numFmtId="0" fontId="3" fillId="0" borderId="0" xfId="7" applyFont="1"/>
    <xf numFmtId="37" fontId="12" fillId="0" borderId="0" xfId="7" applyNumberFormat="1" applyFont="1" applyFill="1" applyBorder="1" applyAlignment="1" applyProtection="1">
      <alignment horizontal="right"/>
    </xf>
    <xf numFmtId="166" fontId="4" fillId="0" borderId="0" xfId="5" applyNumberFormat="1" applyFont="1" applyAlignment="1"/>
    <xf numFmtId="0" fontId="12" fillId="0" borderId="0" xfId="5" applyFont="1" applyAlignment="1">
      <alignment horizontal="center" vertical="center"/>
    </xf>
    <xf numFmtId="3" fontId="3" fillId="0" borderId="0" xfId="5" applyNumberFormat="1" applyFont="1" applyAlignment="1"/>
    <xf numFmtId="0" fontId="11" fillId="0" borderId="0" xfId="5" applyFont="1" applyAlignment="1">
      <alignment horizontal="center" vertical="center"/>
    </xf>
    <xf numFmtId="0" fontId="3" fillId="0" borderId="0" xfId="5" applyFont="1" applyAlignment="1">
      <alignment horizontal="left"/>
    </xf>
    <xf numFmtId="37" fontId="4" fillId="0" borderId="0" xfId="8" applyNumberFormat="1" applyFont="1" applyFill="1" applyAlignment="1" applyProtection="1">
      <alignment horizontal="right"/>
    </xf>
    <xf numFmtId="37" fontId="3" fillId="0" borderId="0" xfId="8" applyNumberFormat="1" applyFont="1" applyFill="1" applyBorder="1" applyAlignment="1" applyProtection="1">
      <alignment horizontal="right"/>
    </xf>
    <xf numFmtId="0" fontId="13" fillId="0" borderId="0" xfId="7" applyFont="1"/>
    <xf numFmtId="0" fontId="4" fillId="0" borderId="0" xfId="5" applyFont="1" applyAlignment="1">
      <alignment wrapText="1"/>
    </xf>
    <xf numFmtId="0" fontId="4" fillId="0" borderId="0" xfId="5" applyFont="1" applyAlignment="1">
      <alignment wrapText="1"/>
    </xf>
    <xf numFmtId="0" fontId="10" fillId="0" borderId="0" xfId="7"/>
    <xf numFmtId="3" fontId="11" fillId="0" borderId="0" xfId="7" applyNumberFormat="1" applyFont="1" applyAlignment="1">
      <alignment horizontal="right"/>
    </xf>
    <xf numFmtId="3" fontId="12" fillId="0" borderId="5" xfId="7" applyNumberFormat="1" applyFont="1" applyBorder="1" applyAlignment="1">
      <alignment horizontal="right"/>
    </xf>
    <xf numFmtId="3" fontId="11" fillId="0" borderId="2" xfId="7" applyNumberFormat="1" applyFont="1" applyBorder="1" applyAlignment="1">
      <alignment horizontal="right"/>
    </xf>
    <xf numFmtId="3" fontId="3" fillId="0" borderId="4" xfId="7" applyNumberFormat="1" applyFont="1" applyBorder="1" applyAlignment="1">
      <alignment horizontal="right"/>
    </xf>
    <xf numFmtId="0" fontId="13" fillId="0" borderId="0" xfId="7" applyFont="1" applyAlignment="1">
      <alignment horizontal="left"/>
    </xf>
    <xf numFmtId="0" fontId="14" fillId="0" borderId="0" xfId="7" applyFont="1" applyAlignment="1">
      <alignment horizontal="center" vertical="center"/>
    </xf>
    <xf numFmtId="0" fontId="13" fillId="0" borderId="0" xfId="7" applyFont="1" applyAlignment="1">
      <alignment horizontal="right"/>
    </xf>
    <xf numFmtId="0" fontId="13" fillId="0" borderId="0" xfId="7" applyFont="1" applyBorder="1" applyAlignment="1"/>
    <xf numFmtId="3" fontId="4" fillId="0" borderId="0" xfId="0" applyNumberFormat="1" applyFont="1"/>
    <xf numFmtId="166" fontId="12" fillId="0" borderId="0" xfId="5" applyNumberFormat="1" applyFont="1" applyAlignment="1">
      <alignment horizontal="right" wrapText="1"/>
    </xf>
    <xf numFmtId="166" fontId="12" fillId="0" borderId="1" xfId="7" applyNumberFormat="1" applyFont="1" applyFill="1" applyBorder="1" applyAlignment="1" applyProtection="1">
      <alignment horizontal="right"/>
    </xf>
    <xf numFmtId="166" fontId="11" fillId="0" borderId="0" xfId="5" applyNumberFormat="1" applyFont="1" applyFill="1" applyAlignment="1" applyProtection="1">
      <alignment horizontal="right"/>
    </xf>
    <xf numFmtId="3" fontId="12" fillId="0" borderId="4" xfId="7" applyNumberFormat="1" applyFont="1" applyBorder="1" applyAlignment="1">
      <alignment horizontal="right"/>
    </xf>
    <xf numFmtId="0" fontId="15" fillId="0" borderId="0" xfId="7" applyFont="1"/>
    <xf numFmtId="0" fontId="16" fillId="0" borderId="0" xfId="0" applyFont="1"/>
    <xf numFmtId="3" fontId="8" fillId="0" borderId="2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Alignment="1" applyProtection="1">
      <alignment horizontal="right"/>
    </xf>
    <xf numFmtId="3" fontId="11" fillId="0" borderId="0" xfId="7" applyNumberFormat="1" applyFont="1" applyFill="1" applyBorder="1" applyAlignment="1" applyProtection="1">
      <alignment horizontal="right"/>
    </xf>
    <xf numFmtId="0" fontId="4" fillId="0" borderId="0" xfId="8" applyFont="1" applyFill="1"/>
    <xf numFmtId="0" fontId="3" fillId="0" borderId="0" xfId="9" applyFont="1" applyFill="1" applyAlignment="1">
      <alignment horizontal="right"/>
    </xf>
    <xf numFmtId="0" fontId="3" fillId="0" borderId="0" xfId="7" applyFont="1" applyFill="1" applyAlignment="1">
      <alignment wrapText="1"/>
    </xf>
    <xf numFmtId="37" fontId="3" fillId="0" borderId="0" xfId="8" applyNumberFormat="1" applyFont="1" applyFill="1" applyBorder="1" applyAlignment="1">
      <alignment horizontal="right" wrapText="1"/>
    </xf>
    <xf numFmtId="0" fontId="3" fillId="0" borderId="0" xfId="8" applyFont="1" applyFill="1" applyAlignment="1">
      <alignment wrapText="1"/>
    </xf>
    <xf numFmtId="166" fontId="4" fillId="0" borderId="0" xfId="8" applyNumberFormat="1" applyFont="1" applyFill="1"/>
    <xf numFmtId="0" fontId="19" fillId="0" borderId="0" xfId="8" applyFont="1" applyFill="1"/>
    <xf numFmtId="0" fontId="3" fillId="0" borderId="0" xfId="5" applyFont="1" applyFill="1"/>
    <xf numFmtId="0" fontId="3" fillId="0" borderId="0" xfId="5" applyFont="1" applyFill="1" applyAlignment="1">
      <alignment horizontal="center" vertical="center"/>
    </xf>
    <xf numFmtId="37" fontId="4" fillId="0" borderId="0" xfId="8" applyNumberFormat="1" applyFont="1" applyFill="1"/>
    <xf numFmtId="0" fontId="3" fillId="0" borderId="0" xfId="0" applyFont="1" applyAlignment="1">
      <alignment horizontal="right"/>
    </xf>
    <xf numFmtId="0" fontId="3" fillId="0" borderId="0" xfId="5" applyFont="1" applyAlignment="1">
      <alignment horizontal="center"/>
    </xf>
    <xf numFmtId="0" fontId="12" fillId="0" borderId="0" xfId="7" applyFont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3" fillId="0" borderId="1" xfId="7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8" applyFont="1" applyFill="1" applyBorder="1" applyAlignment="1">
      <alignment horizontal="center" wrapText="1"/>
    </xf>
    <xf numFmtId="3" fontId="3" fillId="0" borderId="0" xfId="5" applyNumberFormat="1" applyFont="1" applyFill="1" applyAlignment="1">
      <alignment horizontal="center"/>
    </xf>
    <xf numFmtId="0" fontId="3" fillId="0" borderId="0" xfId="8" applyFont="1" applyFill="1" applyAlignment="1">
      <alignment horizontal="center" vertical="justify"/>
    </xf>
    <xf numFmtId="0" fontId="4" fillId="0" borderId="0" xfId="8" applyFont="1" applyFill="1" applyAlignment="1">
      <alignment wrapText="1"/>
    </xf>
    <xf numFmtId="166" fontId="9" fillId="0" borderId="2" xfId="0" applyNumberFormat="1" applyFont="1" applyFill="1" applyBorder="1" applyAlignment="1" applyProtection="1">
      <alignment horizontal="right"/>
    </xf>
    <xf numFmtId="3" fontId="3" fillId="0" borderId="2" xfId="0" applyNumberFormat="1" applyFont="1" applyFill="1" applyBorder="1" applyAlignment="1" applyProtection="1">
      <alignment horizontal="right" wrapText="1"/>
    </xf>
    <xf numFmtId="3" fontId="3" fillId="0" borderId="2" xfId="0" applyNumberFormat="1" applyFont="1" applyFill="1" applyBorder="1" applyAlignment="1" applyProtection="1">
      <alignment wrapText="1"/>
    </xf>
    <xf numFmtId="166" fontId="3" fillId="0" borderId="2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Alignment="1">
      <alignment horizontal="right"/>
    </xf>
    <xf numFmtId="37" fontId="3" fillId="0" borderId="2" xfId="8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 applyProtection="1">
      <alignment horizontal="right"/>
    </xf>
    <xf numFmtId="3" fontId="3" fillId="0" borderId="1" xfId="0" applyNumberFormat="1" applyFont="1" applyFill="1" applyBorder="1" applyAlignment="1" applyProtection="1">
      <alignment wrapText="1"/>
    </xf>
    <xf numFmtId="3" fontId="8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>
      <alignment horizontal="right"/>
    </xf>
    <xf numFmtId="166" fontId="3" fillId="0" borderId="1" xfId="0" applyNumberFormat="1" applyFont="1" applyFill="1" applyBorder="1" applyAlignment="1" applyProtection="1">
      <alignment wrapText="1"/>
    </xf>
    <xf numFmtId="3" fontId="3" fillId="0" borderId="4" xfId="0" applyNumberFormat="1" applyFont="1" applyFill="1" applyBorder="1" applyAlignment="1" applyProtection="1">
      <alignment wrapText="1"/>
    </xf>
    <xf numFmtId="166" fontId="3" fillId="0" borderId="4" xfId="0" applyNumberFormat="1" applyFont="1" applyFill="1" applyBorder="1" applyAlignment="1" applyProtection="1">
      <alignment wrapText="1"/>
    </xf>
    <xf numFmtId="168" fontId="4" fillId="0" borderId="0" xfId="8" applyNumberFormat="1" applyFont="1" applyFill="1" applyBorder="1" applyAlignment="1" applyProtection="1">
      <alignment horizontal="right"/>
    </xf>
    <xf numFmtId="3" fontId="3" fillId="0" borderId="3" xfId="0" applyNumberFormat="1" applyFont="1" applyFill="1" applyBorder="1" applyAlignment="1" applyProtection="1">
      <alignment wrapText="1"/>
    </xf>
    <xf numFmtId="166" fontId="9" fillId="0" borderId="3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3" fillId="0" borderId="0" xfId="0" applyFont="1" applyAlignment="1"/>
    <xf numFmtId="14" fontId="3" fillId="0" borderId="0" xfId="0" applyNumberFormat="1" applyFont="1" applyAlignment="1">
      <alignment horizontal="right" wrapText="1"/>
    </xf>
    <xf numFmtId="3" fontId="4" fillId="0" borderId="0" xfId="0" applyNumberFormat="1" applyFont="1" applyAlignment="1"/>
    <xf numFmtId="3" fontId="3" fillId="0" borderId="0" xfId="0" applyNumberFormat="1" applyFont="1" applyAlignment="1"/>
    <xf numFmtId="3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3" fontId="3" fillId="0" borderId="4" xfId="1" applyNumberFormat="1" applyFont="1" applyFill="1" applyBorder="1" applyAlignment="1"/>
    <xf numFmtId="3" fontId="3" fillId="0" borderId="1" xfId="0" applyNumberFormat="1" applyFont="1" applyFill="1" applyBorder="1" applyAlignment="1" applyProtection="1">
      <alignment horizontal="right"/>
    </xf>
    <xf numFmtId="3" fontId="3" fillId="0" borderId="3" xfId="0" applyNumberFormat="1" applyFont="1" applyBorder="1" applyAlignment="1"/>
    <xf numFmtId="3" fontId="3" fillId="0" borderId="0" xfId="7" applyNumberFormat="1" applyFont="1" applyFill="1" applyBorder="1" applyAlignment="1" applyProtection="1">
      <alignment horizontal="right"/>
    </xf>
    <xf numFmtId="3" fontId="3" fillId="0" borderId="3" xfId="0" applyNumberFormat="1" applyFont="1" applyFill="1" applyBorder="1" applyAlignment="1" applyProtection="1">
      <alignment horizontal="right"/>
    </xf>
    <xf numFmtId="0" fontId="4" fillId="0" borderId="0" xfId="5" applyFont="1" applyAlignment="1">
      <alignment wrapText="1"/>
    </xf>
    <xf numFmtId="0" fontId="4" fillId="0" borderId="0" xfId="8" applyFont="1" applyFill="1" applyAlignment="1">
      <alignment wrapText="1"/>
    </xf>
    <xf numFmtId="0" fontId="10" fillId="0" borderId="0" xfId="7" applyFont="1"/>
    <xf numFmtId="166" fontId="4" fillId="0" borderId="2" xfId="0" applyNumberFormat="1" applyFont="1" applyFill="1" applyBorder="1" applyAlignment="1" applyProtection="1">
      <alignment horizontal="right"/>
    </xf>
    <xf numFmtId="166" fontId="3" fillId="0" borderId="3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wrapText="1"/>
    </xf>
    <xf numFmtId="0" fontId="3" fillId="0" borderId="1" xfId="0" applyFont="1" applyBorder="1" applyAlignment="1">
      <alignment wrapText="1"/>
    </xf>
    <xf numFmtId="3" fontId="11" fillId="0" borderId="2" xfId="7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5" applyFont="1" applyAlignment="1">
      <alignment wrapText="1"/>
    </xf>
    <xf numFmtId="0" fontId="4" fillId="0" borderId="0" xfId="8" applyFont="1" applyFill="1" applyAlignment="1">
      <alignment wrapText="1"/>
    </xf>
    <xf numFmtId="166" fontId="3" fillId="0" borderId="3" xfId="0" applyNumberFormat="1" applyFont="1" applyFill="1" applyBorder="1" applyAlignment="1" applyProtection="1">
      <alignment wrapText="1"/>
    </xf>
    <xf numFmtId="3" fontId="4" fillId="0" borderId="4" xfId="1" applyNumberFormat="1" applyFont="1" applyFill="1" applyBorder="1" applyAlignment="1"/>
    <xf numFmtId="3" fontId="4" fillId="0" borderId="0" xfId="1" applyNumberFormat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5" applyFont="1" applyAlignment="1">
      <alignment horizontal="center" wrapText="1"/>
    </xf>
    <xf numFmtId="0" fontId="3" fillId="0" borderId="0" xfId="5" applyFont="1" applyAlignment="1">
      <alignment horizontal="center"/>
    </xf>
    <xf numFmtId="0" fontId="4" fillId="0" borderId="0" xfId="5" applyFont="1" applyAlignment="1">
      <alignment wrapText="1"/>
    </xf>
    <xf numFmtId="3" fontId="3" fillId="0" borderId="0" xfId="5" applyNumberFormat="1" applyFont="1" applyFill="1" applyAlignment="1">
      <alignment horizontal="center"/>
    </xf>
    <xf numFmtId="0" fontId="3" fillId="0" borderId="0" xfId="8" applyFont="1" applyFill="1" applyBorder="1" applyAlignment="1">
      <alignment horizontal="center" wrapText="1"/>
    </xf>
    <xf numFmtId="0" fontId="3" fillId="0" borderId="2" xfId="8" applyFont="1" applyFill="1" applyBorder="1" applyAlignment="1">
      <alignment horizontal="center" wrapText="1"/>
    </xf>
    <xf numFmtId="0" fontId="3" fillId="0" borderId="0" xfId="8" applyFont="1" applyFill="1" applyAlignment="1">
      <alignment horizontal="center" vertical="justify" wrapText="1"/>
    </xf>
    <xf numFmtId="0" fontId="3" fillId="0" borderId="0" xfId="8" applyFont="1" applyFill="1" applyAlignment="1">
      <alignment horizontal="center" vertical="justify"/>
    </xf>
    <xf numFmtId="0" fontId="4" fillId="0" borderId="0" xfId="8" applyFont="1" applyFill="1" applyAlignment="1">
      <alignment wrapText="1"/>
    </xf>
  </cellXfs>
  <cellStyles count="406">
    <cellStyle name="20% - Акцент1 10" xfId="10"/>
    <cellStyle name="20% - Акцент1 11" xfId="11"/>
    <cellStyle name="20% - Акцент1 12" xfId="12"/>
    <cellStyle name="20% - Акцент1 13" xfId="13"/>
    <cellStyle name="20% - Акцент1 14" xfId="14"/>
    <cellStyle name="20% - Акцент1 2" xfId="15"/>
    <cellStyle name="20% — акцент1 2" xfId="16"/>
    <cellStyle name="20% - Акцент1 2 2" xfId="17"/>
    <cellStyle name="20% - Акцент1 3" xfId="18"/>
    <cellStyle name="20% — акцент1 3" xfId="19"/>
    <cellStyle name="20% - Акцент1 4" xfId="20"/>
    <cellStyle name="20% — акцент1 4" xfId="21"/>
    <cellStyle name="20% - Акцент1 5" xfId="22"/>
    <cellStyle name="20% - Акцент1 6" xfId="23"/>
    <cellStyle name="20% - Акцент1 7" xfId="24"/>
    <cellStyle name="20% - Акцент1 8" xfId="25"/>
    <cellStyle name="20% - Акцент1 9" xfId="26"/>
    <cellStyle name="20% - Акцент2 10" xfId="27"/>
    <cellStyle name="20% - Акцент2 11" xfId="28"/>
    <cellStyle name="20% - Акцент2 12" xfId="29"/>
    <cellStyle name="20% - Акцент2 13" xfId="30"/>
    <cellStyle name="20% - Акцент2 14" xfId="31"/>
    <cellStyle name="20% - Акцент2 2" xfId="32"/>
    <cellStyle name="20% — акцент2 2" xfId="33"/>
    <cellStyle name="20% - Акцент2 2 2" xfId="34"/>
    <cellStyle name="20% - Акцент2 3" xfId="35"/>
    <cellStyle name="20% — акцент2 3" xfId="36"/>
    <cellStyle name="20% - Акцент2 4" xfId="37"/>
    <cellStyle name="20% — акцент2 4" xfId="38"/>
    <cellStyle name="20% - Акцент2 5" xfId="39"/>
    <cellStyle name="20% - Акцент2 6" xfId="40"/>
    <cellStyle name="20% - Акцент2 7" xfId="41"/>
    <cellStyle name="20% - Акцент2 8" xfId="42"/>
    <cellStyle name="20% - Акцент2 9" xfId="43"/>
    <cellStyle name="20% - Акцент3 10" xfId="44"/>
    <cellStyle name="20% - Акцент3 11" xfId="45"/>
    <cellStyle name="20% - Акцент3 12" xfId="46"/>
    <cellStyle name="20% - Акцент3 13" xfId="47"/>
    <cellStyle name="20% - Акцент3 14" xfId="48"/>
    <cellStyle name="20% - Акцент3 2" xfId="49"/>
    <cellStyle name="20% — акцент3 2" xfId="50"/>
    <cellStyle name="20% - Акцент3 2 2" xfId="51"/>
    <cellStyle name="20% - Акцент3 3" xfId="52"/>
    <cellStyle name="20% — акцент3 3" xfId="53"/>
    <cellStyle name="20% - Акцент3 4" xfId="54"/>
    <cellStyle name="20% — акцент3 4" xfId="55"/>
    <cellStyle name="20% - Акцент3 5" xfId="56"/>
    <cellStyle name="20% - Акцент3 6" xfId="57"/>
    <cellStyle name="20% - Акцент3 7" xfId="58"/>
    <cellStyle name="20% - Акцент3 8" xfId="59"/>
    <cellStyle name="20% - Акцент3 9" xfId="60"/>
    <cellStyle name="20% - Акцент4 10" xfId="61"/>
    <cellStyle name="20% - Акцент4 11" xfId="62"/>
    <cellStyle name="20% - Акцент4 12" xfId="63"/>
    <cellStyle name="20% - Акцент4 13" xfId="64"/>
    <cellStyle name="20% - Акцент4 14" xfId="65"/>
    <cellStyle name="20% - Акцент4 2" xfId="66"/>
    <cellStyle name="20% — акцент4 2" xfId="67"/>
    <cellStyle name="20% - Акцент4 2 2" xfId="68"/>
    <cellStyle name="20% - Акцент4 3" xfId="69"/>
    <cellStyle name="20% — акцент4 3" xfId="70"/>
    <cellStyle name="20% - Акцент4 4" xfId="71"/>
    <cellStyle name="20% — акцент4 4" xfId="72"/>
    <cellStyle name="20% - Акцент4 5" xfId="73"/>
    <cellStyle name="20% - Акцент4 6" xfId="74"/>
    <cellStyle name="20% - Акцент4 7" xfId="75"/>
    <cellStyle name="20% - Акцент4 8" xfId="76"/>
    <cellStyle name="20% - Акцент4 9" xfId="77"/>
    <cellStyle name="20% - Акцент5 10" xfId="78"/>
    <cellStyle name="20% - Акцент5 11" xfId="79"/>
    <cellStyle name="20% - Акцент5 12" xfId="80"/>
    <cellStyle name="20% - Акцент5 13" xfId="81"/>
    <cellStyle name="20% - Акцент5 14" xfId="82"/>
    <cellStyle name="20% - Акцент5 2" xfId="83"/>
    <cellStyle name="20% — акцент5 2" xfId="84"/>
    <cellStyle name="20% - Акцент5 2 2" xfId="85"/>
    <cellStyle name="20% - Акцент5 3" xfId="86"/>
    <cellStyle name="20% — акцент5 3" xfId="87"/>
    <cellStyle name="20% - Акцент5 4" xfId="88"/>
    <cellStyle name="20% — акцент5 4" xfId="89"/>
    <cellStyle name="20% - Акцент5 5" xfId="90"/>
    <cellStyle name="20% - Акцент5 6" xfId="91"/>
    <cellStyle name="20% - Акцент5 7" xfId="92"/>
    <cellStyle name="20% - Акцент5 8" xfId="93"/>
    <cellStyle name="20% - Акцент5 9" xfId="94"/>
    <cellStyle name="20% - Акцент6 10" xfId="95"/>
    <cellStyle name="20% - Акцент6 11" xfId="96"/>
    <cellStyle name="20% - Акцент6 12" xfId="97"/>
    <cellStyle name="20% - Акцент6 13" xfId="98"/>
    <cellStyle name="20% - Акцент6 14" xfId="99"/>
    <cellStyle name="20% - Акцент6 2" xfId="100"/>
    <cellStyle name="20% — акцент6 2" xfId="101"/>
    <cellStyle name="20% - Акцент6 2 2" xfId="102"/>
    <cellStyle name="20% - Акцент6 3" xfId="103"/>
    <cellStyle name="20% — акцент6 3" xfId="104"/>
    <cellStyle name="20% - Акцент6 4" xfId="105"/>
    <cellStyle name="20% — акцент6 4" xfId="106"/>
    <cellStyle name="20% - Акцент6 5" xfId="107"/>
    <cellStyle name="20% - Акцент6 6" xfId="108"/>
    <cellStyle name="20% - Акцент6 7" xfId="109"/>
    <cellStyle name="20% - Акцент6 8" xfId="110"/>
    <cellStyle name="20% - Акцент6 9" xfId="111"/>
    <cellStyle name="40% - Акцент1 10" xfId="112"/>
    <cellStyle name="40% - Акцент1 11" xfId="113"/>
    <cellStyle name="40% - Акцент1 12" xfId="114"/>
    <cellStyle name="40% - Акцент1 13" xfId="115"/>
    <cellStyle name="40% - Акцент1 14" xfId="116"/>
    <cellStyle name="40% - Акцент1 2" xfId="117"/>
    <cellStyle name="40% — акцент1 2" xfId="118"/>
    <cellStyle name="40% - Акцент1 2 2" xfId="119"/>
    <cellStyle name="40% - Акцент1 3" xfId="120"/>
    <cellStyle name="40% — акцент1 3" xfId="121"/>
    <cellStyle name="40% - Акцент1 4" xfId="122"/>
    <cellStyle name="40% — акцент1 4" xfId="123"/>
    <cellStyle name="40% - Акцент1 5" xfId="124"/>
    <cellStyle name="40% - Акцент1 6" xfId="125"/>
    <cellStyle name="40% - Акцент1 7" xfId="126"/>
    <cellStyle name="40% - Акцент1 8" xfId="127"/>
    <cellStyle name="40% - Акцент1 9" xfId="128"/>
    <cellStyle name="40% - Акцент2 10" xfId="129"/>
    <cellStyle name="40% - Акцент2 11" xfId="130"/>
    <cellStyle name="40% - Акцент2 12" xfId="131"/>
    <cellStyle name="40% - Акцент2 13" xfId="132"/>
    <cellStyle name="40% - Акцент2 14" xfId="133"/>
    <cellStyle name="40% - Акцент2 2" xfId="134"/>
    <cellStyle name="40% — акцент2 2" xfId="135"/>
    <cellStyle name="40% - Акцент2 2 2" xfId="136"/>
    <cellStyle name="40% - Акцент2 3" xfId="137"/>
    <cellStyle name="40% — акцент2 3" xfId="138"/>
    <cellStyle name="40% - Акцент2 4" xfId="139"/>
    <cellStyle name="40% — акцент2 4" xfId="140"/>
    <cellStyle name="40% - Акцент2 5" xfId="141"/>
    <cellStyle name="40% - Акцент2 6" xfId="142"/>
    <cellStyle name="40% - Акцент2 7" xfId="143"/>
    <cellStyle name="40% - Акцент2 8" xfId="144"/>
    <cellStyle name="40% - Акцент2 9" xfId="145"/>
    <cellStyle name="40% - Акцент3 10" xfId="146"/>
    <cellStyle name="40% - Акцент3 11" xfId="147"/>
    <cellStyle name="40% - Акцент3 12" xfId="148"/>
    <cellStyle name="40% - Акцент3 13" xfId="149"/>
    <cellStyle name="40% - Акцент3 14" xfId="150"/>
    <cellStyle name="40% - Акцент3 2" xfId="151"/>
    <cellStyle name="40% — акцент3 2" xfId="152"/>
    <cellStyle name="40% - Акцент3 2 2" xfId="153"/>
    <cellStyle name="40% - Акцент3 3" xfId="154"/>
    <cellStyle name="40% — акцент3 3" xfId="155"/>
    <cellStyle name="40% - Акцент3 4" xfId="156"/>
    <cellStyle name="40% — акцент3 4" xfId="157"/>
    <cellStyle name="40% - Акцент3 5" xfId="158"/>
    <cellStyle name="40% - Акцент3 6" xfId="159"/>
    <cellStyle name="40% - Акцент3 7" xfId="160"/>
    <cellStyle name="40% - Акцент3 8" xfId="161"/>
    <cellStyle name="40% - Акцент3 9" xfId="162"/>
    <cellStyle name="40% - Акцент4 10" xfId="163"/>
    <cellStyle name="40% - Акцент4 11" xfId="164"/>
    <cellStyle name="40% - Акцент4 12" xfId="165"/>
    <cellStyle name="40% - Акцент4 13" xfId="166"/>
    <cellStyle name="40% - Акцент4 14" xfId="167"/>
    <cellStyle name="40% - Акцент4 2" xfId="168"/>
    <cellStyle name="40% — акцент4 2" xfId="169"/>
    <cellStyle name="40% - Акцент4 2 2" xfId="170"/>
    <cellStyle name="40% - Акцент4 3" xfId="171"/>
    <cellStyle name="40% — акцент4 3" xfId="172"/>
    <cellStyle name="40% - Акцент4 4" xfId="173"/>
    <cellStyle name="40% — акцент4 4" xfId="174"/>
    <cellStyle name="40% - Акцент4 5" xfId="175"/>
    <cellStyle name="40% - Акцент4 6" xfId="176"/>
    <cellStyle name="40% - Акцент4 7" xfId="177"/>
    <cellStyle name="40% - Акцент4 8" xfId="178"/>
    <cellStyle name="40% - Акцент4 9" xfId="179"/>
    <cellStyle name="40% - Акцент5 10" xfId="180"/>
    <cellStyle name="40% - Акцент5 11" xfId="181"/>
    <cellStyle name="40% - Акцент5 12" xfId="182"/>
    <cellStyle name="40% - Акцент5 13" xfId="183"/>
    <cellStyle name="40% - Акцент5 14" xfId="184"/>
    <cellStyle name="40% - Акцент5 2" xfId="185"/>
    <cellStyle name="40% — акцент5 2" xfId="186"/>
    <cellStyle name="40% - Акцент5 2 2" xfId="187"/>
    <cellStyle name="40% - Акцент5 3" xfId="188"/>
    <cellStyle name="40% — акцент5 3" xfId="189"/>
    <cellStyle name="40% - Акцент5 4" xfId="190"/>
    <cellStyle name="40% — акцент5 4" xfId="191"/>
    <cellStyle name="40% - Акцент5 5" xfId="192"/>
    <cellStyle name="40% - Акцент5 6" xfId="193"/>
    <cellStyle name="40% - Акцент5 7" xfId="194"/>
    <cellStyle name="40% - Акцент5 8" xfId="195"/>
    <cellStyle name="40% - Акцент5 9" xfId="196"/>
    <cellStyle name="40% - Акцент6 10" xfId="197"/>
    <cellStyle name="40% - Акцент6 11" xfId="198"/>
    <cellStyle name="40% - Акцент6 12" xfId="199"/>
    <cellStyle name="40% - Акцент6 13" xfId="200"/>
    <cellStyle name="40% - Акцент6 14" xfId="201"/>
    <cellStyle name="40% - Акцент6 2" xfId="202"/>
    <cellStyle name="40% — акцент6 2" xfId="203"/>
    <cellStyle name="40% - Акцент6 2 2" xfId="204"/>
    <cellStyle name="40% - Акцент6 3" xfId="205"/>
    <cellStyle name="40% — акцент6 3" xfId="206"/>
    <cellStyle name="40% - Акцент6 4" xfId="207"/>
    <cellStyle name="40% — акцент6 4" xfId="208"/>
    <cellStyle name="40% - Акцент6 5" xfId="209"/>
    <cellStyle name="40% - Акцент6 6" xfId="210"/>
    <cellStyle name="40% - Акцент6 7" xfId="211"/>
    <cellStyle name="40% - Акцент6 8" xfId="212"/>
    <cellStyle name="40% - Акцент6 9" xfId="213"/>
    <cellStyle name="60% - Акцент1 2" xfId="214"/>
    <cellStyle name="60% - Акцент2 2" xfId="215"/>
    <cellStyle name="60% - Акцент3 2" xfId="216"/>
    <cellStyle name="60% - Акцент4 2" xfId="217"/>
    <cellStyle name="60% - Акцент5 2" xfId="218"/>
    <cellStyle name="60% - Акцент6 2" xfId="219"/>
    <cellStyle name="Comma_Worksheet in 2241 3 Cashflow statement - consolidated 31 12 01, 31 12 00" xfId="4"/>
    <cellStyle name="Debit" xfId="1"/>
    <cellStyle name="I0I0Normal" xfId="220"/>
    <cellStyle name="I0Normal" xfId="221"/>
    <cellStyle name="I1I0Normal" xfId="222"/>
    <cellStyle name="I1Normal" xfId="223"/>
    <cellStyle name="I2I0Normal" xfId="224"/>
    <cellStyle name="I2Normal" xfId="225"/>
    <cellStyle name="I2Normal 2" xfId="226"/>
    <cellStyle name="I3Normal" xfId="227"/>
    <cellStyle name="I4Normal" xfId="228"/>
    <cellStyle name="Акцент1 2" xfId="229"/>
    <cellStyle name="Акцент2 2" xfId="230"/>
    <cellStyle name="Акцент3 2" xfId="231"/>
    <cellStyle name="Акцент4 2" xfId="232"/>
    <cellStyle name="Акцент5 2" xfId="233"/>
    <cellStyle name="Акцент6 2" xfId="234"/>
    <cellStyle name="Ввод  2" xfId="235"/>
    <cellStyle name="Вывод 2" xfId="236"/>
    <cellStyle name="Вычисление 2" xfId="237"/>
    <cellStyle name="Заголовок 1 2" xfId="238"/>
    <cellStyle name="Заголовок 2 2" xfId="239"/>
    <cellStyle name="Заголовок 3 2" xfId="240"/>
    <cellStyle name="Заголовок 4 2" xfId="241"/>
    <cellStyle name="Итог 2" xfId="242"/>
    <cellStyle name="Контрольная ячейка 2" xfId="243"/>
    <cellStyle name="Название 2" xfId="244"/>
    <cellStyle name="Название 3" xfId="245"/>
    <cellStyle name="Название 4" xfId="246"/>
    <cellStyle name="Нейтральный 2" xfId="247"/>
    <cellStyle name="Обычный" xfId="0" builtinId="0"/>
    <cellStyle name="Обычный 10" xfId="248"/>
    <cellStyle name="Обычный 11" xfId="249"/>
    <cellStyle name="Обычный 12" xfId="250"/>
    <cellStyle name="Обычный 13" xfId="251"/>
    <cellStyle name="Обычный 14" xfId="252"/>
    <cellStyle name="Обычный 15" xfId="253"/>
    <cellStyle name="Обычный 16" xfId="254"/>
    <cellStyle name="Обычный 17" xfId="255"/>
    <cellStyle name="Обычный 18" xfId="256"/>
    <cellStyle name="Обычный 19" xfId="257"/>
    <cellStyle name="Обычный 2" xfId="3"/>
    <cellStyle name="Обычный 2 2" xfId="258"/>
    <cellStyle name="Обычный 2 5" xfId="7"/>
    <cellStyle name="Обычный 20" xfId="259"/>
    <cellStyle name="Обычный 21" xfId="260"/>
    <cellStyle name="Обычный 22" xfId="261"/>
    <cellStyle name="Обычный 23" xfId="262"/>
    <cellStyle name="Обычный 24" xfId="263"/>
    <cellStyle name="Обычный 25" xfId="264"/>
    <cellStyle name="Обычный 26" xfId="265"/>
    <cellStyle name="Обычный 27" xfId="266"/>
    <cellStyle name="Обычный 28" xfId="267"/>
    <cellStyle name="Обычный 29" xfId="268"/>
    <cellStyle name="Обычный 3" xfId="6"/>
    <cellStyle name="Обычный 3 2" xfId="269"/>
    <cellStyle name="Обычный 3 2 2" xfId="270"/>
    <cellStyle name="Обычный 3 2 3" xfId="271"/>
    <cellStyle name="Обычный 3 2 3 2" xfId="272"/>
    <cellStyle name="Обычный 3 2 4" xfId="273"/>
    <cellStyle name="Обычный 3 3" xfId="8"/>
    <cellStyle name="Обычный 30" xfId="274"/>
    <cellStyle name="Обычный 31" xfId="275"/>
    <cellStyle name="Обычный 32" xfId="276"/>
    <cellStyle name="Обычный 33" xfId="277"/>
    <cellStyle name="Обычный 34" xfId="278"/>
    <cellStyle name="Обычный 35" xfId="279"/>
    <cellStyle name="Обычный 36" xfId="280"/>
    <cellStyle name="Обычный 37" xfId="281"/>
    <cellStyle name="Обычный 38" xfId="282"/>
    <cellStyle name="Обычный 39" xfId="283"/>
    <cellStyle name="Обычный 4" xfId="284"/>
    <cellStyle name="Обычный 4 2" xfId="5"/>
    <cellStyle name="Обычный 4 3" xfId="9"/>
    <cellStyle name="Обычный 40" xfId="285"/>
    <cellStyle name="Обычный 41" xfId="286"/>
    <cellStyle name="Обычный 5" xfId="287"/>
    <cellStyle name="Обычный 6" xfId="288"/>
    <cellStyle name="Обычный 7" xfId="289"/>
    <cellStyle name="Обычный 8" xfId="290"/>
    <cellStyle name="Обычный 9" xfId="291"/>
    <cellStyle name="Плохой 2" xfId="292"/>
    <cellStyle name="Пояснение 2" xfId="293"/>
    <cellStyle name="Примечание 10" xfId="294"/>
    <cellStyle name="Примечание 10 2" xfId="295"/>
    <cellStyle name="Примечание 11" xfId="296"/>
    <cellStyle name="Примечание 11 2" xfId="297"/>
    <cellStyle name="Примечание 12" xfId="298"/>
    <cellStyle name="Примечание 12 2" xfId="299"/>
    <cellStyle name="Примечание 13" xfId="300"/>
    <cellStyle name="Примечание 13 2" xfId="301"/>
    <cellStyle name="Примечание 14" xfId="302"/>
    <cellStyle name="Примечание 14 2" xfId="303"/>
    <cellStyle name="Примечание 15" xfId="304"/>
    <cellStyle name="Примечание 15 2" xfId="305"/>
    <cellStyle name="Примечание 16" xfId="306"/>
    <cellStyle name="Примечание 16 2" xfId="307"/>
    <cellStyle name="Примечание 17" xfId="308"/>
    <cellStyle name="Примечание 17 2" xfId="309"/>
    <cellStyle name="Примечание 18" xfId="310"/>
    <cellStyle name="Примечание 18 2" xfId="311"/>
    <cellStyle name="Примечание 19" xfId="312"/>
    <cellStyle name="Примечание 19 2" xfId="313"/>
    <cellStyle name="Примечание 2" xfId="314"/>
    <cellStyle name="Примечание 2 2" xfId="315"/>
    <cellStyle name="Примечание 2 3" xfId="316"/>
    <cellStyle name="Примечание 20" xfId="317"/>
    <cellStyle name="Примечание 20 2" xfId="318"/>
    <cellStyle name="Примечание 21" xfId="319"/>
    <cellStyle name="Примечание 21 2" xfId="320"/>
    <cellStyle name="Примечание 22" xfId="321"/>
    <cellStyle name="Примечание 22 2" xfId="322"/>
    <cellStyle name="Примечание 23" xfId="323"/>
    <cellStyle name="Примечание 23 2" xfId="324"/>
    <cellStyle name="Примечание 24" xfId="325"/>
    <cellStyle name="Примечание 24 2" xfId="326"/>
    <cellStyle name="Примечание 25" xfId="327"/>
    <cellStyle name="Примечание 25 2" xfId="328"/>
    <cellStyle name="Примечание 26" xfId="329"/>
    <cellStyle name="Примечание 26 2" xfId="330"/>
    <cellStyle name="Примечание 27" xfId="331"/>
    <cellStyle name="Примечание 27 2" xfId="332"/>
    <cellStyle name="Примечание 28" xfId="333"/>
    <cellStyle name="Примечание 28 2" xfId="334"/>
    <cellStyle name="Примечание 29" xfId="335"/>
    <cellStyle name="Примечание 29 2" xfId="336"/>
    <cellStyle name="Примечание 3" xfId="337"/>
    <cellStyle name="Примечание 3 2" xfId="338"/>
    <cellStyle name="Примечание 30" xfId="339"/>
    <cellStyle name="Примечание 30 2" xfId="340"/>
    <cellStyle name="Примечание 31" xfId="341"/>
    <cellStyle name="Примечание 31 2" xfId="342"/>
    <cellStyle name="Примечание 32" xfId="343"/>
    <cellStyle name="Примечание 32 2" xfId="344"/>
    <cellStyle name="Примечание 33" xfId="345"/>
    <cellStyle name="Примечание 33 2" xfId="346"/>
    <cellStyle name="Примечание 34" xfId="347"/>
    <cellStyle name="Примечание 34 2" xfId="348"/>
    <cellStyle name="Примечание 35" xfId="349"/>
    <cellStyle name="Примечание 35 2" xfId="350"/>
    <cellStyle name="Примечание 36" xfId="351"/>
    <cellStyle name="Примечание 36 2" xfId="352"/>
    <cellStyle name="Примечание 37" xfId="353"/>
    <cellStyle name="Примечание 37 2" xfId="354"/>
    <cellStyle name="Примечание 38" xfId="355"/>
    <cellStyle name="Примечание 38 2" xfId="356"/>
    <cellStyle name="Примечание 39" xfId="357"/>
    <cellStyle name="Примечание 39 2" xfId="358"/>
    <cellStyle name="Примечание 4" xfId="359"/>
    <cellStyle name="Примечание 4 2" xfId="360"/>
    <cellStyle name="Примечание 40" xfId="361"/>
    <cellStyle name="Примечание 40 2" xfId="362"/>
    <cellStyle name="Примечание 41" xfId="363"/>
    <cellStyle name="Примечание 41 2" xfId="364"/>
    <cellStyle name="Примечание 42" xfId="365"/>
    <cellStyle name="Примечание 43" xfId="366"/>
    <cellStyle name="Примечание 43 2" xfId="367"/>
    <cellStyle name="Примечание 44" xfId="368"/>
    <cellStyle name="Примечание 44 2" xfId="369"/>
    <cellStyle name="Примечание 45" xfId="370"/>
    <cellStyle name="Примечание 46" xfId="371"/>
    <cellStyle name="Примечание 47" xfId="372"/>
    <cellStyle name="Примечание 48" xfId="373"/>
    <cellStyle name="Примечание 49" xfId="374"/>
    <cellStyle name="Примечание 5" xfId="375"/>
    <cellStyle name="Примечание 5 2" xfId="376"/>
    <cellStyle name="Примечание 50" xfId="377"/>
    <cellStyle name="Примечание 51" xfId="378"/>
    <cellStyle name="Примечание 52" xfId="379"/>
    <cellStyle name="Примечание 53" xfId="380"/>
    <cellStyle name="Примечание 54" xfId="381"/>
    <cellStyle name="Примечание 55" xfId="382"/>
    <cellStyle name="Примечание 56" xfId="383"/>
    <cellStyle name="Примечание 57" xfId="384"/>
    <cellStyle name="Примечание 58" xfId="385"/>
    <cellStyle name="Примечание 6" xfId="386"/>
    <cellStyle name="Примечание 6 2" xfId="387"/>
    <cellStyle name="Примечание 7" xfId="388"/>
    <cellStyle name="Примечание 7 2" xfId="389"/>
    <cellStyle name="Примечание 8" xfId="390"/>
    <cellStyle name="Примечание 8 2" xfId="391"/>
    <cellStyle name="Примечание 9" xfId="392"/>
    <cellStyle name="Примечание 9 2" xfId="393"/>
    <cellStyle name="Процентный 2" xfId="394"/>
    <cellStyle name="Процентный 2 2" xfId="395"/>
    <cellStyle name="Связанная ячейка 2" xfId="396"/>
    <cellStyle name="Стиль 1" xfId="2"/>
    <cellStyle name="Текст предупреждения 2" xfId="397"/>
    <cellStyle name="Финансовый 2" xfId="398"/>
    <cellStyle name="Финансовый 3" xfId="399"/>
    <cellStyle name="Хороший 2" xfId="400"/>
    <cellStyle name="Хороший 2 2" xfId="401"/>
    <cellStyle name="Хороший 2 2 2" xfId="402"/>
    <cellStyle name="Хороший 3" xfId="403"/>
    <cellStyle name="Хороший 4" xfId="404"/>
    <cellStyle name="Хороший 5" xfId="40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opLeftCell="A37" zoomScaleNormal="100" workbookViewId="0">
      <selection activeCell="A54" sqref="A54"/>
    </sheetView>
  </sheetViews>
  <sheetFormatPr defaultRowHeight="15.75" x14ac:dyDescent="0.25"/>
  <cols>
    <col min="1" max="1" width="57" style="12" customWidth="1"/>
    <col min="2" max="2" width="20.625" style="12" customWidth="1"/>
    <col min="3" max="3" width="21.75" style="12" customWidth="1"/>
    <col min="4" max="4" width="11.5" style="2" bestFit="1" customWidth="1"/>
    <col min="5" max="16384" width="9" style="2"/>
  </cols>
  <sheetData>
    <row r="1" spans="1:3" s="12" customFormat="1" x14ac:dyDescent="0.25">
      <c r="A1" s="147" t="s">
        <v>115</v>
      </c>
      <c r="B1" s="147"/>
      <c r="C1" s="147"/>
    </row>
    <row r="2" spans="1:3" s="12" customFormat="1" x14ac:dyDescent="0.25">
      <c r="A2" s="148" t="s">
        <v>116</v>
      </c>
      <c r="B2" s="148"/>
      <c r="C2" s="148"/>
    </row>
    <row r="3" spans="1:3" x14ac:dyDescent="0.25">
      <c r="A3" s="97"/>
      <c r="B3" s="97"/>
      <c r="C3" s="97"/>
    </row>
    <row r="4" spans="1:3" x14ac:dyDescent="0.25">
      <c r="A4" s="97"/>
      <c r="C4" s="92" t="s">
        <v>26</v>
      </c>
    </row>
    <row r="5" spans="1:3" x14ac:dyDescent="0.25">
      <c r="B5" s="92" t="s">
        <v>85</v>
      </c>
    </row>
    <row r="6" spans="1:3" x14ac:dyDescent="0.25">
      <c r="B6" s="121" t="s">
        <v>117</v>
      </c>
      <c r="C6" s="121" t="s">
        <v>81</v>
      </c>
    </row>
    <row r="7" spans="1:3" x14ac:dyDescent="0.25">
      <c r="A7" s="120" t="s">
        <v>7</v>
      </c>
      <c r="B7" s="120"/>
      <c r="C7" s="120"/>
    </row>
    <row r="8" spans="1:3" x14ac:dyDescent="0.25">
      <c r="A8" s="30" t="s">
        <v>0</v>
      </c>
      <c r="B8" s="19">
        <v>228442405</v>
      </c>
      <c r="C8" s="19">
        <v>208793845</v>
      </c>
    </row>
    <row r="9" spans="1:3" x14ac:dyDescent="0.25">
      <c r="A9" s="30" t="s">
        <v>28</v>
      </c>
      <c r="B9" s="19">
        <v>123223622</v>
      </c>
      <c r="C9" s="19">
        <v>135273231</v>
      </c>
    </row>
    <row r="10" spans="1:3" x14ac:dyDescent="0.25">
      <c r="A10" s="30" t="s">
        <v>42</v>
      </c>
      <c r="B10" s="19">
        <v>64389707</v>
      </c>
      <c r="C10" s="19">
        <v>212912815</v>
      </c>
    </row>
    <row r="11" spans="1:3" x14ac:dyDescent="0.25">
      <c r="A11" s="30" t="s">
        <v>6</v>
      </c>
      <c r="B11" s="19">
        <v>1459562230</v>
      </c>
      <c r="C11" s="19">
        <v>1391018303</v>
      </c>
    </row>
    <row r="12" spans="1:3" x14ac:dyDescent="0.25">
      <c r="A12" s="30" t="s">
        <v>40</v>
      </c>
      <c r="B12" s="19">
        <v>75799646</v>
      </c>
      <c r="C12" s="19">
        <v>44103960</v>
      </c>
    </row>
    <row r="13" spans="1:3" x14ac:dyDescent="0.25">
      <c r="A13" s="30" t="s">
        <v>31</v>
      </c>
      <c r="B13" s="33">
        <v>284703453</v>
      </c>
      <c r="C13" s="33">
        <v>275656267</v>
      </c>
    </row>
    <row r="14" spans="1:3" x14ac:dyDescent="0.25">
      <c r="A14" s="30" t="s">
        <v>29</v>
      </c>
      <c r="B14" s="19">
        <v>5284072</v>
      </c>
      <c r="C14" s="19">
        <v>5013296</v>
      </c>
    </row>
    <row r="15" spans="1:3" x14ac:dyDescent="0.25">
      <c r="A15" s="30" t="s">
        <v>41</v>
      </c>
      <c r="B15" s="19">
        <v>66839610</v>
      </c>
      <c r="C15" s="19">
        <v>39989005</v>
      </c>
    </row>
    <row r="16" spans="1:3" s="30" customFormat="1" x14ac:dyDescent="0.25">
      <c r="A16" s="30" t="s">
        <v>45</v>
      </c>
      <c r="B16" s="19">
        <v>4771688</v>
      </c>
      <c r="C16" s="19">
        <v>3149889</v>
      </c>
    </row>
    <row r="17" spans="1:4" x14ac:dyDescent="0.25">
      <c r="A17" s="30" t="s">
        <v>2</v>
      </c>
      <c r="B17" s="19">
        <v>399880</v>
      </c>
      <c r="C17" s="19">
        <v>437459</v>
      </c>
      <c r="D17" s="29"/>
    </row>
    <row r="18" spans="1:4" x14ac:dyDescent="0.25">
      <c r="A18" s="30" t="s">
        <v>1</v>
      </c>
      <c r="B18" s="19">
        <v>70910593</v>
      </c>
      <c r="C18" s="19">
        <v>73325894</v>
      </c>
    </row>
    <row r="19" spans="1:4" x14ac:dyDescent="0.25">
      <c r="A19" s="30" t="s">
        <v>21</v>
      </c>
      <c r="B19" s="33">
        <v>2789787</v>
      </c>
      <c r="C19" s="33">
        <v>1048373</v>
      </c>
    </row>
    <row r="20" spans="1:4" x14ac:dyDescent="0.25">
      <c r="A20" s="30" t="s">
        <v>5</v>
      </c>
      <c r="B20" s="80">
        <v>59921865</v>
      </c>
      <c r="C20" s="80">
        <v>58457518</v>
      </c>
    </row>
    <row r="21" spans="1:4" x14ac:dyDescent="0.25">
      <c r="B21" s="122"/>
      <c r="C21" s="122"/>
    </row>
    <row r="22" spans="1:4" ht="26.25" customHeight="1" thickBot="1" x14ac:dyDescent="0.3">
      <c r="A22" s="138" t="s">
        <v>8</v>
      </c>
      <c r="B22" s="117">
        <f>SUM(B8:B21)</f>
        <v>2447038558</v>
      </c>
      <c r="C22" s="117">
        <f>SUM(C8:C21)</f>
        <v>2449179855</v>
      </c>
    </row>
    <row r="23" spans="1:4" ht="16.5" thickTop="1" x14ac:dyDescent="0.25">
      <c r="B23" s="122"/>
      <c r="C23" s="122"/>
    </row>
    <row r="24" spans="1:4" x14ac:dyDescent="0.25">
      <c r="A24" s="120" t="s">
        <v>23</v>
      </c>
      <c r="B24" s="123"/>
      <c r="C24" s="122"/>
    </row>
    <row r="25" spans="1:4" x14ac:dyDescent="0.25">
      <c r="A25" s="30" t="s">
        <v>43</v>
      </c>
      <c r="B25" s="19">
        <v>38549399</v>
      </c>
      <c r="C25" s="19">
        <v>109468470</v>
      </c>
    </row>
    <row r="26" spans="1:4" ht="31.5" x14ac:dyDescent="0.25">
      <c r="A26" s="30" t="s">
        <v>80</v>
      </c>
      <c r="B26" s="19">
        <v>38112834</v>
      </c>
      <c r="C26" s="19">
        <v>37552342</v>
      </c>
    </row>
    <row r="27" spans="1:4" x14ac:dyDescent="0.25">
      <c r="A27" s="30" t="s">
        <v>140</v>
      </c>
      <c r="B27" s="19">
        <v>857637140</v>
      </c>
      <c r="C27" s="19">
        <v>918065433</v>
      </c>
    </row>
    <row r="28" spans="1:4" x14ac:dyDescent="0.25">
      <c r="A28" s="30" t="s">
        <v>82</v>
      </c>
      <c r="B28" s="19">
        <v>85673614</v>
      </c>
      <c r="C28" s="19">
        <v>35177297</v>
      </c>
    </row>
    <row r="29" spans="1:4" x14ac:dyDescent="0.25">
      <c r="A29" s="30" t="s">
        <v>24</v>
      </c>
      <c r="B29" s="19">
        <v>134944638</v>
      </c>
      <c r="C29" s="19">
        <v>94307008</v>
      </c>
    </row>
    <row r="30" spans="1:4" x14ac:dyDescent="0.25">
      <c r="A30" s="30" t="s">
        <v>138</v>
      </c>
      <c r="B30" s="19">
        <v>718638188</v>
      </c>
      <c r="C30" s="19">
        <v>727566505</v>
      </c>
    </row>
    <row r="31" spans="1:4" x14ac:dyDescent="0.25">
      <c r="A31" s="30" t="s">
        <v>22</v>
      </c>
      <c r="B31" s="19">
        <v>90833837</v>
      </c>
      <c r="C31" s="19">
        <v>86831581</v>
      </c>
    </row>
    <row r="32" spans="1:4" x14ac:dyDescent="0.25">
      <c r="A32" s="30" t="s">
        <v>3</v>
      </c>
      <c r="B32" s="19">
        <v>74707263</v>
      </c>
      <c r="C32" s="19">
        <v>46450949</v>
      </c>
    </row>
    <row r="33" spans="1:5" x14ac:dyDescent="0.25">
      <c r="A33" s="30" t="s">
        <v>34</v>
      </c>
      <c r="B33" s="19">
        <v>14972004</v>
      </c>
      <c r="C33" s="19">
        <v>14073907</v>
      </c>
    </row>
    <row r="34" spans="1:5" x14ac:dyDescent="0.25">
      <c r="A34" s="30" t="s">
        <v>5</v>
      </c>
      <c r="B34" s="46">
        <v>0</v>
      </c>
      <c r="C34" s="19">
        <v>8394731</v>
      </c>
    </row>
    <row r="35" spans="1:5" x14ac:dyDescent="0.25">
      <c r="B35" s="122"/>
      <c r="C35" s="124"/>
    </row>
    <row r="36" spans="1:5" ht="23.25" customHeight="1" x14ac:dyDescent="0.25">
      <c r="A36" s="139" t="s">
        <v>9</v>
      </c>
      <c r="B36" s="125">
        <f>SUM(B25:B35)</f>
        <v>2054068917</v>
      </c>
      <c r="C36" s="125">
        <f>SUM(C25:C35)</f>
        <v>2077888223</v>
      </c>
    </row>
    <row r="37" spans="1:5" x14ac:dyDescent="0.25">
      <c r="B37" s="122"/>
      <c r="C37" s="122"/>
    </row>
    <row r="38" spans="1:5" x14ac:dyDescent="0.25">
      <c r="A38" s="126" t="s">
        <v>10</v>
      </c>
      <c r="B38" s="127"/>
      <c r="C38" s="95"/>
    </row>
    <row r="39" spans="1:5" x14ac:dyDescent="0.25">
      <c r="A39" s="30" t="s">
        <v>19</v>
      </c>
      <c r="B39" s="19">
        <v>373667511</v>
      </c>
      <c r="C39" s="19">
        <v>373667511</v>
      </c>
    </row>
    <row r="40" spans="1:5" x14ac:dyDescent="0.25">
      <c r="A40" s="30" t="s">
        <v>4</v>
      </c>
      <c r="B40" s="19">
        <v>17712311</v>
      </c>
      <c r="C40" s="19">
        <v>17712311</v>
      </c>
    </row>
    <row r="41" spans="1:5" x14ac:dyDescent="0.25">
      <c r="A41" s="30" t="s">
        <v>30</v>
      </c>
      <c r="B41" s="46">
        <v>0</v>
      </c>
      <c r="C41" s="34">
        <v>-6673</v>
      </c>
      <c r="E41" s="72"/>
    </row>
    <row r="42" spans="1:5" ht="63" x14ac:dyDescent="0.25">
      <c r="A42" s="30" t="s">
        <v>44</v>
      </c>
      <c r="B42" s="19">
        <v>1889939</v>
      </c>
      <c r="C42" s="19">
        <v>2931319</v>
      </c>
      <c r="E42" s="72"/>
    </row>
    <row r="43" spans="1:5" ht="31.5" x14ac:dyDescent="0.25">
      <c r="A43" s="30" t="s">
        <v>32</v>
      </c>
      <c r="B43" s="34">
        <v>-4296153</v>
      </c>
      <c r="C43" s="34">
        <v>-16128160</v>
      </c>
      <c r="E43" s="72"/>
    </row>
    <row r="44" spans="1:5" x14ac:dyDescent="0.25">
      <c r="A44" s="30" t="s">
        <v>35</v>
      </c>
      <c r="B44" s="19">
        <v>34110238</v>
      </c>
      <c r="C44" s="19">
        <v>28423220</v>
      </c>
    </row>
    <row r="45" spans="1:5" x14ac:dyDescent="0.25">
      <c r="A45" s="30" t="s">
        <v>27</v>
      </c>
      <c r="B45" s="34">
        <v>-30114205</v>
      </c>
      <c r="C45" s="34">
        <v>-35307896</v>
      </c>
    </row>
    <row r="46" spans="1:5" x14ac:dyDescent="0.25">
      <c r="A46" s="30"/>
      <c r="B46" s="30"/>
      <c r="C46" s="14"/>
    </row>
    <row r="47" spans="1:5" ht="22.5" customHeight="1" x14ac:dyDescent="0.25">
      <c r="A47" s="139" t="s">
        <v>11</v>
      </c>
      <c r="B47" s="125">
        <f>SUM(B39:B46)</f>
        <v>392969641</v>
      </c>
      <c r="C47" s="125">
        <f>SUM(C39:C46)</f>
        <v>371291632</v>
      </c>
    </row>
    <row r="48" spans="1:5" x14ac:dyDescent="0.25">
      <c r="A48" s="126"/>
      <c r="B48" s="127"/>
      <c r="C48" s="95"/>
    </row>
    <row r="49" spans="1:3" ht="23.25" customHeight="1" thickBot="1" x14ac:dyDescent="0.3">
      <c r="A49" s="138" t="s">
        <v>12</v>
      </c>
      <c r="B49" s="117">
        <f>SUM(B36,B47)</f>
        <v>2447038558</v>
      </c>
      <c r="C49" s="117">
        <f>SUM(C36,C47)</f>
        <v>2449179855</v>
      </c>
    </row>
    <row r="50" spans="1:3" ht="16.5" thickTop="1" x14ac:dyDescent="0.25"/>
    <row r="52" spans="1:3" x14ac:dyDescent="0.25">
      <c r="A52" s="120" t="s">
        <v>92</v>
      </c>
      <c r="C52" s="120" t="s">
        <v>93</v>
      </c>
    </row>
    <row r="54" spans="1:3" x14ac:dyDescent="0.25">
      <c r="A54" s="120" t="s">
        <v>141</v>
      </c>
      <c r="C54" s="120" t="s">
        <v>142</v>
      </c>
    </row>
    <row r="55" spans="1:3" x14ac:dyDescent="0.25">
      <c r="A55" s="120"/>
      <c r="C55" s="120"/>
    </row>
  </sheetData>
  <mergeCells count="2">
    <mergeCell ref="A1:C1"/>
    <mergeCell ref="A2:C2"/>
  </mergeCells>
  <phoneticPr fontId="2" type="noConversion"/>
  <pageMargins left="0.78740157480314965" right="0.59055118110236227" top="0.39370078740157483" bottom="0.39370078740157483" header="0.78740157480314965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abSelected="1" view="pageBreakPreview" zoomScale="85" zoomScaleNormal="100" zoomScaleSheetLayoutView="85" workbookViewId="0">
      <selection activeCell="C28" sqref="C28"/>
    </sheetView>
  </sheetViews>
  <sheetFormatPr defaultColWidth="9.125" defaultRowHeight="15.75" x14ac:dyDescent="0.25"/>
  <cols>
    <col min="1" max="1" width="55.875" style="12" customWidth="1"/>
    <col min="2" max="3" width="16.5" style="12" customWidth="1"/>
    <col min="4" max="4" width="6" style="2" customWidth="1"/>
    <col min="5" max="5" width="8.75" style="2" customWidth="1"/>
    <col min="6" max="6" width="8" style="2" customWidth="1"/>
    <col min="7" max="7" width="7.625" style="2" customWidth="1"/>
    <col min="8" max="8" width="11.875" style="2" customWidth="1"/>
    <col min="9" max="9" width="7.75" style="2" customWidth="1"/>
    <col min="10" max="38" width="1" style="2" customWidth="1"/>
    <col min="39" max="16384" width="9.125" style="2"/>
  </cols>
  <sheetData>
    <row r="2" spans="1:10" s="12" customFormat="1" x14ac:dyDescent="0.25">
      <c r="A2" s="147" t="s">
        <v>113</v>
      </c>
      <c r="B2" s="147"/>
      <c r="C2" s="147"/>
      <c r="D2" s="147"/>
      <c r="E2" s="120"/>
    </row>
    <row r="3" spans="1:10" s="12" customFormat="1" x14ac:dyDescent="0.25">
      <c r="A3" s="148" t="s">
        <v>114</v>
      </c>
      <c r="B3" s="148"/>
      <c r="C3" s="148"/>
      <c r="D3" s="120"/>
      <c r="E3" s="120"/>
    </row>
    <row r="4" spans="1:10" s="12" customFormat="1" x14ac:dyDescent="0.25">
      <c r="A4" s="148" t="s">
        <v>127</v>
      </c>
      <c r="B4" s="148"/>
      <c r="C4" s="148"/>
      <c r="D4" s="120"/>
      <c r="E4" s="120"/>
    </row>
    <row r="5" spans="1:10" ht="14.25" customHeight="1" x14ac:dyDescent="0.25">
      <c r="A5" s="97"/>
      <c r="B5" s="97"/>
      <c r="C5" s="97"/>
      <c r="D5" s="32"/>
      <c r="E5" s="4"/>
    </row>
    <row r="6" spans="1:10" x14ac:dyDescent="0.25">
      <c r="A6" s="97"/>
      <c r="B6" s="97"/>
      <c r="C6" s="92" t="s">
        <v>26</v>
      </c>
      <c r="D6" s="1"/>
      <c r="E6" s="4"/>
    </row>
    <row r="7" spans="1:10" ht="16.5" customHeight="1" x14ac:dyDescent="0.25">
      <c r="A7" s="97"/>
      <c r="B7" s="92" t="s">
        <v>85</v>
      </c>
      <c r="C7" s="92" t="s">
        <v>85</v>
      </c>
      <c r="D7" s="5"/>
      <c r="F7" s="3"/>
    </row>
    <row r="8" spans="1:10" x14ac:dyDescent="0.25">
      <c r="B8" s="35" t="s">
        <v>128</v>
      </c>
      <c r="C8" s="35" t="s">
        <v>129</v>
      </c>
      <c r="D8" s="21"/>
      <c r="F8" s="3"/>
      <c r="G8" s="6"/>
      <c r="H8" s="6"/>
      <c r="I8" s="6"/>
    </row>
    <row r="9" spans="1:10" ht="21.95" customHeight="1" x14ac:dyDescent="0.25">
      <c r="A9" s="25" t="s">
        <v>13</v>
      </c>
      <c r="B9" s="19">
        <v>118900515</v>
      </c>
      <c r="C9" s="106">
        <v>99270496</v>
      </c>
      <c r="D9" s="20"/>
      <c r="E9" s="8"/>
      <c r="F9" s="9"/>
      <c r="G9" s="13"/>
      <c r="H9" s="8"/>
      <c r="I9" s="8"/>
      <c r="J9" s="8"/>
    </row>
    <row r="10" spans="1:10" ht="21.95" customHeight="1" x14ac:dyDescent="0.25">
      <c r="A10" s="25" t="s">
        <v>14</v>
      </c>
      <c r="B10" s="36">
        <v>-83656297</v>
      </c>
      <c r="C10" s="36">
        <v>-72056196</v>
      </c>
      <c r="D10" s="20"/>
      <c r="E10" s="8"/>
      <c r="F10" s="9"/>
      <c r="G10" s="13"/>
      <c r="H10" s="8"/>
      <c r="I10" s="8"/>
      <c r="J10" s="8"/>
    </row>
    <row r="11" spans="1:10" ht="21.95" customHeight="1" thickBot="1" x14ac:dyDescent="0.3">
      <c r="A11" s="26" t="s">
        <v>17</v>
      </c>
      <c r="B11" s="117">
        <f>SUM(B9:B10)</f>
        <v>35244218</v>
      </c>
      <c r="C11" s="117">
        <f>SUM(C9:C10)</f>
        <v>27214300</v>
      </c>
      <c r="D11" s="23"/>
      <c r="E11" s="8"/>
      <c r="F11" s="9"/>
      <c r="G11" s="13"/>
      <c r="H11" s="8"/>
      <c r="I11" s="8"/>
      <c r="J11" s="8"/>
    </row>
    <row r="12" spans="1:10" ht="21.95" customHeight="1" thickTop="1" x14ac:dyDescent="0.25">
      <c r="A12" s="14" t="s">
        <v>15</v>
      </c>
      <c r="B12" s="19">
        <v>284782</v>
      </c>
      <c r="C12" s="19">
        <v>403284</v>
      </c>
      <c r="D12" s="20"/>
      <c r="E12" s="8"/>
      <c r="F12" s="9"/>
      <c r="G12" s="13"/>
      <c r="H12" s="8"/>
      <c r="I12" s="8"/>
      <c r="J12" s="8"/>
    </row>
    <row r="13" spans="1:10" ht="21.95" customHeight="1" x14ac:dyDescent="0.25">
      <c r="A13" s="14" t="s">
        <v>16</v>
      </c>
      <c r="B13" s="36">
        <v>-566540</v>
      </c>
      <c r="C13" s="136">
        <v>-94105</v>
      </c>
      <c r="D13" s="20"/>
      <c r="E13" s="8"/>
      <c r="F13" s="9"/>
      <c r="G13" s="13"/>
      <c r="H13" s="8"/>
      <c r="I13" s="8"/>
      <c r="J13" s="8"/>
    </row>
    <row r="14" spans="1:10" ht="21.95" customHeight="1" thickBot="1" x14ac:dyDescent="0.3">
      <c r="A14" s="15" t="s">
        <v>130</v>
      </c>
      <c r="B14" s="137">
        <f>SUM(B12:B13)</f>
        <v>-281758</v>
      </c>
      <c r="C14" s="132">
        <f>SUM(C12:C13)</f>
        <v>309179</v>
      </c>
      <c r="D14" s="23"/>
      <c r="E14" s="8"/>
      <c r="F14" s="9"/>
      <c r="G14" s="13"/>
      <c r="H14" s="8"/>
      <c r="I14" s="8"/>
      <c r="J14" s="8"/>
    </row>
    <row r="15" spans="1:10" ht="13.5" customHeight="1" thickTop="1" x14ac:dyDescent="0.25">
      <c r="A15" s="15"/>
      <c r="B15" s="23"/>
      <c r="C15" s="23"/>
      <c r="D15" s="23"/>
      <c r="E15" s="8"/>
      <c r="F15" s="9"/>
      <c r="G15" s="13"/>
      <c r="H15" s="8"/>
      <c r="I15" s="8"/>
      <c r="J15" s="8"/>
    </row>
    <row r="16" spans="1:10" ht="21.95" customHeight="1" x14ac:dyDescent="0.25">
      <c r="A16" s="14" t="s">
        <v>120</v>
      </c>
      <c r="B16" s="37">
        <v>-4305968</v>
      </c>
      <c r="C16" s="33">
        <v>2185859</v>
      </c>
      <c r="D16" s="20"/>
      <c r="E16" s="8"/>
      <c r="F16" s="9"/>
      <c r="G16" s="13"/>
      <c r="H16" s="8"/>
      <c r="I16" s="8"/>
      <c r="J16" s="8"/>
    </row>
    <row r="17" spans="1:10" ht="39.75" customHeight="1" x14ac:dyDescent="0.25">
      <c r="A17" s="14" t="s">
        <v>74</v>
      </c>
      <c r="B17" s="33">
        <v>850317</v>
      </c>
      <c r="C17" s="33">
        <v>2526467</v>
      </c>
      <c r="D17" s="20"/>
      <c r="E17" s="8"/>
      <c r="F17" s="9"/>
      <c r="G17" s="13"/>
      <c r="H17" s="8"/>
      <c r="I17" s="8"/>
      <c r="J17" s="8"/>
    </row>
    <row r="18" spans="1:10" ht="39.75" customHeight="1" x14ac:dyDescent="0.25">
      <c r="A18" s="14" t="s">
        <v>84</v>
      </c>
      <c r="B18" s="37">
        <v>-112297</v>
      </c>
      <c r="C18" s="111">
        <v>1070313</v>
      </c>
      <c r="D18" s="20"/>
      <c r="E18" s="8"/>
      <c r="F18" s="9"/>
      <c r="G18" s="13"/>
      <c r="H18" s="8"/>
      <c r="I18" s="8"/>
      <c r="J18" s="8"/>
    </row>
    <row r="19" spans="1:10" ht="27" customHeight="1" x14ac:dyDescent="0.25">
      <c r="A19" s="14" t="s">
        <v>96</v>
      </c>
      <c r="B19" s="37">
        <v>0</v>
      </c>
      <c r="C19" s="19">
        <v>114</v>
      </c>
      <c r="D19" s="20"/>
      <c r="E19" s="8"/>
      <c r="F19" s="9"/>
      <c r="G19" s="13"/>
      <c r="H19" s="8"/>
      <c r="I19" s="8"/>
      <c r="J19" s="8"/>
    </row>
    <row r="20" spans="1:10" ht="21.95" customHeight="1" x14ac:dyDescent="0.25">
      <c r="A20" s="25" t="s">
        <v>131</v>
      </c>
      <c r="B20" s="33">
        <v>4782821</v>
      </c>
      <c r="C20" s="33">
        <v>575162</v>
      </c>
      <c r="D20" s="20"/>
      <c r="E20" s="8"/>
      <c r="F20" s="9"/>
      <c r="G20" s="13"/>
      <c r="H20" s="8"/>
      <c r="I20" s="8"/>
      <c r="J20" s="8"/>
    </row>
    <row r="21" spans="1:10" ht="21.95" customHeight="1" thickBot="1" x14ac:dyDescent="0.3">
      <c r="A21" s="26" t="s">
        <v>18</v>
      </c>
      <c r="B21" s="132">
        <f>SUM(B16:B20,B14,B11)</f>
        <v>36177333</v>
      </c>
      <c r="C21" s="132">
        <f>SUM(C16:C20,C14,C11)</f>
        <v>33881394</v>
      </c>
      <c r="D21" s="23"/>
      <c r="E21" s="8"/>
      <c r="F21" s="9"/>
      <c r="G21" s="13"/>
      <c r="H21" s="8"/>
      <c r="I21" s="8"/>
      <c r="J21" s="8"/>
    </row>
    <row r="22" spans="1:10" ht="25.5" customHeight="1" thickTop="1" x14ac:dyDescent="0.25">
      <c r="A22" s="25" t="s">
        <v>33</v>
      </c>
      <c r="B22" s="37">
        <v>-25474290</v>
      </c>
      <c r="C22" s="37">
        <v>-11673489</v>
      </c>
      <c r="D22" s="20"/>
      <c r="E22" s="8"/>
      <c r="F22" s="9"/>
      <c r="G22" s="13"/>
      <c r="H22" s="8"/>
      <c r="I22" s="8"/>
      <c r="J22" s="8"/>
    </row>
    <row r="23" spans="1:10" ht="24.75" customHeight="1" x14ac:dyDescent="0.25">
      <c r="A23" s="25" t="s">
        <v>20</v>
      </c>
      <c r="B23" s="36">
        <v>-3869135</v>
      </c>
      <c r="C23" s="36">
        <v>-4135347</v>
      </c>
      <c r="D23" s="20"/>
      <c r="E23" s="8"/>
      <c r="F23" s="9"/>
      <c r="G23" s="13"/>
      <c r="H23" s="8"/>
      <c r="I23" s="8"/>
      <c r="J23" s="8"/>
    </row>
    <row r="24" spans="1:10" ht="25.5" customHeight="1" thickBot="1" x14ac:dyDescent="0.3">
      <c r="A24" s="39" t="s">
        <v>39</v>
      </c>
      <c r="B24" s="132">
        <f>SUM(B21:B23)</f>
        <v>6833908</v>
      </c>
      <c r="C24" s="132">
        <f>SUM(C21:C23)</f>
        <v>18072558</v>
      </c>
      <c r="D24" s="23"/>
      <c r="E24" s="8"/>
      <c r="F24" s="9"/>
      <c r="G24" s="13"/>
      <c r="H24" s="8"/>
      <c r="I24" s="8"/>
      <c r="J24" s="8"/>
    </row>
    <row r="25" spans="1:10" ht="21" customHeight="1" thickTop="1" x14ac:dyDescent="0.25">
      <c r="A25" s="40" t="s">
        <v>132</v>
      </c>
      <c r="B25" s="79">
        <v>354946</v>
      </c>
      <c r="C25" s="36">
        <v>-1166698</v>
      </c>
      <c r="D25" s="20"/>
      <c r="E25" s="8"/>
      <c r="F25" s="9"/>
      <c r="G25" s="13"/>
      <c r="H25" s="8"/>
      <c r="I25" s="8"/>
      <c r="J25" s="8"/>
    </row>
    <row r="26" spans="1:10" ht="23.25" customHeight="1" thickBot="1" x14ac:dyDescent="0.3">
      <c r="A26" s="15" t="s">
        <v>94</v>
      </c>
      <c r="B26" s="128">
        <f>SUM(B24:B25)</f>
        <v>7188854</v>
      </c>
      <c r="C26" s="128">
        <f>SUM(C24:C25)</f>
        <v>16905860</v>
      </c>
      <c r="D26" s="27"/>
      <c r="E26" s="8"/>
      <c r="F26" s="9"/>
      <c r="G26" s="13"/>
      <c r="H26" s="8"/>
      <c r="I26" s="8"/>
      <c r="J26" s="8"/>
    </row>
    <row r="27" spans="1:10" ht="16.5" thickTop="1" x14ac:dyDescent="0.25">
      <c r="A27" s="28"/>
      <c r="B27" s="28"/>
      <c r="C27" s="20"/>
      <c r="D27" s="20"/>
    </row>
    <row r="28" spans="1:10" x14ac:dyDescent="0.25">
      <c r="A28" s="22" t="s">
        <v>25</v>
      </c>
      <c r="B28" s="22"/>
      <c r="C28" s="28"/>
      <c r="D28" s="17"/>
    </row>
    <row r="29" spans="1:10" ht="39.75" customHeight="1" x14ac:dyDescent="0.25">
      <c r="A29" s="14" t="s">
        <v>36</v>
      </c>
      <c r="B29" s="33">
        <v>12682324</v>
      </c>
      <c r="C29" s="33">
        <v>7481013</v>
      </c>
      <c r="D29" s="18"/>
    </row>
    <row r="30" spans="1:10" ht="55.5" customHeight="1" x14ac:dyDescent="0.25">
      <c r="A30" s="14" t="s">
        <v>37</v>
      </c>
      <c r="B30" s="34">
        <v>-850317</v>
      </c>
      <c r="C30" s="34">
        <v>-2526467</v>
      </c>
      <c r="D30" s="7"/>
    </row>
    <row r="31" spans="1:10" ht="52.5" customHeight="1" x14ac:dyDescent="0.25">
      <c r="A31" s="14" t="s">
        <v>38</v>
      </c>
      <c r="B31" s="34">
        <v>-1041380</v>
      </c>
      <c r="C31" s="34">
        <v>-1201948</v>
      </c>
      <c r="D31" s="7"/>
    </row>
    <row r="32" spans="1:10" ht="36.75" customHeight="1" x14ac:dyDescent="0.25">
      <c r="A32" s="14" t="s">
        <v>97</v>
      </c>
      <c r="B32" s="79">
        <v>6673</v>
      </c>
      <c r="C32" s="38">
        <v>365114</v>
      </c>
      <c r="D32" s="18"/>
      <c r="E32" s="17"/>
    </row>
    <row r="33" spans="1:5" ht="17.25" customHeight="1" x14ac:dyDescent="0.25">
      <c r="A33" s="39" t="s">
        <v>98</v>
      </c>
      <c r="B33" s="129">
        <f>SUM(B29:B32)</f>
        <v>10797300</v>
      </c>
      <c r="C33" s="129">
        <f>SUM(C29:C32)</f>
        <v>4117712</v>
      </c>
      <c r="D33" s="24"/>
      <c r="E33" s="17"/>
    </row>
    <row r="34" spans="1:5" ht="19.5" customHeight="1" thickBot="1" x14ac:dyDescent="0.3">
      <c r="A34" s="39" t="s">
        <v>99</v>
      </c>
      <c r="B34" s="130">
        <f>B26+B33</f>
        <v>17986154</v>
      </c>
      <c r="C34" s="132">
        <f>C26+C33</f>
        <v>21023572</v>
      </c>
      <c r="D34" s="31"/>
      <c r="E34" s="17"/>
    </row>
    <row r="35" spans="1:5" ht="17.25" thickTop="1" thickBot="1" x14ac:dyDescent="0.3">
      <c r="A35" s="12" t="s">
        <v>139</v>
      </c>
      <c r="B35" s="145">
        <v>3413</v>
      </c>
      <c r="C35" s="145">
        <v>8029</v>
      </c>
    </row>
    <row r="36" spans="1:5" ht="16.5" thickTop="1" x14ac:dyDescent="0.25">
      <c r="B36" s="146"/>
      <c r="C36" s="146"/>
    </row>
    <row r="37" spans="1:5" x14ac:dyDescent="0.25">
      <c r="A37" s="120"/>
      <c r="B37" s="120"/>
    </row>
    <row r="38" spans="1:5" x14ac:dyDescent="0.25">
      <c r="A38" s="120" t="s">
        <v>92</v>
      </c>
      <c r="B38" s="120"/>
      <c r="C38" s="120" t="s">
        <v>93</v>
      </c>
      <c r="D38" s="4"/>
    </row>
    <row r="39" spans="1:5" x14ac:dyDescent="0.25">
      <c r="C39" s="120"/>
    </row>
    <row r="40" spans="1:5" x14ac:dyDescent="0.25">
      <c r="A40" s="120" t="s">
        <v>141</v>
      </c>
      <c r="C40" s="120" t="s">
        <v>142</v>
      </c>
      <c r="D40" s="4"/>
    </row>
    <row r="43" spans="1:5" x14ac:dyDescent="0.25">
      <c r="C43" s="10"/>
      <c r="D43" s="10"/>
    </row>
    <row r="44" spans="1:5" x14ac:dyDescent="0.25">
      <c r="C44" s="10"/>
      <c r="D44" s="10"/>
    </row>
    <row r="45" spans="1:5" x14ac:dyDescent="0.25">
      <c r="C45" s="16"/>
      <c r="D45" s="16"/>
    </row>
    <row r="46" spans="1:5" x14ac:dyDescent="0.25">
      <c r="C46" s="10"/>
      <c r="D46" s="10"/>
    </row>
    <row r="47" spans="1:5" x14ac:dyDescent="0.25">
      <c r="C47" s="11"/>
      <c r="D47" s="11"/>
    </row>
  </sheetData>
  <mergeCells count="3">
    <mergeCell ref="A2:D2"/>
    <mergeCell ref="A3:C3"/>
    <mergeCell ref="A4:C4"/>
  </mergeCells>
  <phoneticPr fontId="2" type="noConversion"/>
  <pageMargins left="1.1811023622047245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28" zoomScale="85" zoomScaleNormal="85" workbookViewId="0">
      <selection activeCell="A63" sqref="A63"/>
    </sheetView>
  </sheetViews>
  <sheetFormatPr defaultRowHeight="13.5" x14ac:dyDescent="0.25"/>
  <cols>
    <col min="1" max="1" width="65.25" customWidth="1"/>
    <col min="2" max="2" width="16.5" style="78" customWidth="1"/>
    <col min="3" max="3" width="16.375" customWidth="1"/>
  </cols>
  <sheetData>
    <row r="1" spans="1:5" ht="18" customHeight="1" x14ac:dyDescent="0.25">
      <c r="A1" s="149" t="s">
        <v>133</v>
      </c>
      <c r="B1" s="149"/>
      <c r="C1" s="149"/>
      <c r="D1" s="41"/>
      <c r="E1" s="41"/>
    </row>
    <row r="2" spans="1:5" ht="18.75" customHeight="1" x14ac:dyDescent="0.25">
      <c r="A2" s="150" t="s">
        <v>134</v>
      </c>
      <c r="B2" s="150"/>
      <c r="C2" s="150"/>
      <c r="D2" s="41"/>
      <c r="E2" s="41"/>
    </row>
    <row r="3" spans="1:5" ht="18.75" customHeight="1" x14ac:dyDescent="0.25">
      <c r="A3" s="93"/>
      <c r="B3" s="93"/>
      <c r="C3" s="93"/>
      <c r="D3" s="41"/>
      <c r="E3" s="41"/>
    </row>
    <row r="4" spans="1:5" ht="21.75" customHeight="1" x14ac:dyDescent="0.25">
      <c r="A4" s="41"/>
      <c r="B4" s="42"/>
      <c r="C4" s="44" t="s">
        <v>46</v>
      </c>
      <c r="D4" s="41"/>
      <c r="E4" s="41"/>
    </row>
    <row r="5" spans="1:5" ht="22.5" customHeight="1" x14ac:dyDescent="0.25">
      <c r="A5" s="41"/>
      <c r="B5" s="44" t="s">
        <v>90</v>
      </c>
      <c r="C5" s="44" t="s">
        <v>90</v>
      </c>
      <c r="D5" s="41"/>
      <c r="E5" s="41"/>
    </row>
    <row r="6" spans="1:5" ht="15.75" x14ac:dyDescent="0.25">
      <c r="A6" s="41"/>
      <c r="B6" s="94" t="s">
        <v>117</v>
      </c>
      <c r="C6" s="94" t="s">
        <v>135</v>
      </c>
      <c r="D6" s="41"/>
      <c r="E6" s="41"/>
    </row>
    <row r="7" spans="1:5" ht="38.25" customHeight="1" x14ac:dyDescent="0.25">
      <c r="A7" s="45" t="s">
        <v>47</v>
      </c>
      <c r="B7" s="42"/>
      <c r="C7" s="43"/>
      <c r="D7" s="41"/>
      <c r="E7" s="41"/>
    </row>
    <row r="8" spans="1:5" ht="15.75" x14ac:dyDescent="0.25">
      <c r="A8" s="41" t="s">
        <v>48</v>
      </c>
      <c r="B8" s="64">
        <v>112613703</v>
      </c>
      <c r="C8" s="64">
        <v>98898407</v>
      </c>
      <c r="D8" s="41"/>
      <c r="E8" s="41"/>
    </row>
    <row r="9" spans="1:5" ht="15.75" x14ac:dyDescent="0.25">
      <c r="A9" s="41" t="s">
        <v>49</v>
      </c>
      <c r="B9" s="46">
        <v>-66343186</v>
      </c>
      <c r="C9" s="46">
        <v>-50958139</v>
      </c>
      <c r="D9" s="41"/>
      <c r="E9" s="41"/>
    </row>
    <row r="10" spans="1:5" ht="15.75" x14ac:dyDescent="0.25">
      <c r="A10" s="61" t="s">
        <v>50</v>
      </c>
      <c r="B10" s="64">
        <v>446194</v>
      </c>
      <c r="C10" s="64">
        <v>776627</v>
      </c>
      <c r="D10" s="41"/>
      <c r="E10" s="41"/>
    </row>
    <row r="11" spans="1:5" ht="15.75" x14ac:dyDescent="0.25">
      <c r="A11" s="61" t="s">
        <v>51</v>
      </c>
      <c r="B11" s="46">
        <v>-1816086</v>
      </c>
      <c r="C11" s="46">
        <v>-159295</v>
      </c>
      <c r="D11" s="41"/>
      <c r="E11" s="41"/>
    </row>
    <row r="12" spans="1:5" ht="15.75" x14ac:dyDescent="0.25">
      <c r="A12" s="61" t="s">
        <v>108</v>
      </c>
      <c r="B12" s="81">
        <v>114348</v>
      </c>
      <c r="C12" s="81">
        <v>225539</v>
      </c>
      <c r="D12" s="41"/>
      <c r="E12" s="41"/>
    </row>
    <row r="13" spans="1:5" ht="33.75" customHeight="1" x14ac:dyDescent="0.25">
      <c r="A13" s="61" t="s">
        <v>104</v>
      </c>
      <c r="B13" s="46">
        <v>-209764</v>
      </c>
      <c r="C13" s="46">
        <v>-195579</v>
      </c>
      <c r="D13" s="41"/>
      <c r="E13" s="41"/>
    </row>
    <row r="14" spans="1:5" ht="15.75" x14ac:dyDescent="0.25">
      <c r="A14" s="61" t="s">
        <v>83</v>
      </c>
      <c r="B14" s="81">
        <v>1041687</v>
      </c>
      <c r="C14" s="81">
        <v>4237287</v>
      </c>
      <c r="D14" s="41"/>
      <c r="E14" s="41"/>
    </row>
    <row r="15" spans="1:5" ht="15.75" x14ac:dyDescent="0.25">
      <c r="A15" s="61" t="s">
        <v>52</v>
      </c>
      <c r="B15" s="47">
        <v>-3746997</v>
      </c>
      <c r="C15" s="47">
        <v>-4066674</v>
      </c>
      <c r="D15" s="41"/>
      <c r="E15" s="41"/>
    </row>
    <row r="16" spans="1:5" ht="15.75" x14ac:dyDescent="0.25">
      <c r="A16" s="41"/>
      <c r="B16" s="65">
        <f>SUM(B8:B15)</f>
        <v>42099899</v>
      </c>
      <c r="C16" s="65">
        <f>SUM(C8:C15)</f>
        <v>48758173</v>
      </c>
      <c r="D16" s="41"/>
      <c r="E16" s="41"/>
    </row>
    <row r="17" spans="1:5" ht="15.75" x14ac:dyDescent="0.25">
      <c r="A17" s="45" t="s">
        <v>53</v>
      </c>
      <c r="B17" s="73"/>
      <c r="C17" s="48"/>
      <c r="D17" s="151"/>
      <c r="E17" s="151"/>
    </row>
    <row r="18" spans="1:5" ht="15.75" x14ac:dyDescent="0.25">
      <c r="A18" s="61" t="s">
        <v>54</v>
      </c>
      <c r="B18" s="46">
        <v>-7762225</v>
      </c>
      <c r="C18" s="46">
        <v>-58286283</v>
      </c>
      <c r="D18" s="61"/>
      <c r="E18" s="63"/>
    </row>
    <row r="19" spans="1:5" s="41" customFormat="1" ht="15.75" x14ac:dyDescent="0.25">
      <c r="A19" s="61" t="s">
        <v>42</v>
      </c>
      <c r="B19" s="81">
        <v>146300128</v>
      </c>
      <c r="C19" s="46">
        <v>-81550000</v>
      </c>
      <c r="D19" s="61"/>
      <c r="E19" s="63"/>
    </row>
    <row r="20" spans="1:5" s="41" customFormat="1" ht="15.75" x14ac:dyDescent="0.25">
      <c r="A20" s="61" t="s">
        <v>55</v>
      </c>
      <c r="B20" s="46">
        <v>-45184295</v>
      </c>
      <c r="C20" s="81">
        <v>71123700</v>
      </c>
      <c r="D20" s="61"/>
      <c r="E20" s="63"/>
    </row>
    <row r="21" spans="1:5" s="41" customFormat="1" ht="15.75" x14ac:dyDescent="0.25">
      <c r="A21" s="61" t="s">
        <v>75</v>
      </c>
      <c r="B21" s="64">
        <v>5066556</v>
      </c>
      <c r="C21" s="64">
        <v>3691458</v>
      </c>
      <c r="D21" s="61"/>
      <c r="E21" s="63"/>
    </row>
    <row r="22" spans="1:5" s="41" customFormat="1" ht="15.75" x14ac:dyDescent="0.25">
      <c r="A22" s="61" t="s">
        <v>76</v>
      </c>
      <c r="B22" s="46">
        <v>-57042435</v>
      </c>
      <c r="C22" s="46">
        <v>-18650988</v>
      </c>
      <c r="D22" s="61"/>
      <c r="E22" s="63"/>
    </row>
    <row r="23" spans="1:5" s="41" customFormat="1" ht="15.75" x14ac:dyDescent="0.25">
      <c r="A23" s="133" t="s">
        <v>5</v>
      </c>
      <c r="B23" s="46">
        <v>-10589553</v>
      </c>
      <c r="C23" s="46">
        <v>-4017237</v>
      </c>
      <c r="D23" s="133"/>
      <c r="E23" s="63"/>
    </row>
    <row r="24" spans="1:5" s="41" customFormat="1" ht="15.75" x14ac:dyDescent="0.25">
      <c r="A24" s="61" t="s">
        <v>1</v>
      </c>
      <c r="B24" s="81">
        <v>4400245</v>
      </c>
      <c r="C24" s="81">
        <v>731719</v>
      </c>
      <c r="D24" s="61"/>
      <c r="E24" s="63"/>
    </row>
    <row r="25" spans="1:5" s="41" customFormat="1" ht="15.75" x14ac:dyDescent="0.25">
      <c r="A25" s="45" t="s">
        <v>56</v>
      </c>
      <c r="B25" s="46"/>
      <c r="C25" s="46"/>
      <c r="D25" s="61"/>
      <c r="E25" s="63"/>
    </row>
    <row r="26" spans="1:5" s="41" customFormat="1" ht="15.75" x14ac:dyDescent="0.25">
      <c r="A26" s="133" t="s">
        <v>82</v>
      </c>
      <c r="B26" s="64">
        <v>116100000</v>
      </c>
      <c r="C26" s="46">
        <v>0</v>
      </c>
      <c r="D26" s="133"/>
      <c r="E26" s="63"/>
    </row>
    <row r="27" spans="1:5" s="41" customFormat="1" ht="31.5" x14ac:dyDescent="0.25">
      <c r="A27" s="133" t="s">
        <v>80</v>
      </c>
      <c r="B27" s="46">
        <v>-333333</v>
      </c>
      <c r="C27" s="46">
        <v>-333333</v>
      </c>
      <c r="D27" s="133"/>
      <c r="E27" s="63"/>
    </row>
    <row r="28" spans="1:5" s="41" customFormat="1" ht="15.75" x14ac:dyDescent="0.25">
      <c r="A28" s="61" t="s">
        <v>57</v>
      </c>
      <c r="B28" s="46">
        <v>-79869510</v>
      </c>
      <c r="C28" s="46">
        <v>-48019267</v>
      </c>
      <c r="D28" s="61"/>
      <c r="E28" s="63"/>
    </row>
    <row r="29" spans="1:5" s="41" customFormat="1" ht="15.75" x14ac:dyDescent="0.25">
      <c r="A29" s="61" t="s">
        <v>58</v>
      </c>
      <c r="B29" s="46">
        <v>-71534862</v>
      </c>
      <c r="C29" s="81">
        <v>68067283</v>
      </c>
      <c r="D29" s="61"/>
      <c r="E29" s="63"/>
    </row>
    <row r="30" spans="1:5" s="41" customFormat="1" ht="15.75" x14ac:dyDescent="0.25">
      <c r="A30" s="61" t="s">
        <v>3</v>
      </c>
      <c r="B30" s="140">
        <v>8044</v>
      </c>
      <c r="C30" s="46">
        <v>-4926843</v>
      </c>
      <c r="D30" s="61"/>
      <c r="E30" s="63"/>
    </row>
    <row r="31" spans="1:5" s="41" customFormat="1" ht="31.5" x14ac:dyDescent="0.25">
      <c r="A31" s="49" t="s">
        <v>109</v>
      </c>
      <c r="B31" s="96">
        <f>SUM(B16:B30)</f>
        <v>41658659</v>
      </c>
      <c r="C31" s="74">
        <f>SUM(C16:C30)</f>
        <v>-23411618</v>
      </c>
      <c r="D31" s="61"/>
      <c r="E31" s="63"/>
    </row>
    <row r="32" spans="1:5" s="41" customFormat="1" ht="15.75" x14ac:dyDescent="0.25">
      <c r="A32" s="61" t="s">
        <v>59</v>
      </c>
      <c r="B32" s="50">
        <v>-2405011</v>
      </c>
      <c r="C32" s="50">
        <v>-92566</v>
      </c>
      <c r="D32" s="61"/>
      <c r="E32" s="63"/>
    </row>
    <row r="33" spans="1:5" s="41" customFormat="1" ht="15.75" x14ac:dyDescent="0.25">
      <c r="A33" s="45" t="s">
        <v>60</v>
      </c>
      <c r="B33" s="96">
        <f>SUM(B31:B32)</f>
        <v>39253648</v>
      </c>
      <c r="C33" s="74">
        <f>SUM(C31:C32)</f>
        <v>-23504184</v>
      </c>
      <c r="D33" s="61"/>
      <c r="E33" s="63"/>
    </row>
    <row r="34" spans="1:5" s="41" customFormat="1" ht="15.75" x14ac:dyDescent="0.25">
      <c r="A34" s="45"/>
      <c r="B34" s="75"/>
      <c r="C34" s="43"/>
      <c r="E34" s="63"/>
    </row>
    <row r="35" spans="1:5" s="41" customFormat="1" ht="39.75" customHeight="1" x14ac:dyDescent="0.25">
      <c r="A35" s="45" t="s">
        <v>61</v>
      </c>
      <c r="B35" s="75"/>
      <c r="C35" s="43"/>
      <c r="E35" s="63"/>
    </row>
    <row r="36" spans="1:5" s="41" customFormat="1" ht="15.75" x14ac:dyDescent="0.25">
      <c r="A36" s="61" t="s">
        <v>62</v>
      </c>
      <c r="B36" s="46">
        <v>-74947</v>
      </c>
      <c r="C36" s="46">
        <v>-195844</v>
      </c>
      <c r="E36" s="63"/>
    </row>
    <row r="37" spans="1:5" s="41" customFormat="1" ht="15.75" x14ac:dyDescent="0.25">
      <c r="A37" s="62" t="s">
        <v>79</v>
      </c>
      <c r="B37" s="81">
        <v>6200</v>
      </c>
      <c r="C37" s="46">
        <v>0</v>
      </c>
      <c r="E37" s="63"/>
    </row>
    <row r="38" spans="1:5" s="41" customFormat="1" ht="15.75" x14ac:dyDescent="0.25">
      <c r="A38" s="133" t="s">
        <v>105</v>
      </c>
      <c r="B38" s="46">
        <v>-25843039</v>
      </c>
      <c r="C38" s="46">
        <v>-245769555</v>
      </c>
      <c r="E38" s="135"/>
    </row>
    <row r="39" spans="1:5" s="41" customFormat="1" ht="31.5" x14ac:dyDescent="0.25">
      <c r="A39" s="133" t="s">
        <v>106</v>
      </c>
      <c r="B39" s="81">
        <v>32817519</v>
      </c>
      <c r="C39" s="81">
        <v>227449772</v>
      </c>
      <c r="E39" s="135"/>
    </row>
    <row r="40" spans="1:5" s="41" customFormat="1" ht="15.75" x14ac:dyDescent="0.25">
      <c r="A40" s="51" t="s">
        <v>63</v>
      </c>
      <c r="B40" s="96">
        <f>SUM(B36:B39)</f>
        <v>6905733</v>
      </c>
      <c r="C40" s="74">
        <f>SUM(C36:C39)</f>
        <v>-18515627</v>
      </c>
      <c r="E40" s="63"/>
    </row>
    <row r="41" spans="1:5" s="41" customFormat="1" ht="15.75" x14ac:dyDescent="0.25">
      <c r="A41" s="61"/>
      <c r="B41" s="75"/>
      <c r="C41" s="43"/>
      <c r="E41" s="63"/>
    </row>
    <row r="42" spans="1:5" s="41" customFormat="1" ht="41.25" customHeight="1" x14ac:dyDescent="0.25">
      <c r="A42" s="45" t="s">
        <v>64</v>
      </c>
      <c r="B42" s="75"/>
      <c r="C42" s="43"/>
      <c r="E42" s="63"/>
    </row>
    <row r="43" spans="1:5" s="41" customFormat="1" ht="15.75" x14ac:dyDescent="0.25">
      <c r="A43" s="61" t="s">
        <v>78</v>
      </c>
      <c r="B43" s="46">
        <v>0</v>
      </c>
      <c r="C43" s="81">
        <v>15000000</v>
      </c>
      <c r="E43" s="63"/>
    </row>
    <row r="44" spans="1:5" s="41" customFormat="1" ht="15.75" x14ac:dyDescent="0.25">
      <c r="A44" s="133" t="s">
        <v>107</v>
      </c>
      <c r="B44" s="81">
        <v>76508000</v>
      </c>
      <c r="C44" s="81">
        <v>212500000</v>
      </c>
      <c r="E44" s="63"/>
    </row>
    <row r="45" spans="1:5" s="41" customFormat="1" ht="17.100000000000001" customHeight="1" x14ac:dyDescent="0.25">
      <c r="A45" s="61" t="s">
        <v>65</v>
      </c>
      <c r="B45" s="46">
        <v>-104836907</v>
      </c>
      <c r="C45" s="46">
        <v>-6119123</v>
      </c>
      <c r="E45" s="63"/>
    </row>
    <row r="46" spans="1:5" s="41" customFormat="1" ht="17.100000000000001" customHeight="1" x14ac:dyDescent="0.25">
      <c r="A46" s="142" t="s">
        <v>118</v>
      </c>
      <c r="B46" s="46">
        <v>-1995163</v>
      </c>
      <c r="C46" s="47">
        <v>0</v>
      </c>
      <c r="E46" s="63"/>
    </row>
    <row r="47" spans="1:5" s="41" customFormat="1" ht="15.75" x14ac:dyDescent="0.25">
      <c r="A47" s="45" t="s">
        <v>66</v>
      </c>
      <c r="B47" s="74">
        <f>SUM(B43:B46)</f>
        <v>-30324070</v>
      </c>
      <c r="C47" s="96">
        <f>SUM(C43:C46)</f>
        <v>221380877</v>
      </c>
      <c r="E47" s="63"/>
    </row>
    <row r="48" spans="1:5" s="41" customFormat="1" ht="15.75" x14ac:dyDescent="0.25">
      <c r="A48" s="45"/>
      <c r="B48" s="75"/>
      <c r="C48" s="43"/>
      <c r="E48" s="63"/>
    </row>
    <row r="49" spans="1:5" s="41" customFormat="1" ht="15.75" x14ac:dyDescent="0.25">
      <c r="A49" s="45" t="s">
        <v>119</v>
      </c>
      <c r="B49" s="131">
        <f>B33+B40+B47</f>
        <v>15835311</v>
      </c>
      <c r="C49" s="131">
        <f>C33+C40+C47</f>
        <v>179361066</v>
      </c>
      <c r="E49" s="63"/>
    </row>
    <row r="50" spans="1:5" s="41" customFormat="1" ht="31.5" x14ac:dyDescent="0.25">
      <c r="A50" s="61" t="s">
        <v>67</v>
      </c>
      <c r="B50" s="81">
        <v>3813249</v>
      </c>
      <c r="C50" s="46">
        <v>-5857907</v>
      </c>
      <c r="E50" s="63"/>
    </row>
    <row r="51" spans="1:5" s="41" customFormat="1" ht="15.75" x14ac:dyDescent="0.25">
      <c r="A51" s="61" t="s">
        <v>91</v>
      </c>
      <c r="B51" s="66">
        <v>208793845</v>
      </c>
      <c r="C51" s="66">
        <v>220182124</v>
      </c>
      <c r="E51" s="63"/>
    </row>
    <row r="52" spans="1:5" s="41" customFormat="1" ht="16.5" thickBot="1" x14ac:dyDescent="0.3">
      <c r="A52" s="45" t="s">
        <v>95</v>
      </c>
      <c r="B52" s="76">
        <f>SUM(B49:B51)</f>
        <v>228442405</v>
      </c>
      <c r="C52" s="67">
        <f>SUM(C49:C51)</f>
        <v>393685283</v>
      </c>
      <c r="E52" s="63"/>
    </row>
    <row r="53" spans="1:5" s="41" customFormat="1" ht="16.5" thickTop="1" x14ac:dyDescent="0.25">
      <c r="A53" s="45"/>
      <c r="B53" s="52"/>
      <c r="C53" s="43"/>
      <c r="E53" s="63"/>
    </row>
    <row r="54" spans="1:5" s="41" customFormat="1" ht="15.75" x14ac:dyDescent="0.25">
      <c r="A54" s="45"/>
      <c r="B54" s="52"/>
      <c r="C54" s="53"/>
      <c r="E54" s="63"/>
    </row>
    <row r="55" spans="1:5" s="41" customFormat="1" ht="15.75" x14ac:dyDescent="0.25">
      <c r="A55" s="4" t="s">
        <v>92</v>
      </c>
      <c r="B55" s="54"/>
      <c r="C55" s="4" t="s">
        <v>93</v>
      </c>
      <c r="D55" s="55"/>
      <c r="E55" s="63"/>
    </row>
    <row r="56" spans="1:5" s="41" customFormat="1" ht="15.75" x14ac:dyDescent="0.25">
      <c r="B56" s="56"/>
      <c r="C56" s="57"/>
      <c r="D56" s="68"/>
      <c r="E56" s="63"/>
    </row>
    <row r="57" spans="1:5" s="41" customFormat="1" ht="15.75" x14ac:dyDescent="0.25">
      <c r="A57" s="120" t="s">
        <v>141</v>
      </c>
      <c r="B57" s="54"/>
      <c r="C57" s="120" t="s">
        <v>142</v>
      </c>
      <c r="D57" s="55"/>
      <c r="E57" s="63"/>
    </row>
    <row r="58" spans="1:5" s="41" customFormat="1" ht="15.75" x14ac:dyDescent="0.25">
      <c r="A58" s="60"/>
      <c r="B58" s="69"/>
      <c r="C58" s="70"/>
      <c r="D58" s="71"/>
      <c r="E58" s="63"/>
    </row>
    <row r="59" spans="1:5" s="41" customFormat="1" ht="6" customHeight="1" x14ac:dyDescent="0.25">
      <c r="B59" s="42"/>
      <c r="C59" s="43"/>
      <c r="E59" s="63"/>
    </row>
    <row r="60" spans="1:5" s="41" customFormat="1" ht="15.75" hidden="1" x14ac:dyDescent="0.25">
      <c r="B60" s="42"/>
      <c r="C60" s="43"/>
      <c r="E60" s="63"/>
    </row>
    <row r="61" spans="1:5" s="41" customFormat="1" ht="15.75" x14ac:dyDescent="0.25">
      <c r="A61"/>
      <c r="B61" s="42"/>
      <c r="C61" s="53"/>
      <c r="E61" s="63"/>
    </row>
    <row r="62" spans="1:5" s="63" customFormat="1" ht="12.75" x14ac:dyDescent="0.2">
      <c r="B62" s="77"/>
    </row>
  </sheetData>
  <mergeCells count="3">
    <mergeCell ref="A1:C1"/>
    <mergeCell ref="A2:C2"/>
    <mergeCell ref="D17:E17"/>
  </mergeCells>
  <pageMargins left="0.98425196850393704" right="0.31496062992125984" top="0.74803149606299213" bottom="0.15748031496062992" header="0.15748031496062992" footer="0.15748031496062992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22" zoomScale="85" zoomScaleNormal="85" zoomScaleSheetLayoutView="70" workbookViewId="0">
      <selection activeCell="C38" sqref="C38"/>
    </sheetView>
  </sheetViews>
  <sheetFormatPr defaultColWidth="8" defaultRowHeight="15.75" x14ac:dyDescent="0.25"/>
  <cols>
    <col min="1" max="1" width="63.625" style="82" customWidth="1"/>
    <col min="2" max="2" width="14.625" style="82" customWidth="1"/>
    <col min="3" max="3" width="13.125" style="82" customWidth="1"/>
    <col min="4" max="4" width="14.875" style="82" customWidth="1"/>
    <col min="5" max="5" width="19.125" style="82" customWidth="1"/>
    <col min="6" max="6" width="19.25" style="82" customWidth="1"/>
    <col min="7" max="7" width="14.375" style="82" customWidth="1"/>
    <col min="8" max="8" width="15.125" style="82" customWidth="1"/>
    <col min="9" max="9" width="16.125" style="82" customWidth="1"/>
    <col min="10" max="10" width="10.5" style="82" hidden="1" customWidth="1"/>
    <col min="11" max="11" width="10.125" style="82" bestFit="1" customWidth="1"/>
    <col min="12" max="16384" width="8" style="82"/>
  </cols>
  <sheetData>
    <row r="1" spans="1:9" x14ac:dyDescent="0.25">
      <c r="A1" s="155" t="s">
        <v>136</v>
      </c>
      <c r="B1" s="155"/>
      <c r="C1" s="155"/>
      <c r="D1" s="155"/>
      <c r="E1" s="155"/>
      <c r="F1" s="155"/>
      <c r="G1" s="155"/>
      <c r="H1" s="155"/>
      <c r="I1" s="155"/>
    </row>
    <row r="2" spans="1:9" x14ac:dyDescent="0.25">
      <c r="A2" s="156" t="s">
        <v>137</v>
      </c>
      <c r="B2" s="156"/>
      <c r="C2" s="156"/>
      <c r="D2" s="156"/>
      <c r="E2" s="156"/>
      <c r="F2" s="156"/>
      <c r="G2" s="156"/>
      <c r="H2" s="156"/>
      <c r="I2" s="156"/>
    </row>
    <row r="3" spans="1:9" x14ac:dyDescent="0.25">
      <c r="A3" s="100"/>
      <c r="B3" s="100"/>
      <c r="C3" s="100"/>
      <c r="D3" s="100"/>
      <c r="E3" s="100"/>
      <c r="F3" s="100"/>
      <c r="G3" s="100"/>
      <c r="H3" s="100"/>
      <c r="I3" s="100"/>
    </row>
    <row r="4" spans="1:9" x14ac:dyDescent="0.25">
      <c r="I4" s="83" t="s">
        <v>68</v>
      </c>
    </row>
    <row r="5" spans="1:9" ht="178.5" customHeight="1" x14ac:dyDescent="0.25">
      <c r="A5" s="157"/>
      <c r="B5" s="153" t="s">
        <v>19</v>
      </c>
      <c r="C5" s="153" t="s">
        <v>4</v>
      </c>
      <c r="D5" s="153" t="s">
        <v>30</v>
      </c>
      <c r="E5" s="153" t="s">
        <v>69</v>
      </c>
      <c r="F5" s="153" t="s">
        <v>32</v>
      </c>
      <c r="G5" s="153" t="s">
        <v>86</v>
      </c>
      <c r="H5" s="153" t="s">
        <v>87</v>
      </c>
      <c r="I5" s="153" t="s">
        <v>70</v>
      </c>
    </row>
    <row r="6" spans="1:9" s="88" customFormat="1" ht="69" customHeight="1" x14ac:dyDescent="0.25">
      <c r="A6" s="157"/>
      <c r="B6" s="154"/>
      <c r="C6" s="154"/>
      <c r="D6" s="154"/>
      <c r="E6" s="154"/>
      <c r="F6" s="154"/>
      <c r="G6" s="154"/>
      <c r="H6" s="154"/>
      <c r="I6" s="154"/>
    </row>
    <row r="7" spans="1:9" s="88" customFormat="1" x14ac:dyDescent="0.25">
      <c r="A7" s="101"/>
      <c r="B7" s="98"/>
      <c r="C7" s="98"/>
      <c r="D7" s="98"/>
      <c r="E7" s="98"/>
      <c r="F7" s="98"/>
      <c r="G7" s="98"/>
      <c r="H7" s="98"/>
      <c r="I7" s="98"/>
    </row>
    <row r="8" spans="1:9" s="88" customFormat="1" x14ac:dyDescent="0.25">
      <c r="A8" s="84" t="s">
        <v>77</v>
      </c>
      <c r="B8" s="103">
        <v>353667511</v>
      </c>
      <c r="C8" s="104">
        <v>17712311</v>
      </c>
      <c r="D8" s="104">
        <v>3403546</v>
      </c>
      <c r="E8" s="104">
        <v>4522580</v>
      </c>
      <c r="F8" s="102">
        <v>-12491441</v>
      </c>
      <c r="G8" s="104">
        <v>28423220</v>
      </c>
      <c r="H8" s="105">
        <v>-39137871</v>
      </c>
      <c r="I8" s="103">
        <v>356099856</v>
      </c>
    </row>
    <row r="9" spans="1:9" s="88" customFormat="1" ht="20.25" customHeight="1" x14ac:dyDescent="0.25">
      <c r="A9" s="101" t="s">
        <v>101</v>
      </c>
      <c r="B9" s="58"/>
      <c r="C9" s="58"/>
      <c r="D9" s="58"/>
      <c r="E9" s="58"/>
      <c r="F9" s="58"/>
      <c r="G9" s="58"/>
      <c r="H9" s="106">
        <v>16905860</v>
      </c>
      <c r="I9" s="106">
        <f t="shared" ref="I9:I16" si="0">SUM(B9:H9)</f>
        <v>16905860</v>
      </c>
    </row>
    <row r="10" spans="1:9" s="88" customFormat="1" ht="36.75" customHeight="1" x14ac:dyDescent="0.25">
      <c r="A10" s="101" t="s">
        <v>71</v>
      </c>
      <c r="B10" s="58"/>
      <c r="C10" s="58"/>
      <c r="D10" s="58"/>
      <c r="E10" s="58"/>
      <c r="F10" s="141">
        <f>'Прибыли-Убытки'!C29</f>
        <v>7481013</v>
      </c>
      <c r="G10" s="34"/>
      <c r="H10" s="58"/>
      <c r="I10" s="141">
        <f t="shared" si="0"/>
        <v>7481013</v>
      </c>
    </row>
    <row r="11" spans="1:9" s="88" customFormat="1" ht="55.5" customHeight="1" x14ac:dyDescent="0.25">
      <c r="A11" s="134" t="s">
        <v>110</v>
      </c>
      <c r="B11" s="58"/>
      <c r="C11" s="58"/>
      <c r="D11" s="58"/>
      <c r="E11" s="58"/>
      <c r="F11" s="37">
        <f>'Прибыли-Убытки'!C30</f>
        <v>-2526467</v>
      </c>
      <c r="G11" s="34"/>
      <c r="H11" s="58"/>
      <c r="I11" s="37">
        <f t="shared" si="0"/>
        <v>-2526467</v>
      </c>
    </row>
    <row r="12" spans="1:9" ht="72" customHeight="1" x14ac:dyDescent="0.25">
      <c r="A12" s="101" t="s">
        <v>72</v>
      </c>
      <c r="B12" s="58"/>
      <c r="C12" s="58"/>
      <c r="D12" s="58"/>
      <c r="E12" s="37">
        <f>'Прибыли-Убытки'!C31</f>
        <v>-1201948</v>
      </c>
      <c r="F12" s="37"/>
      <c r="G12" s="37"/>
      <c r="H12" s="58"/>
      <c r="I12" s="37">
        <f t="shared" si="0"/>
        <v>-1201948</v>
      </c>
    </row>
    <row r="13" spans="1:9" s="88" customFormat="1" ht="56.25" customHeight="1" x14ac:dyDescent="0.25">
      <c r="A13" s="143" t="s">
        <v>122</v>
      </c>
      <c r="B13" s="85"/>
      <c r="C13" s="85"/>
      <c r="D13" s="106">
        <f>'Прибыли-Убытки'!C32</f>
        <v>365114</v>
      </c>
      <c r="E13" s="34"/>
      <c r="F13" s="85"/>
      <c r="G13" s="85"/>
      <c r="H13" s="107"/>
      <c r="I13" s="108">
        <f t="shared" si="0"/>
        <v>365114</v>
      </c>
    </row>
    <row r="14" spans="1:9" s="88" customFormat="1" ht="21.75" customHeight="1" x14ac:dyDescent="0.25">
      <c r="A14" s="86" t="s">
        <v>88</v>
      </c>
      <c r="B14" s="109">
        <f t="shared" ref="B14:I14" si="1">SUM(B9:B13)</f>
        <v>0</v>
      </c>
      <c r="C14" s="109">
        <f t="shared" si="1"/>
        <v>0</v>
      </c>
      <c r="D14" s="110">
        <f t="shared" si="1"/>
        <v>365114</v>
      </c>
      <c r="E14" s="109">
        <f t="shared" si="1"/>
        <v>-1201948</v>
      </c>
      <c r="F14" s="109">
        <f t="shared" si="1"/>
        <v>4954546</v>
      </c>
      <c r="G14" s="109">
        <f t="shared" si="1"/>
        <v>0</v>
      </c>
      <c r="H14" s="104">
        <f t="shared" si="1"/>
        <v>16905860</v>
      </c>
      <c r="I14" s="104">
        <f t="shared" si="1"/>
        <v>21023572</v>
      </c>
    </row>
    <row r="15" spans="1:9" s="88" customFormat="1" ht="56.25" customHeight="1" x14ac:dyDescent="0.25">
      <c r="A15" s="143" t="s">
        <v>126</v>
      </c>
      <c r="B15" s="59"/>
      <c r="C15" s="59"/>
      <c r="D15" s="112"/>
      <c r="E15" s="112"/>
      <c r="F15" s="112"/>
      <c r="G15" s="37"/>
      <c r="H15" s="37">
        <v>-831429</v>
      </c>
      <c r="I15" s="37">
        <f t="shared" si="0"/>
        <v>-831429</v>
      </c>
    </row>
    <row r="16" spans="1:9" s="88" customFormat="1" ht="30.75" customHeight="1" x14ac:dyDescent="0.25">
      <c r="A16" s="134" t="s">
        <v>111</v>
      </c>
      <c r="B16" s="59"/>
      <c r="C16" s="59"/>
      <c r="D16" s="112"/>
      <c r="E16" s="112"/>
      <c r="F16" s="112"/>
      <c r="G16" s="37"/>
      <c r="H16" s="37">
        <v>-1710931</v>
      </c>
      <c r="I16" s="37">
        <f t="shared" si="0"/>
        <v>-1710931</v>
      </c>
    </row>
    <row r="17" spans="1:11" s="88" customFormat="1" ht="25.5" customHeight="1" x14ac:dyDescent="0.25">
      <c r="A17" s="86" t="s">
        <v>112</v>
      </c>
      <c r="B17" s="113">
        <f t="shared" ref="B17:G17" si="2">SUM(B15:B16)</f>
        <v>0</v>
      </c>
      <c r="C17" s="113">
        <f t="shared" si="2"/>
        <v>0</v>
      </c>
      <c r="D17" s="113">
        <f t="shared" si="2"/>
        <v>0</v>
      </c>
      <c r="E17" s="113">
        <f t="shared" si="2"/>
        <v>0</v>
      </c>
      <c r="F17" s="113">
        <f t="shared" si="2"/>
        <v>0</v>
      </c>
      <c r="G17" s="113">
        <f t="shared" si="2"/>
        <v>0</v>
      </c>
      <c r="H17" s="113">
        <f>SUM(H15:H16)</f>
        <v>-2542360</v>
      </c>
      <c r="I17" s="113">
        <f>SUM(I15:I16)</f>
        <v>-2542360</v>
      </c>
    </row>
    <row r="18" spans="1:11" ht="24.75" customHeight="1" thickBot="1" x14ac:dyDescent="0.3">
      <c r="A18" s="86" t="s">
        <v>124</v>
      </c>
      <c r="B18" s="114">
        <f t="shared" ref="B18:G18" si="3">B8+B14+B17</f>
        <v>353667511</v>
      </c>
      <c r="C18" s="114">
        <f t="shared" si="3"/>
        <v>17712311</v>
      </c>
      <c r="D18" s="114">
        <f t="shared" si="3"/>
        <v>3768660</v>
      </c>
      <c r="E18" s="114">
        <f t="shared" si="3"/>
        <v>3320632</v>
      </c>
      <c r="F18" s="115">
        <f t="shared" si="3"/>
        <v>-7536895</v>
      </c>
      <c r="G18" s="114">
        <f t="shared" si="3"/>
        <v>28423220</v>
      </c>
      <c r="H18" s="115">
        <f>H8+H14+H17</f>
        <v>-24774371</v>
      </c>
      <c r="I18" s="114">
        <f>I8+I14+I17</f>
        <v>374581068</v>
      </c>
    </row>
    <row r="19" spans="1:11" ht="16.5" thickTop="1" x14ac:dyDescent="0.25">
      <c r="A19" s="86"/>
      <c r="B19" s="59"/>
      <c r="C19" s="59"/>
      <c r="D19" s="59"/>
      <c r="E19" s="59"/>
      <c r="F19" s="59"/>
      <c r="G19" s="59"/>
      <c r="H19" s="59"/>
      <c r="I19" s="59"/>
    </row>
    <row r="20" spans="1:11" x14ac:dyDescent="0.25">
      <c r="A20" s="86"/>
      <c r="B20" s="59"/>
      <c r="C20" s="59"/>
      <c r="D20" s="59"/>
      <c r="E20" s="59"/>
      <c r="F20" s="59"/>
      <c r="G20" s="59"/>
      <c r="H20" s="59"/>
      <c r="I20" s="59"/>
    </row>
    <row r="21" spans="1:11" ht="178.5" customHeight="1" x14ac:dyDescent="0.25">
      <c r="A21" s="157"/>
      <c r="B21" s="153" t="s">
        <v>19</v>
      </c>
      <c r="C21" s="153" t="s">
        <v>4</v>
      </c>
      <c r="D21" s="153" t="s">
        <v>30</v>
      </c>
      <c r="E21" s="153" t="s">
        <v>69</v>
      </c>
      <c r="F21" s="153" t="s">
        <v>32</v>
      </c>
      <c r="G21" s="153" t="s">
        <v>86</v>
      </c>
      <c r="H21" s="153" t="s">
        <v>87</v>
      </c>
      <c r="I21" s="153" t="s">
        <v>70</v>
      </c>
    </row>
    <row r="22" spans="1:11" s="88" customFormat="1" ht="69" customHeight="1" x14ac:dyDescent="0.25">
      <c r="A22" s="157"/>
      <c r="B22" s="154"/>
      <c r="C22" s="154"/>
      <c r="D22" s="154"/>
      <c r="E22" s="154"/>
      <c r="F22" s="154"/>
      <c r="G22" s="154"/>
      <c r="H22" s="154"/>
      <c r="I22" s="154"/>
    </row>
    <row r="23" spans="1:11" x14ac:dyDescent="0.25">
      <c r="A23" s="86"/>
      <c r="B23" s="59"/>
      <c r="C23" s="59"/>
      <c r="D23" s="59"/>
      <c r="E23" s="59"/>
      <c r="F23" s="59"/>
      <c r="G23" s="59"/>
      <c r="H23" s="59"/>
      <c r="I23" s="59"/>
    </row>
    <row r="24" spans="1:11" x14ac:dyDescent="0.25">
      <c r="A24" s="86" t="s">
        <v>100</v>
      </c>
      <c r="B24" s="104">
        <v>373667511</v>
      </c>
      <c r="C24" s="104">
        <v>17712311</v>
      </c>
      <c r="D24" s="102">
        <v>-6673</v>
      </c>
      <c r="E24" s="104">
        <v>2931319</v>
      </c>
      <c r="F24" s="102">
        <v>-16128160</v>
      </c>
      <c r="G24" s="104">
        <v>28423220</v>
      </c>
      <c r="H24" s="102">
        <v>-35307896</v>
      </c>
      <c r="I24" s="104">
        <f>SUM(B24:H24)</f>
        <v>371291632</v>
      </c>
    </row>
    <row r="25" spans="1:11" ht="19.5" customHeight="1" x14ac:dyDescent="0.25">
      <c r="A25" s="101" t="s">
        <v>101</v>
      </c>
      <c r="B25" s="58"/>
      <c r="C25" s="58"/>
      <c r="D25" s="58"/>
      <c r="E25" s="58"/>
      <c r="F25" s="58"/>
      <c r="G25" s="58"/>
      <c r="H25" s="37">
        <v>7188854</v>
      </c>
      <c r="I25" s="106">
        <f t="shared" ref="I25:I31" si="4">SUM(B25:H25)</f>
        <v>7188854</v>
      </c>
    </row>
    <row r="26" spans="1:11" ht="41.25" customHeight="1" x14ac:dyDescent="0.25">
      <c r="A26" s="101" t="s">
        <v>71</v>
      </c>
      <c r="B26" s="58"/>
      <c r="C26" s="58"/>
      <c r="D26" s="58"/>
      <c r="E26" s="58"/>
      <c r="F26" s="106">
        <v>12682324</v>
      </c>
      <c r="G26" s="37"/>
      <c r="H26" s="58"/>
      <c r="I26" s="141">
        <f t="shared" si="4"/>
        <v>12682324</v>
      </c>
    </row>
    <row r="27" spans="1:11" ht="54" customHeight="1" x14ac:dyDescent="0.25">
      <c r="A27" s="134" t="s">
        <v>110</v>
      </c>
      <c r="B27" s="58"/>
      <c r="C27" s="58"/>
      <c r="D27" s="58"/>
      <c r="E27" s="58"/>
      <c r="F27" s="37">
        <v>-850317</v>
      </c>
      <c r="G27" s="37"/>
      <c r="H27" s="58"/>
      <c r="I27" s="37">
        <f t="shared" si="4"/>
        <v>-850317</v>
      </c>
    </row>
    <row r="28" spans="1:11" ht="69" customHeight="1" x14ac:dyDescent="0.25">
      <c r="A28" s="101" t="s">
        <v>72</v>
      </c>
      <c r="B28" s="58"/>
      <c r="C28" s="58"/>
      <c r="D28" s="58"/>
      <c r="E28" s="37">
        <v>-1041380</v>
      </c>
      <c r="F28" s="37"/>
      <c r="G28" s="37"/>
      <c r="H28" s="58"/>
      <c r="I28" s="37">
        <f t="shared" si="4"/>
        <v>-1041380</v>
      </c>
    </row>
    <row r="29" spans="1:11" ht="54" customHeight="1" x14ac:dyDescent="0.25">
      <c r="A29" s="143" t="s">
        <v>123</v>
      </c>
      <c r="B29" s="58"/>
      <c r="C29" s="58"/>
      <c r="D29" s="106">
        <v>6673</v>
      </c>
      <c r="E29" s="37"/>
      <c r="F29" s="58"/>
      <c r="G29" s="58"/>
      <c r="H29" s="58"/>
      <c r="I29" s="108">
        <f t="shared" si="4"/>
        <v>6673</v>
      </c>
      <c r="K29" s="87"/>
    </row>
    <row r="30" spans="1:11" ht="24.75" customHeight="1" x14ac:dyDescent="0.25">
      <c r="A30" s="86" t="s">
        <v>102</v>
      </c>
      <c r="B30" s="109">
        <f t="shared" ref="B30:I30" si="5">SUM(B25:B29)</f>
        <v>0</v>
      </c>
      <c r="C30" s="109">
        <f t="shared" si="5"/>
        <v>0</v>
      </c>
      <c r="D30" s="110">
        <f t="shared" si="5"/>
        <v>6673</v>
      </c>
      <c r="E30" s="109">
        <f t="shared" si="5"/>
        <v>-1041380</v>
      </c>
      <c r="F30" s="110">
        <f t="shared" si="5"/>
        <v>11832007</v>
      </c>
      <c r="G30" s="109">
        <f t="shared" si="5"/>
        <v>0</v>
      </c>
      <c r="H30" s="110">
        <f t="shared" si="5"/>
        <v>7188854</v>
      </c>
      <c r="I30" s="110">
        <f t="shared" si="5"/>
        <v>17986154</v>
      </c>
      <c r="J30" s="87">
        <f>SUM(B30:H30)-I30</f>
        <v>0</v>
      </c>
    </row>
    <row r="31" spans="1:11" hidden="1" x14ac:dyDescent="0.25">
      <c r="A31" s="101" t="s">
        <v>89</v>
      </c>
      <c r="B31" s="116"/>
      <c r="C31" s="59"/>
      <c r="D31" s="112"/>
      <c r="E31" s="112"/>
      <c r="F31" s="112"/>
      <c r="G31" s="112"/>
      <c r="H31" s="37"/>
      <c r="I31" s="111">
        <f t="shared" si="4"/>
        <v>0</v>
      </c>
    </row>
    <row r="32" spans="1:11" ht="31.5" hidden="1" x14ac:dyDescent="0.25">
      <c r="A32" s="101" t="s">
        <v>103</v>
      </c>
      <c r="B32" s="59"/>
      <c r="C32" s="59"/>
      <c r="D32" s="112"/>
      <c r="E32" s="112"/>
      <c r="F32" s="112"/>
      <c r="G32" s="37"/>
      <c r="H32" s="37"/>
      <c r="I32" s="37">
        <f>SUM(B32:H32)</f>
        <v>0</v>
      </c>
    </row>
    <row r="33" spans="1:12" ht="27.75" customHeight="1" x14ac:dyDescent="0.25">
      <c r="A33" s="134" t="s">
        <v>111</v>
      </c>
      <c r="B33" s="59"/>
      <c r="C33" s="59"/>
      <c r="D33" s="112"/>
      <c r="E33" s="112"/>
      <c r="F33" s="112"/>
      <c r="G33" s="37"/>
      <c r="H33" s="37">
        <v>-1995163</v>
      </c>
      <c r="I33" s="37">
        <f>SUM(B33:H33)</f>
        <v>-1995163</v>
      </c>
    </row>
    <row r="34" spans="1:12" ht="56.25" customHeight="1" x14ac:dyDescent="0.25">
      <c r="A34" s="143" t="s">
        <v>121</v>
      </c>
      <c r="B34" s="59"/>
      <c r="C34" s="59"/>
      <c r="D34" s="112"/>
      <c r="E34" s="112"/>
      <c r="F34" s="112"/>
      <c r="G34" s="106">
        <v>5687018</v>
      </c>
      <c r="H34" s="37"/>
      <c r="I34" s="37">
        <f>SUM(B34:H34)</f>
        <v>5687018</v>
      </c>
      <c r="K34" s="87"/>
    </row>
    <row r="35" spans="1:12" ht="22.5" customHeight="1" x14ac:dyDescent="0.25">
      <c r="A35" s="86" t="s">
        <v>112</v>
      </c>
      <c r="B35" s="113">
        <f t="shared" ref="B35:H35" si="6">SUM(B31:B34)</f>
        <v>0</v>
      </c>
      <c r="C35" s="113">
        <f t="shared" si="6"/>
        <v>0</v>
      </c>
      <c r="D35" s="113">
        <f t="shared" si="6"/>
        <v>0</v>
      </c>
      <c r="E35" s="113">
        <f t="shared" si="6"/>
        <v>0</v>
      </c>
      <c r="F35" s="113">
        <f t="shared" si="6"/>
        <v>0</v>
      </c>
      <c r="G35" s="113">
        <f t="shared" si="6"/>
        <v>5687018</v>
      </c>
      <c r="H35" s="113">
        <f t="shared" si="6"/>
        <v>-1995163</v>
      </c>
      <c r="I35" s="113">
        <f>SUM(I31:I34)</f>
        <v>3691855</v>
      </c>
    </row>
    <row r="36" spans="1:12" ht="24.75" customHeight="1" thickBot="1" x14ac:dyDescent="0.3">
      <c r="A36" s="86" t="s">
        <v>125</v>
      </c>
      <c r="B36" s="117">
        <f t="shared" ref="B36:H36" si="7">B24+B30+B35</f>
        <v>373667511</v>
      </c>
      <c r="C36" s="117">
        <f t="shared" si="7"/>
        <v>17712311</v>
      </c>
      <c r="D36" s="144">
        <f t="shared" si="7"/>
        <v>0</v>
      </c>
      <c r="E36" s="117">
        <f t="shared" si="7"/>
        <v>1889939</v>
      </c>
      <c r="F36" s="118">
        <f t="shared" si="7"/>
        <v>-4296153</v>
      </c>
      <c r="G36" s="118">
        <f t="shared" si="7"/>
        <v>34110238</v>
      </c>
      <c r="H36" s="118">
        <f t="shared" si="7"/>
        <v>-30114205</v>
      </c>
      <c r="I36" s="117">
        <f>SUM(B36:H36)</f>
        <v>392969641</v>
      </c>
      <c r="J36" s="87">
        <f>I36-I35-I30-I24</f>
        <v>0</v>
      </c>
    </row>
    <row r="37" spans="1:12" ht="24.75" customHeight="1" thickTop="1" x14ac:dyDescent="0.25">
      <c r="B37" s="87"/>
      <c r="C37" s="87"/>
      <c r="D37" s="87"/>
      <c r="E37" s="87"/>
      <c r="F37" s="87"/>
      <c r="G37" s="87"/>
      <c r="H37" s="87"/>
      <c r="I37" s="87"/>
    </row>
    <row r="40" spans="1:12" x14ac:dyDescent="0.25">
      <c r="A40" s="89" t="s">
        <v>92</v>
      </c>
      <c r="B40" s="90"/>
      <c r="D40" s="152" t="s">
        <v>93</v>
      </c>
      <c r="E40" s="152"/>
      <c r="F40" s="152"/>
      <c r="G40" s="99"/>
      <c r="H40" s="91"/>
      <c r="I40" s="91"/>
    </row>
    <row r="41" spans="1:12" x14ac:dyDescent="0.25">
      <c r="A41" s="89"/>
      <c r="B41" s="90"/>
      <c r="D41" s="99"/>
      <c r="E41" s="99"/>
      <c r="F41" s="99"/>
      <c r="G41" s="99"/>
      <c r="H41" s="91"/>
      <c r="I41" s="91"/>
    </row>
    <row r="42" spans="1:12" x14ac:dyDescent="0.25">
      <c r="A42" s="120" t="s">
        <v>141</v>
      </c>
      <c r="B42" s="12"/>
      <c r="D42" s="148" t="s">
        <v>142</v>
      </c>
      <c r="E42" s="148"/>
      <c r="F42" s="148"/>
      <c r="G42" s="99"/>
      <c r="H42" s="152"/>
      <c r="I42" s="152"/>
    </row>
    <row r="43" spans="1:12" x14ac:dyDescent="0.25">
      <c r="A43" s="119"/>
      <c r="L43" s="82" t="s">
        <v>73</v>
      </c>
    </row>
  </sheetData>
  <mergeCells count="23">
    <mergeCell ref="H21:H22"/>
    <mergeCell ref="I21:I22"/>
    <mergeCell ref="C21:C22"/>
    <mergeCell ref="D21:D22"/>
    <mergeCell ref="E21:E22"/>
    <mergeCell ref="F21:F22"/>
    <mergeCell ref="G21:G22"/>
    <mergeCell ref="H42:I42"/>
    <mergeCell ref="I5:I6"/>
    <mergeCell ref="A1:I1"/>
    <mergeCell ref="A2:I2"/>
    <mergeCell ref="A5:A6"/>
    <mergeCell ref="B5:B6"/>
    <mergeCell ref="C5:C6"/>
    <mergeCell ref="D5:D6"/>
    <mergeCell ref="E5:E6"/>
    <mergeCell ref="F5:F6"/>
    <mergeCell ref="G5:G6"/>
    <mergeCell ref="H5:H6"/>
    <mergeCell ref="D40:F40"/>
    <mergeCell ref="D42:F42"/>
    <mergeCell ref="A21:A22"/>
    <mergeCell ref="B21:B22"/>
  </mergeCells>
  <pageMargins left="0.70866141732283472" right="0.70866141732283472" top="0.55118110236220474" bottom="0.55118110236220474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Баланс</vt:lpstr>
      <vt:lpstr>Прибыли-Убытки</vt:lpstr>
      <vt:lpstr>ОДДС </vt:lpstr>
      <vt:lpstr>СК</vt:lpstr>
      <vt:lpstr>'ОДДС '!Область_печати</vt:lpstr>
      <vt:lpstr>'Прибыли-Убытки'!Область_печати</vt:lpstr>
      <vt:lpstr>СК!Область_печати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Amirova Bayan</dc:creator>
  <cp:lastModifiedBy>Amirova Bayan</cp:lastModifiedBy>
  <cp:lastPrinted>2017-11-07T05:50:00Z</cp:lastPrinted>
  <dcterms:created xsi:type="dcterms:W3CDTF">2009-04-06T09:48:56Z</dcterms:created>
  <dcterms:modified xsi:type="dcterms:W3CDTF">2017-11-07T06:00:16Z</dcterms:modified>
</cp:coreProperties>
</file>