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9260" windowHeight="5565" tabRatio="716" activeTab="3"/>
  </bookViews>
  <sheets>
    <sheet name="Конс Баланс " sheetId="1" r:id="rId1"/>
    <sheet name="Конс Прибыли-Убытки" sheetId="2" r:id="rId2"/>
    <sheet name="ОДДС конс" sheetId="3" r:id="rId3"/>
    <sheet name="Конс СК" sheetId="4" r:id="rId4"/>
  </sheets>
  <definedNames/>
  <calcPr fullCalcOnLoad="1"/>
</workbook>
</file>

<file path=xl/sharedStrings.xml><?xml version="1.0" encoding="utf-8"?>
<sst xmlns="http://schemas.openxmlformats.org/spreadsheetml/2006/main" count="153" uniqueCount="126">
  <si>
    <t>АКТИВЫ</t>
  </si>
  <si>
    <t>Денежные средства и их эквиваленты</t>
  </si>
  <si>
    <t>Счета и вклады в банках и других финансовых институтах</t>
  </si>
  <si>
    <t>Дебиторская задолженность по сделкам "Обратного репо"</t>
  </si>
  <si>
    <t>Займы, выданные клиентам</t>
  </si>
  <si>
    <t>Финансовые активы, имеющиеся в наличии для продажи</t>
  </si>
  <si>
    <t>Инвестиции, удерживаемые до срока погашения</t>
  </si>
  <si>
    <t>Основные средства и нематериальные активы</t>
  </si>
  <si>
    <t>Текущий налоговый актив</t>
  </si>
  <si>
    <t xml:space="preserve">Прочие активы </t>
  </si>
  <si>
    <t>Отложенный налоговый актив</t>
  </si>
  <si>
    <t>Производные финансовые инструменты</t>
  </si>
  <si>
    <t>ИТОГО АКТИВОВ</t>
  </si>
  <si>
    <t>Текущие счета и вклады клиентов</t>
  </si>
  <si>
    <t>Займы от Правительства Республики Казахстан</t>
  </si>
  <si>
    <t>Выпущенные долговые ценные бумаги</t>
  </si>
  <si>
    <t>Субординированный долг</t>
  </si>
  <si>
    <t>Прочие обязательства</t>
  </si>
  <si>
    <t>Акционерный капитал</t>
  </si>
  <si>
    <t>Резервный капитал</t>
  </si>
  <si>
    <t>Итого капитала</t>
  </si>
  <si>
    <t>ИТОГО ОБЯЗАТЕЛЬСТВ И КАПИТАЛА</t>
  </si>
  <si>
    <t>Процентные доходы</t>
  </si>
  <si>
    <t>Процентные расходы</t>
  </si>
  <si>
    <t>Чистый процентный доход</t>
  </si>
  <si>
    <t xml:space="preserve">Комиссионные доходы </t>
  </si>
  <si>
    <t xml:space="preserve">Комиссионные расходы  </t>
  </si>
  <si>
    <t>Чистый комиссионный доход/(расход)</t>
  </si>
  <si>
    <t>Операционная прибыль</t>
  </si>
  <si>
    <t>Общие административные расходы</t>
  </si>
  <si>
    <t>Прочий совокупный доход:</t>
  </si>
  <si>
    <t>Чистое изменение справедливой стоимости активов, имеющихся в наличии для продажи</t>
  </si>
  <si>
    <t>Дебиторская задолженность по договорам финансовой аренды</t>
  </si>
  <si>
    <t>Кредиторская задолженность по сделкам "РЕПО"</t>
  </si>
  <si>
    <t>(тыс. тенге)</t>
  </si>
  <si>
    <t>Резерв хеджирования</t>
  </si>
  <si>
    <t>Резерв по переоценке активов, имеющихся в наличии для продажи</t>
  </si>
  <si>
    <t>Нераспреде-ленная прибыль</t>
  </si>
  <si>
    <t>Прибыль за период</t>
  </si>
  <si>
    <t>Чистое изменение справедливой стоимости активов, имеющихся в наличии для продажи, перенесенное в состав прибыли или убытка</t>
  </si>
  <si>
    <t>Прочие распределения</t>
  </si>
  <si>
    <t>Итого совокупного дохода за период</t>
  </si>
  <si>
    <t>Председатель Правления</t>
  </si>
  <si>
    <t>Кусаинов Н.Ж.</t>
  </si>
  <si>
    <t>(в тысячах тенге)</t>
  </si>
  <si>
    <t xml:space="preserve">ОБЯЗАТЕЛЬСТВА </t>
  </si>
  <si>
    <t>Займы банков и других финансовых институтов</t>
  </si>
  <si>
    <t xml:space="preserve">Государственные субсидии </t>
  </si>
  <si>
    <t>ИТОГО ОБЯЗАТЕЛЬСТВ</t>
  </si>
  <si>
    <t>КАПИТАЛ</t>
  </si>
  <si>
    <t>Накопленные убытки</t>
  </si>
  <si>
    <t>ИТОГО КАПИТАЛА</t>
  </si>
  <si>
    <t>Прибыль до налогообложения</t>
  </si>
  <si>
    <t xml:space="preserve">Чистое изменение справедливой стоимости активов, имеющихся в наличии для продажи </t>
  </si>
  <si>
    <t>Чистое изменение справедливой стоимости активов, имеющихся в наличии для продажи, отраженное в составе прибыли или убытка</t>
  </si>
  <si>
    <t>Дебиторская задолженность по финансовой аренде</t>
  </si>
  <si>
    <t>Авансы по договорам финансовой аренды</t>
  </si>
  <si>
    <t>Активы, подлежащие переводу по договорам финансовой аренды</t>
  </si>
  <si>
    <t>ДВИЖЕНИЕ ДЕНЕЖНЫХ СРЕДСТВ ОТ ОПЕРАЦИОННОЙ ДЕЯТЕЛЬНОСТИ</t>
  </si>
  <si>
    <t xml:space="preserve">Процентные доходы </t>
  </si>
  <si>
    <t xml:space="preserve">Процентные расходы </t>
  </si>
  <si>
    <t>Комиссионные доходы</t>
  </si>
  <si>
    <t xml:space="preserve">Комиссионные расходы </t>
  </si>
  <si>
    <t xml:space="preserve">Общие и административные расходы </t>
  </si>
  <si>
    <t xml:space="preserve">(Увеличение)/уменьшение операционных активов </t>
  </si>
  <si>
    <t xml:space="preserve">Займы, выданные клиентам  </t>
  </si>
  <si>
    <t xml:space="preserve">Производные финансовые инструменты </t>
  </si>
  <si>
    <t>Увеличение/(уменьшение) операционных обязательств</t>
  </si>
  <si>
    <t>Займы от банков и прочих финансовых институтов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</si>
  <si>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</si>
  <si>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</si>
  <si>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 xml:space="preserve">Приобретение основных средств и нематериальных активов </t>
  </si>
  <si>
    <t xml:space="preserve">Приобретение активов, имеющихся в наличии для продажи </t>
  </si>
  <si>
    <t xml:space="preserve">Выбытие и погашение активов, имеющихся в наличии для продажи  </t>
  </si>
  <si>
    <t xml:space="preserve">ДВИЖЕНИЕ ДЕНЕЖНЫХ СРЕДСТВ ОТ ФИНАНСОВОЙ ДЕЯТЕЛЬНОСТИ </t>
  </si>
  <si>
    <t>Поступления от размещения долговых ценных бумаг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</si>
  <si>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</si>
  <si>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</si>
  <si>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>Денежные средства и их эквиваленты на начало периода</t>
  </si>
  <si>
    <t>Денежные средства и их эквиваленты на конец периода</t>
  </si>
  <si>
    <t>Балансовая стоимость одной простой акции</t>
  </si>
  <si>
    <t>Чистый нереализованный убыток от операций с инструментами хеджирования</t>
  </si>
  <si>
    <t xml:space="preserve"> </t>
  </si>
  <si>
    <t>Остаток на 01 января 2013 г.</t>
  </si>
  <si>
    <t>Кредиторская задолженность по сделкам "Репо"</t>
  </si>
  <si>
    <t>Займы от ФНБ "Самрук-Казына"</t>
  </si>
  <si>
    <t xml:space="preserve">Расход по подоходному налогу  </t>
  </si>
  <si>
    <t>Дебиторская задолженность по сделкам "обратного РЕПО"</t>
  </si>
  <si>
    <t>Заместитель Главного бухгалтера</t>
  </si>
  <si>
    <t>Жаксыбаева Г.Ш.</t>
  </si>
  <si>
    <t xml:space="preserve"> АО "Банк Развития Казахстана" по состоянию на 30 июня 2014 года (неаудированный)</t>
  </si>
  <si>
    <t>30.06.2014 г.</t>
  </si>
  <si>
    <t>-</t>
  </si>
  <si>
    <t>Займы, выданные банкам</t>
  </si>
  <si>
    <t xml:space="preserve"> АО "Банк Развития Казахстана" за шесть месяцев, закончившиеся 30 июня 2014 года (неаудированный)</t>
  </si>
  <si>
    <t>Убытки от обесценения</t>
  </si>
  <si>
    <t>Прочие доходы, нетто</t>
  </si>
  <si>
    <t>Чистый убыток от операций с производными финансовыми инструментами</t>
  </si>
  <si>
    <t>Чистый реализованный (убыток)/доход от операций с активами, имеющимися в наличии для продажи</t>
  </si>
  <si>
    <t>Чистый доход от операций с иностранной валютой</t>
  </si>
  <si>
    <t>Прочий совокупный доход/(убыток) за период</t>
  </si>
  <si>
    <t>Итого совокупный доход/(убыток) за период</t>
  </si>
  <si>
    <r>
      <t xml:space="preserve">Базовая и разводненная прибыль на акцию </t>
    </r>
    <r>
      <rPr>
        <sz val="12"/>
        <rFont val="Times New Roman"/>
        <family val="1"/>
      </rPr>
      <t>(в тенге)</t>
    </r>
  </si>
  <si>
    <t xml:space="preserve">Прочие поступления, нетто </t>
  </si>
  <si>
    <t>Займы от АО "ФНБ "Самрук-Казына"</t>
  </si>
  <si>
    <t xml:space="preserve">Чистые поступления/(выплаты) по операциям с иностранной валютой </t>
  </si>
  <si>
    <t>Чистые (выплаты)/поступления от операций с производными финансовыми инструментами</t>
  </si>
  <si>
    <t>Чистое использование денежных средств от операционной деятельности до уплаты налогов</t>
  </si>
  <si>
    <t>Использование потоков денежных средств в операционной деятельности</t>
  </si>
  <si>
    <t>Поступление денежных средств от инвестиционной деятельности</t>
  </si>
  <si>
    <t>Выкуп/погашение выпущенных долговых ценных бумагах</t>
  </si>
  <si>
    <t xml:space="preserve">Чистое увеличение/(уменьшение) денежных средств и их эквивалентов </t>
  </si>
  <si>
    <t>Остаток на 30 июня 2013 г.</t>
  </si>
  <si>
    <t>Чистая нереализованная прибыль от операций с инструментами хеджирования, включая налоги в сумме (40,657) тысяч тенге</t>
  </si>
  <si>
    <t>Итого совокупного убытка за период</t>
  </si>
  <si>
    <t>Дисконт по активам, переданным дочернему предприятию той же группы</t>
  </si>
  <si>
    <t>Чистый нереализованный убыток от операций с инструментами хеджирования, включая налоги в сумме 22,611 тысяч тенге</t>
  </si>
  <si>
    <t>Остаток на 30 июня 2014 г.</t>
  </si>
  <si>
    <t>31.12.2013 г.</t>
  </si>
  <si>
    <t xml:space="preserve"> 30.06.2013 г.</t>
  </si>
  <si>
    <t>30.06.2013 г.</t>
  </si>
  <si>
    <t>Остаток на 01 января 2014 г.</t>
  </si>
  <si>
    <t>Консолидированный промежуточный сокращенный отчет о финансовом положении</t>
  </si>
  <si>
    <t>Консолидированный промежуточный сокращенный отчет о совокупном доходе</t>
  </si>
  <si>
    <t>Консолидированный промежуточный сокращенный отчет о движении денежных средств</t>
  </si>
  <si>
    <t>Консолидированный промежуточный сокращенный отчет об изменениях в капитале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</si>
</sst>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);\(0\)"/>
    <numFmt numFmtId="169" formatCode="_-* #,##0.00_-;\-* #,##0.00_-;_-* &quot;-&quot;??_-;_-@_-"/>
    <numFmt numFmtId="170" formatCode="_(* #,##0_);_(* \(#,##0\);_(* &quot;-&quot;??_);_(@_)"/>
    <numFmt numFmtId="171" formatCode="* #,##0_);* \(#,##0\);&quot;-&quot;??_);@"/>
    <numFmt numFmtId="172" formatCode="#,##0_);\(#,##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ourier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1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93" applyFont="1">
      <alignment/>
      <protection/>
    </xf>
    <xf numFmtId="0" fontId="6" fillId="0" borderId="0" xfId="95" applyFont="1" applyAlignment="1">
      <alignment horizontal="right"/>
      <protection/>
    </xf>
    <xf numFmtId="0" fontId="4" fillId="0" borderId="0" xfId="93" applyFont="1" applyAlignment="1">
      <alignment wrapText="1"/>
      <protection/>
    </xf>
    <xf numFmtId="0" fontId="6" fillId="0" borderId="0" xfId="93" applyFont="1" applyBorder="1" applyAlignment="1">
      <alignment horizontal="center" wrapText="1"/>
      <protection/>
    </xf>
    <xf numFmtId="0" fontId="6" fillId="0" borderId="0" xfId="92" applyFont="1" applyAlignment="1">
      <alignment wrapText="1"/>
      <protection/>
    </xf>
    <xf numFmtId="0" fontId="6" fillId="0" borderId="0" xfId="93" applyFont="1" applyAlignment="1">
      <alignment wrapText="1"/>
      <protection/>
    </xf>
    <xf numFmtId="0" fontId="6" fillId="33" borderId="0" xfId="93" applyFont="1" applyFill="1" applyAlignment="1">
      <alignment wrapText="1"/>
      <protection/>
    </xf>
    <xf numFmtId="0" fontId="4" fillId="33" borderId="0" xfId="93" applyFont="1" applyFill="1">
      <alignment/>
      <protection/>
    </xf>
    <xf numFmtId="37" fontId="4" fillId="0" borderId="0" xfId="93" applyNumberFormat="1" applyFont="1">
      <alignment/>
      <protection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wrapText="1"/>
      <protection/>
    </xf>
    <xf numFmtId="171" fontId="2" fillId="0" borderId="10" xfId="0" applyNumberFormat="1" applyFont="1" applyFill="1" applyBorder="1" applyAlignment="1" applyProtection="1">
      <alignment horizontal="right"/>
      <protection/>
    </xf>
    <xf numFmtId="171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171" fontId="4" fillId="0" borderId="0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171" fontId="2" fillId="0" borderId="11" xfId="0" applyNumberFormat="1" applyFont="1" applyFill="1" applyBorder="1" applyAlignment="1" applyProtection="1">
      <alignment horizontal="right"/>
      <protection/>
    </xf>
    <xf numFmtId="171" fontId="6" fillId="0" borderId="11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vertical="top" wrapText="1"/>
    </xf>
    <xf numFmtId="171" fontId="7" fillId="0" borderId="0" xfId="0" applyNumberFormat="1" applyFont="1" applyAlignment="1">
      <alignment/>
    </xf>
    <xf numFmtId="171" fontId="3" fillId="0" borderId="0" xfId="0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>
      <alignment vertical="top" wrapText="1"/>
    </xf>
    <xf numFmtId="0" fontId="6" fillId="0" borderId="0" xfId="94" applyFont="1">
      <alignment/>
      <protection/>
    </xf>
    <xf numFmtId="3" fontId="6" fillId="0" borderId="0" xfId="94" applyNumberFormat="1" applyFont="1">
      <alignment/>
      <protection/>
    </xf>
    <xf numFmtId="0" fontId="4" fillId="0" borderId="0" xfId="94" applyFont="1">
      <alignment/>
      <protection/>
    </xf>
    <xf numFmtId="0" fontId="6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171" fontId="3" fillId="0" borderId="12" xfId="0" applyNumberFormat="1" applyFont="1" applyFill="1" applyBorder="1" applyAlignment="1" applyProtection="1">
      <alignment horizontal="right"/>
      <protection/>
    </xf>
    <xf numFmtId="171" fontId="4" fillId="0" borderId="12" xfId="0" applyNumberFormat="1" applyFont="1" applyFill="1" applyBorder="1" applyAlignment="1" applyProtection="1">
      <alignment horizontal="right"/>
      <protection/>
    </xf>
    <xf numFmtId="171" fontId="2" fillId="0" borderId="13" xfId="0" applyNumberFormat="1" applyFont="1" applyFill="1" applyBorder="1" applyAlignment="1" applyProtection="1">
      <alignment horizontal="right"/>
      <protection/>
    </xf>
    <xf numFmtId="171" fontId="6" fillId="0" borderId="13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0" fillId="0" borderId="0" xfId="0" applyAlignment="1">
      <alignment vertical="top"/>
    </xf>
    <xf numFmtId="171" fontId="5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3" fontId="4" fillId="0" borderId="0" xfId="0" applyNumberFormat="1" applyFont="1" applyAlignment="1">
      <alignment horizontal="right" vertical="center"/>
    </xf>
    <xf numFmtId="171" fontId="4" fillId="0" borderId="0" xfId="0" applyNumberFormat="1" applyFont="1" applyAlignment="1">
      <alignment horizontal="right"/>
    </xf>
    <xf numFmtId="0" fontId="6" fillId="0" borderId="0" xfId="94" applyFont="1" applyAlignment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4" fontId="6" fillId="0" borderId="0" xfId="94" applyNumberFormat="1" applyFont="1" applyAlignment="1">
      <alignment horizontal="right" vertical="top" wrapText="1"/>
      <protection/>
    </xf>
    <xf numFmtId="171" fontId="3" fillId="0" borderId="0" xfId="92" applyNumberFormat="1" applyFont="1" applyFill="1" applyBorder="1" applyAlignment="1" applyProtection="1">
      <alignment horizontal="right"/>
      <protection/>
    </xf>
    <xf numFmtId="0" fontId="4" fillId="0" borderId="0" xfId="94" applyFont="1" applyAlignment="1">
      <alignment wrapText="1"/>
      <protection/>
    </xf>
    <xf numFmtId="171" fontId="3" fillId="0" borderId="12" xfId="92" applyNumberFormat="1" applyFont="1" applyFill="1" applyBorder="1" applyAlignment="1" applyProtection="1">
      <alignment horizontal="right"/>
      <protection/>
    </xf>
    <xf numFmtId="171" fontId="2" fillId="0" borderId="0" xfId="92" applyNumberFormat="1" applyFont="1" applyFill="1" applyBorder="1" applyAlignment="1" applyProtection="1">
      <alignment horizontal="right"/>
      <protection/>
    </xf>
    <xf numFmtId="0" fontId="6" fillId="0" borderId="0" xfId="94" applyFont="1" applyAlignment="1">
      <alignment wrapText="1"/>
      <protection/>
    </xf>
    <xf numFmtId="171" fontId="6" fillId="0" borderId="0" xfId="94" applyNumberFormat="1" applyFont="1" applyAlignment="1">
      <alignment wrapText="1"/>
      <protection/>
    </xf>
    <xf numFmtId="171" fontId="4" fillId="0" borderId="12" xfId="94" applyNumberFormat="1" applyFont="1" applyFill="1" applyBorder="1" applyAlignment="1" applyProtection="1">
      <alignment horizontal="right"/>
      <protection/>
    </xf>
    <xf numFmtId="171" fontId="2" fillId="0" borderId="11" xfId="92" applyNumberFormat="1" applyFont="1" applyFill="1" applyBorder="1" applyAlignment="1" applyProtection="1">
      <alignment horizontal="right"/>
      <protection/>
    </xf>
    <xf numFmtId="171" fontId="4" fillId="0" borderId="0" xfId="94" applyNumberFormat="1" applyFont="1" applyFill="1" applyAlignment="1" applyProtection="1">
      <alignment horizontal="right"/>
      <protection/>
    </xf>
    <xf numFmtId="171" fontId="4" fillId="0" borderId="0" xfId="94" applyNumberFormat="1" applyFont="1" applyFill="1" applyBorder="1" applyAlignment="1" applyProtection="1">
      <alignment horizontal="right"/>
      <protection/>
    </xf>
    <xf numFmtId="0" fontId="6" fillId="0" borderId="0" xfId="92" applyFont="1">
      <alignment/>
      <protection/>
    </xf>
    <xf numFmtId="171" fontId="2" fillId="0" borderId="10" xfId="92" applyNumberFormat="1" applyFont="1" applyFill="1" applyBorder="1" applyAlignment="1" applyProtection="1">
      <alignment horizontal="right"/>
      <protection/>
    </xf>
    <xf numFmtId="172" fontId="2" fillId="0" borderId="0" xfId="92" applyNumberFormat="1" applyFont="1" applyFill="1" applyBorder="1" applyAlignment="1" applyProtection="1">
      <alignment horizontal="right"/>
      <protection/>
    </xf>
    <xf numFmtId="171" fontId="4" fillId="0" borderId="0" xfId="94" applyNumberFormat="1" applyFont="1">
      <alignment/>
      <protection/>
    </xf>
    <xf numFmtId="0" fontId="6" fillId="0" borderId="0" xfId="94" applyFont="1" applyAlignment="1">
      <alignment horizontal="center" vertical="center"/>
      <protection/>
    </xf>
    <xf numFmtId="172" fontId="6" fillId="0" borderId="11" xfId="93" applyNumberFormat="1" applyFont="1" applyFill="1" applyBorder="1" applyAlignment="1" applyProtection="1">
      <alignment horizontal="right"/>
      <protection/>
    </xf>
    <xf numFmtId="172" fontId="4" fillId="0" borderId="0" xfId="93" applyNumberFormat="1" applyFont="1" applyFill="1" applyAlignment="1" applyProtection="1">
      <alignment horizontal="right"/>
      <protection/>
    </xf>
    <xf numFmtId="172" fontId="6" fillId="0" borderId="0" xfId="93" applyNumberFormat="1" applyFont="1" applyBorder="1" applyAlignment="1">
      <alignment horizontal="right" wrapText="1"/>
      <protection/>
    </xf>
    <xf numFmtId="172" fontId="4" fillId="0" borderId="0" xfId="93" applyNumberFormat="1" applyFont="1" applyFill="1" applyBorder="1" applyAlignment="1" applyProtection="1">
      <alignment horizontal="right"/>
      <protection/>
    </xf>
    <xf numFmtId="172" fontId="6" fillId="0" borderId="0" xfId="93" applyNumberFormat="1" applyFont="1" applyFill="1" applyBorder="1" applyAlignment="1" applyProtection="1">
      <alignment horizontal="right"/>
      <protection/>
    </xf>
    <xf numFmtId="172" fontId="4" fillId="0" borderId="11" xfId="93" applyNumberFormat="1" applyFont="1" applyFill="1" applyBorder="1" applyAlignment="1" applyProtection="1">
      <alignment horizontal="right"/>
      <protection/>
    </xf>
    <xf numFmtId="172" fontId="6" fillId="0" borderId="13" xfId="93" applyNumberFormat="1" applyFon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171" fontId="4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0" xfId="94" applyNumberFormat="1" applyFont="1" applyAlignment="1">
      <alignment horizontal="center"/>
      <protection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171" fontId="6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vertical="top"/>
    </xf>
    <xf numFmtId="17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172" fontId="6" fillId="33" borderId="10" xfId="93" applyNumberFormat="1" applyFont="1" applyFill="1" applyBorder="1" applyAlignment="1" applyProtection="1">
      <alignment horizontal="right"/>
      <protection/>
    </xf>
    <xf numFmtId="4" fontId="2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/>
    </xf>
    <xf numFmtId="3" fontId="6" fillId="0" borderId="0" xfId="94" applyNumberFormat="1" applyFont="1" applyAlignment="1">
      <alignment horizontal="center"/>
      <protection/>
    </xf>
    <xf numFmtId="0" fontId="6" fillId="0" borderId="0" xfId="94" applyFont="1" applyAlignment="1">
      <alignment horizontal="center" vertical="justify" wrapText="1"/>
      <protection/>
    </xf>
    <xf numFmtId="0" fontId="6" fillId="0" borderId="0" xfId="94" applyFont="1" applyAlignment="1">
      <alignment horizontal="center" vertical="justify"/>
      <protection/>
    </xf>
    <xf numFmtId="0" fontId="4" fillId="0" borderId="0" xfId="94" applyFont="1" applyAlignment="1">
      <alignment wrapText="1"/>
      <protection/>
    </xf>
    <xf numFmtId="0" fontId="6" fillId="0" borderId="0" xfId="93" applyFont="1" applyAlignment="1">
      <alignment horizontal="center" vertical="justify" wrapText="1"/>
      <protection/>
    </xf>
    <xf numFmtId="0" fontId="6" fillId="0" borderId="0" xfId="93" applyFont="1" applyAlignment="1">
      <alignment horizontal="center" vertical="justify"/>
      <protection/>
    </xf>
    <xf numFmtId="0" fontId="4" fillId="0" borderId="0" xfId="93" applyFont="1" applyAlignment="1">
      <alignment wrapText="1"/>
      <protection/>
    </xf>
    <xf numFmtId="0" fontId="6" fillId="0" borderId="0" xfId="93" applyFont="1" applyAlignment="1">
      <alignment horizontal="center" wrapText="1"/>
      <protection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_05 E.001 Loan summary 30_Sep_05" xfId="51"/>
    <cellStyle name="I0Normal" xfId="52"/>
    <cellStyle name="I1Normal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Hyperlink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" xfId="91"/>
    <cellStyle name="Обычный 2 5" xfId="92"/>
    <cellStyle name="Обычный 3 3" xfId="93"/>
    <cellStyle name="Обычный 4 2" xfId="94"/>
    <cellStyle name="Обычный 4 3" xfId="95"/>
    <cellStyle name="Обычный 8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Финансовый 2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="85" zoomScaleNormal="85" zoomScalePageLayoutView="0" workbookViewId="0" topLeftCell="A1">
      <selection activeCell="G7" sqref="G7"/>
    </sheetView>
  </sheetViews>
  <sheetFormatPr defaultColWidth="9.00390625" defaultRowHeight="12.75"/>
  <cols>
    <col min="1" max="1" width="65.25390625" style="16" customWidth="1"/>
    <col min="2" max="2" width="17.875" style="49" customWidth="1"/>
    <col min="3" max="3" width="18.875" style="15" customWidth="1"/>
    <col min="4" max="4" width="10.25390625" style="15" bestFit="1" customWidth="1"/>
    <col min="5" max="5" width="12.125" style="16" bestFit="1" customWidth="1"/>
    <col min="6" max="16384" width="9.125" style="16" customWidth="1"/>
  </cols>
  <sheetData>
    <row r="1" spans="1:3" ht="15.75">
      <c r="A1" s="96" t="s">
        <v>122</v>
      </c>
      <c r="B1" s="96"/>
      <c r="C1" s="96"/>
    </row>
    <row r="2" spans="1:3" ht="15.75" customHeight="1">
      <c r="A2" s="97" t="s">
        <v>90</v>
      </c>
      <c r="B2" s="97"/>
      <c r="C2" s="97"/>
    </row>
    <row r="4" spans="1:3" ht="15.75">
      <c r="A4" s="1"/>
      <c r="C4" s="18" t="s">
        <v>44</v>
      </c>
    </row>
    <row r="5" spans="2:3" ht="23.25" customHeight="1">
      <c r="B5" s="19" t="s">
        <v>91</v>
      </c>
      <c r="C5" s="19" t="s">
        <v>118</v>
      </c>
    </row>
    <row r="6" ht="15.75">
      <c r="A6" s="2" t="s">
        <v>0</v>
      </c>
    </row>
    <row r="7" spans="1:3" ht="15.75">
      <c r="A7" s="3" t="s">
        <v>1</v>
      </c>
      <c r="B7" s="50">
        <v>151400095</v>
      </c>
      <c r="C7" s="20">
        <v>118266644</v>
      </c>
    </row>
    <row r="8" spans="1:3" ht="15.75">
      <c r="A8" s="3" t="s">
        <v>2</v>
      </c>
      <c r="B8" s="50">
        <v>74610558</v>
      </c>
      <c r="C8" s="20">
        <v>73009447</v>
      </c>
    </row>
    <row r="9" spans="1:3" ht="15.75">
      <c r="A9" s="3" t="s">
        <v>3</v>
      </c>
      <c r="B9" s="50" t="s">
        <v>92</v>
      </c>
      <c r="C9" s="20">
        <v>31496173</v>
      </c>
    </row>
    <row r="10" spans="1:4" ht="15.75">
      <c r="A10" s="3" t="s">
        <v>4</v>
      </c>
      <c r="B10" s="50">
        <v>462223509</v>
      </c>
      <c r="C10" s="20">
        <v>378605878</v>
      </c>
      <c r="D10" s="16"/>
    </row>
    <row r="11" spans="1:4" ht="15.75">
      <c r="A11" s="3" t="s">
        <v>93</v>
      </c>
      <c r="B11" s="50">
        <v>46272020</v>
      </c>
      <c r="C11" s="50" t="s">
        <v>92</v>
      </c>
      <c r="D11" s="16"/>
    </row>
    <row r="12" spans="1:4" ht="15.75">
      <c r="A12" s="3" t="s">
        <v>55</v>
      </c>
      <c r="B12" s="50">
        <v>25390644</v>
      </c>
      <c r="C12" s="20">
        <v>16149962</v>
      </c>
      <c r="D12" s="16"/>
    </row>
    <row r="13" spans="1:4" ht="15.75">
      <c r="A13" s="3" t="s">
        <v>5</v>
      </c>
      <c r="B13" s="53">
        <v>343544717</v>
      </c>
      <c r="C13" s="20">
        <v>348010317</v>
      </c>
      <c r="D13" s="16"/>
    </row>
    <row r="14" spans="1:4" ht="15.75">
      <c r="A14" s="3" t="s">
        <v>6</v>
      </c>
      <c r="B14" s="50">
        <v>4202974</v>
      </c>
      <c r="C14" s="20">
        <v>4057352</v>
      </c>
      <c r="D14" s="16"/>
    </row>
    <row r="15" spans="1:4" ht="15.75">
      <c r="A15" s="3" t="s">
        <v>56</v>
      </c>
      <c r="B15" s="50">
        <v>591494</v>
      </c>
      <c r="C15" s="20">
        <v>1078732</v>
      </c>
      <c r="D15" s="16"/>
    </row>
    <row r="16" spans="1:4" ht="15" customHeight="1">
      <c r="A16" s="3" t="s">
        <v>57</v>
      </c>
      <c r="B16" s="50">
        <v>928721</v>
      </c>
      <c r="C16" s="20">
        <v>11308333</v>
      </c>
      <c r="D16" s="16"/>
    </row>
    <row r="17" spans="1:4" ht="15" customHeight="1">
      <c r="A17" s="3" t="s">
        <v>7</v>
      </c>
      <c r="B17" s="50">
        <v>239654</v>
      </c>
      <c r="C17" s="20">
        <v>295505</v>
      </c>
      <c r="D17" s="16"/>
    </row>
    <row r="18" spans="1:4" ht="15.75">
      <c r="A18" s="3" t="s">
        <v>9</v>
      </c>
      <c r="B18" s="50">
        <v>37478140</v>
      </c>
      <c r="C18" s="20">
        <v>25109235</v>
      </c>
      <c r="D18" s="16"/>
    </row>
    <row r="19" spans="1:4" ht="15.75">
      <c r="A19" s="3" t="s">
        <v>8</v>
      </c>
      <c r="B19" s="53">
        <v>3986618</v>
      </c>
      <c r="C19" s="20">
        <v>1085338</v>
      </c>
      <c r="D19" s="16"/>
    </row>
    <row r="20" spans="1:4" ht="15.75">
      <c r="A20" s="3" t="s">
        <v>10</v>
      </c>
      <c r="B20" s="50">
        <v>2743697</v>
      </c>
      <c r="C20" s="20">
        <v>5596108</v>
      </c>
      <c r="D20" s="16"/>
    </row>
    <row r="21" spans="1:4" ht="15.75">
      <c r="A21" s="3" t="s">
        <v>11</v>
      </c>
      <c r="B21" s="53">
        <v>301911</v>
      </c>
      <c r="C21" s="20">
        <v>251880</v>
      </c>
      <c r="D21" s="16"/>
    </row>
    <row r="22" spans="2:4" ht="15.75">
      <c r="B22" s="51"/>
      <c r="C22" s="21"/>
      <c r="D22" s="16"/>
    </row>
    <row r="23" spans="1:4" ht="16.5" thickBot="1">
      <c r="A23" s="22" t="s">
        <v>12</v>
      </c>
      <c r="B23" s="24">
        <f>SUM(B7:B22)</f>
        <v>1153914752</v>
      </c>
      <c r="C23" s="24">
        <f>SUM(C7:C22)</f>
        <v>1014320904</v>
      </c>
      <c r="D23" s="16"/>
    </row>
    <row r="24" spans="2:4" ht="16.5" thickTop="1">
      <c r="B24" s="51"/>
      <c r="C24" s="21"/>
      <c r="D24" s="16"/>
    </row>
    <row r="25" spans="1:4" ht="15.75">
      <c r="A25" s="25" t="s">
        <v>45</v>
      </c>
      <c r="B25" s="51"/>
      <c r="C25" s="21"/>
      <c r="D25" s="16"/>
    </row>
    <row r="26" spans="1:4" ht="15.75">
      <c r="A26" s="3" t="s">
        <v>13</v>
      </c>
      <c r="B26" s="50">
        <v>8383705</v>
      </c>
      <c r="C26" s="26">
        <v>8217454</v>
      </c>
      <c r="D26" s="16"/>
    </row>
    <row r="27" spans="1:4" ht="15.75">
      <c r="A27" s="3" t="s">
        <v>14</v>
      </c>
      <c r="B27" s="50">
        <v>24048406</v>
      </c>
      <c r="C27" s="26">
        <v>24023327</v>
      </c>
      <c r="D27" s="16"/>
    </row>
    <row r="28" spans="1:4" ht="15.75">
      <c r="A28" s="3" t="s">
        <v>85</v>
      </c>
      <c r="B28" s="50">
        <v>22202500</v>
      </c>
      <c r="C28" s="26">
        <v>23506875</v>
      </c>
      <c r="D28" s="16"/>
    </row>
    <row r="29" spans="1:4" ht="15.75">
      <c r="A29" s="3" t="s">
        <v>46</v>
      </c>
      <c r="B29" s="50">
        <v>463585325</v>
      </c>
      <c r="C29" s="26">
        <v>369715437</v>
      </c>
      <c r="D29" s="16"/>
    </row>
    <row r="30" spans="1:4" ht="15.75">
      <c r="A30" s="3" t="s">
        <v>47</v>
      </c>
      <c r="B30" s="50">
        <v>7220916</v>
      </c>
      <c r="C30" s="26">
        <v>7740643</v>
      </c>
      <c r="D30" s="16"/>
    </row>
    <row r="31" spans="1:4" ht="15.75">
      <c r="A31" s="3" t="s">
        <v>84</v>
      </c>
      <c r="B31" s="50">
        <v>999069</v>
      </c>
      <c r="C31" s="50" t="s">
        <v>92</v>
      </c>
      <c r="D31" s="16"/>
    </row>
    <row r="32" spans="1:4" ht="15.75">
      <c r="A32" s="3" t="s">
        <v>15</v>
      </c>
      <c r="B32" s="50">
        <v>353683699</v>
      </c>
      <c r="C32" s="26">
        <v>296599213</v>
      </c>
      <c r="D32" s="16"/>
    </row>
    <row r="33" spans="1:4" ht="15.75">
      <c r="A33" s="3" t="s">
        <v>16</v>
      </c>
      <c r="B33" s="50">
        <v>4202974</v>
      </c>
      <c r="C33" s="26">
        <v>4057352</v>
      </c>
      <c r="D33" s="16"/>
    </row>
    <row r="34" spans="1:4" ht="15.75">
      <c r="A34" s="3" t="s">
        <v>17</v>
      </c>
      <c r="B34" s="50">
        <v>18388540</v>
      </c>
      <c r="C34" s="26">
        <v>19970902</v>
      </c>
      <c r="D34" s="16"/>
    </row>
    <row r="35" spans="1:3" ht="15.75">
      <c r="A35" s="3" t="s">
        <v>11</v>
      </c>
      <c r="B35" s="50">
        <v>1126465</v>
      </c>
      <c r="C35" s="26">
        <v>8650447</v>
      </c>
    </row>
    <row r="36" spans="2:3" ht="15.75">
      <c r="B36" s="51"/>
      <c r="C36" s="21"/>
    </row>
    <row r="37" spans="1:3" ht="15.75">
      <c r="A37" s="27" t="s">
        <v>48</v>
      </c>
      <c r="B37" s="29">
        <f>SUM(B26:B36)</f>
        <v>903841599</v>
      </c>
      <c r="C37" s="29">
        <f>SUM(C26:C36)</f>
        <v>762481650</v>
      </c>
    </row>
    <row r="38" spans="2:3" ht="15.75">
      <c r="B38" s="51"/>
      <c r="C38" s="21"/>
    </row>
    <row r="39" spans="1:3" ht="15.75">
      <c r="A39" s="30" t="s">
        <v>49</v>
      </c>
      <c r="B39" s="51"/>
      <c r="C39" s="21"/>
    </row>
    <row r="40" spans="1:3" ht="15.75">
      <c r="A40" s="3" t="s">
        <v>18</v>
      </c>
      <c r="B40" s="53">
        <v>288667511</v>
      </c>
      <c r="C40" s="26">
        <v>288667511</v>
      </c>
    </row>
    <row r="41" spans="1:3" ht="15.75">
      <c r="A41" s="3" t="s">
        <v>19</v>
      </c>
      <c r="B41" s="53">
        <v>17712311</v>
      </c>
      <c r="C41" s="26">
        <v>17712311</v>
      </c>
    </row>
    <row r="42" spans="1:3" ht="15.75">
      <c r="A42" s="3" t="s">
        <v>35</v>
      </c>
      <c r="B42" s="26">
        <v>-421365</v>
      </c>
      <c r="C42" s="26">
        <v>-330923</v>
      </c>
    </row>
    <row r="43" spans="1:5" ht="31.5">
      <c r="A43" s="55" t="s">
        <v>36</v>
      </c>
      <c r="B43" s="50">
        <v>4587927</v>
      </c>
      <c r="C43" s="80">
        <v>2838043</v>
      </c>
      <c r="E43" s="31"/>
    </row>
    <row r="44" spans="1:3" ht="15.75" customHeight="1">
      <c r="A44" s="3" t="s">
        <v>50</v>
      </c>
      <c r="B44" s="26">
        <v>-60473231</v>
      </c>
      <c r="C44" s="26">
        <v>-57047688</v>
      </c>
    </row>
    <row r="45" spans="2:3" ht="15.75">
      <c r="B45" s="51"/>
      <c r="C45" s="21"/>
    </row>
    <row r="46" spans="1:3" ht="15.75">
      <c r="A46" s="33" t="s">
        <v>51</v>
      </c>
      <c r="B46" s="29">
        <f>SUM(B40:B45)</f>
        <v>250073153</v>
      </c>
      <c r="C46" s="29">
        <f>SUM(C40:C45)</f>
        <v>251839254</v>
      </c>
    </row>
    <row r="47" spans="2:3" ht="15.75">
      <c r="B47" s="51"/>
      <c r="C47" s="21"/>
    </row>
    <row r="48" spans="1:3" ht="18" customHeight="1" thickBot="1">
      <c r="A48" s="22" t="s">
        <v>21</v>
      </c>
      <c r="B48" s="24">
        <f>SUM(B37,B46)</f>
        <v>1153914752</v>
      </c>
      <c r="C48" s="24">
        <f>SUM(C37,C46)</f>
        <v>1014320904</v>
      </c>
    </row>
    <row r="49" spans="1:2" ht="16.5" thickTop="1">
      <c r="A49" s="2"/>
      <c r="B49" s="54"/>
    </row>
    <row r="50" spans="1:3" ht="16.5" thickBot="1">
      <c r="A50" s="79" t="s">
        <v>80</v>
      </c>
      <c r="B50" s="92">
        <v>119.04</v>
      </c>
      <c r="C50" s="92">
        <v>119.87</v>
      </c>
    </row>
    <row r="51" spans="1:3" ht="16.5" thickTop="1">
      <c r="A51" s="2"/>
      <c r="B51" s="4"/>
      <c r="C51" s="4"/>
    </row>
    <row r="53" spans="1:4" ht="15.75">
      <c r="A53" s="34"/>
      <c r="B53" s="98"/>
      <c r="C53" s="98"/>
      <c r="D53" s="16"/>
    </row>
    <row r="54" spans="1:4" ht="15.75">
      <c r="A54" s="36"/>
      <c r="B54" s="52"/>
      <c r="C54" s="16"/>
      <c r="D54" s="16"/>
    </row>
    <row r="55" spans="1:4" ht="15.75">
      <c r="A55" s="34"/>
      <c r="B55" s="98"/>
      <c r="C55" s="98"/>
      <c r="D55" s="16"/>
    </row>
  </sheetData>
  <sheetProtection/>
  <mergeCells count="4">
    <mergeCell ref="A1:C1"/>
    <mergeCell ref="A2:C2"/>
    <mergeCell ref="B53:C53"/>
    <mergeCell ref="B55:C5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85" zoomScaleNormal="85" zoomScalePageLayoutView="0" workbookViewId="0" topLeftCell="A1">
      <selection activeCell="H16" sqref="H16"/>
    </sheetView>
  </sheetViews>
  <sheetFormatPr defaultColWidth="9.00390625" defaultRowHeight="12.75"/>
  <cols>
    <col min="1" max="1" width="59.00390625" style="0" customWidth="1"/>
    <col min="2" max="2" width="23.625" style="0" customWidth="1"/>
    <col min="3" max="3" width="23.00390625" style="0" customWidth="1"/>
    <col min="4" max="4" width="16.75390625" style="0" customWidth="1"/>
    <col min="5" max="5" width="16.75390625" style="14" customWidth="1"/>
  </cols>
  <sheetData>
    <row r="1" spans="1:5" ht="15.75" customHeight="1">
      <c r="A1" s="96" t="s">
        <v>123</v>
      </c>
      <c r="B1" s="96"/>
      <c r="C1" s="96"/>
      <c r="D1" s="94"/>
      <c r="E1" s="94"/>
    </row>
    <row r="2" spans="1:5" ht="15.75" customHeight="1">
      <c r="A2" s="97" t="s">
        <v>94</v>
      </c>
      <c r="B2" s="97"/>
      <c r="C2" s="97"/>
      <c r="D2" s="95"/>
      <c r="E2" s="95"/>
    </row>
    <row r="3" spans="1:5" ht="15.75">
      <c r="A3" s="17"/>
      <c r="B3" s="17"/>
      <c r="C3" s="17"/>
      <c r="D3" s="17"/>
      <c r="E3" s="17"/>
    </row>
    <row r="4" spans="1:5" ht="15.75">
      <c r="A4" s="37"/>
      <c r="B4" s="82"/>
      <c r="C4" s="82" t="s">
        <v>44</v>
      </c>
      <c r="D4" s="82"/>
      <c r="E4" s="82"/>
    </row>
    <row r="5" spans="1:5" ht="15.75">
      <c r="A5" s="37"/>
      <c r="B5" s="89" t="s">
        <v>91</v>
      </c>
      <c r="C5" s="89" t="s">
        <v>119</v>
      </c>
      <c r="D5" s="83"/>
      <c r="E5" s="83"/>
    </row>
    <row r="6" spans="1:5" ht="15.75">
      <c r="A6" s="38" t="s">
        <v>22</v>
      </c>
      <c r="B6" s="32">
        <v>33342760</v>
      </c>
      <c r="C6" s="26">
        <v>30594369</v>
      </c>
      <c r="D6" s="32"/>
      <c r="E6" s="26"/>
    </row>
    <row r="7" spans="1:5" ht="15.75">
      <c r="A7" s="38" t="s">
        <v>23</v>
      </c>
      <c r="B7" s="39">
        <v>-19936812</v>
      </c>
      <c r="C7" s="40">
        <v>-19391574</v>
      </c>
      <c r="D7" s="32"/>
      <c r="E7" s="26"/>
    </row>
    <row r="8" spans="1:5" ht="22.5" customHeight="1" thickBot="1">
      <c r="A8" s="2" t="s">
        <v>24</v>
      </c>
      <c r="B8" s="41">
        <f>SUM(B6:B7)</f>
        <v>13405948</v>
      </c>
      <c r="C8" s="42">
        <f>SUM(C6:C7)</f>
        <v>11202795</v>
      </c>
      <c r="D8" s="84"/>
      <c r="E8" s="84"/>
    </row>
    <row r="9" spans="1:5" ht="16.5" thickTop="1">
      <c r="A9" s="38" t="s">
        <v>25</v>
      </c>
      <c r="B9" s="32">
        <v>512294</v>
      </c>
      <c r="C9" s="26">
        <v>313970</v>
      </c>
      <c r="D9" s="32"/>
      <c r="E9" s="26"/>
    </row>
    <row r="10" spans="1:5" ht="15.75">
      <c r="A10" s="38" t="s">
        <v>26</v>
      </c>
      <c r="B10" s="39">
        <v>-138659</v>
      </c>
      <c r="C10" s="40">
        <v>-3633927</v>
      </c>
      <c r="D10" s="32"/>
      <c r="E10" s="26"/>
    </row>
    <row r="11" spans="1:5" ht="21" customHeight="1" thickBot="1">
      <c r="A11" s="2" t="s">
        <v>27</v>
      </c>
      <c r="B11" s="41">
        <f>SUM(B9:B10)</f>
        <v>373635</v>
      </c>
      <c r="C11" s="42">
        <f>SUM(C9:C10)</f>
        <v>-3319957</v>
      </c>
      <c r="D11" s="84"/>
      <c r="E11" s="84"/>
    </row>
    <row r="12" spans="1:5" ht="16.5" thickTop="1">
      <c r="A12" s="3" t="s">
        <v>99</v>
      </c>
      <c r="B12" s="32">
        <v>4839153</v>
      </c>
      <c r="C12" s="26">
        <v>654115</v>
      </c>
      <c r="D12" s="32"/>
      <c r="E12" s="26"/>
    </row>
    <row r="13" spans="1:5" ht="31.5">
      <c r="A13" s="38" t="s">
        <v>98</v>
      </c>
      <c r="B13" s="32">
        <v>-424389</v>
      </c>
      <c r="C13" s="26">
        <v>387601</v>
      </c>
      <c r="D13" s="32"/>
      <c r="E13" s="26"/>
    </row>
    <row r="14" spans="1:5" ht="32.25" customHeight="1">
      <c r="A14" s="38" t="s">
        <v>97</v>
      </c>
      <c r="B14" s="32">
        <v>-10667185</v>
      </c>
      <c r="C14" s="26">
        <v>-274044</v>
      </c>
      <c r="D14" s="32"/>
      <c r="E14" s="26"/>
    </row>
    <row r="15" spans="1:5" ht="15.75">
      <c r="A15" s="38" t="s">
        <v>96</v>
      </c>
      <c r="B15" s="39">
        <v>552870</v>
      </c>
      <c r="C15" s="40">
        <v>113339</v>
      </c>
      <c r="D15" s="32"/>
      <c r="E15" s="26"/>
    </row>
    <row r="16" spans="1:5" ht="21" customHeight="1" thickBot="1">
      <c r="A16" s="2" t="s">
        <v>28</v>
      </c>
      <c r="B16" s="41">
        <f>SUM(B12:B15,B11,B8)</f>
        <v>8080032</v>
      </c>
      <c r="C16" s="42">
        <f>SUM(C12:C15,C11,C8)</f>
        <v>8763849</v>
      </c>
      <c r="D16" s="84"/>
      <c r="E16" s="84"/>
    </row>
    <row r="17" spans="1:5" ht="16.5" thickTop="1">
      <c r="A17" s="43" t="s">
        <v>95</v>
      </c>
      <c r="B17" s="32">
        <v>-3104242</v>
      </c>
      <c r="C17" s="26">
        <v>-3926271</v>
      </c>
      <c r="D17" s="32"/>
      <c r="E17" s="26"/>
    </row>
    <row r="18" spans="1:5" ht="15.75">
      <c r="A18" s="44" t="s">
        <v>29</v>
      </c>
      <c r="B18" s="32">
        <v>-1996563</v>
      </c>
      <c r="C18" s="26">
        <v>-1961187</v>
      </c>
      <c r="D18" s="32"/>
      <c r="E18" s="26"/>
    </row>
    <row r="19" spans="1:5" ht="16.5" thickBot="1">
      <c r="A19" s="2" t="s">
        <v>52</v>
      </c>
      <c r="B19" s="41">
        <f>SUM(B17:B18,B16)</f>
        <v>2979227</v>
      </c>
      <c r="C19" s="42">
        <f>SUM(C17:C18,C16)</f>
        <v>2876391</v>
      </c>
      <c r="D19" s="84"/>
      <c r="E19" s="84"/>
    </row>
    <row r="20" spans="1:5" ht="16.5" thickTop="1">
      <c r="A20" s="3" t="s">
        <v>86</v>
      </c>
      <c r="B20" s="32">
        <v>-2504526</v>
      </c>
      <c r="C20" s="26">
        <v>-1996093</v>
      </c>
      <c r="D20" s="32"/>
      <c r="E20" s="26"/>
    </row>
    <row r="21" spans="1:5" ht="24" customHeight="1" thickBot="1">
      <c r="A21" s="2" t="s">
        <v>38</v>
      </c>
      <c r="B21" s="42">
        <f>SUM(B20,B19)</f>
        <v>474701</v>
      </c>
      <c r="C21" s="42">
        <f>SUM(C20,C19)</f>
        <v>880298</v>
      </c>
      <c r="D21" s="84"/>
      <c r="E21" s="84"/>
    </row>
    <row r="22" spans="1:5" ht="13.5" thickTop="1">
      <c r="A22" s="45"/>
      <c r="B22" s="45"/>
      <c r="C22" s="46"/>
      <c r="D22" s="85"/>
      <c r="E22" s="86"/>
    </row>
    <row r="23" spans="1:5" ht="15.75">
      <c r="A23" s="47" t="s">
        <v>30</v>
      </c>
      <c r="B23" s="47"/>
      <c r="C23" s="46"/>
      <c r="D23" s="47"/>
      <c r="E23" s="86"/>
    </row>
    <row r="24" spans="1:5" ht="31.5">
      <c r="A24" s="48" t="s">
        <v>53</v>
      </c>
      <c r="B24" s="32">
        <v>1325495</v>
      </c>
      <c r="C24" s="26">
        <v>-14290083</v>
      </c>
      <c r="D24" s="32"/>
      <c r="E24" s="26"/>
    </row>
    <row r="25" spans="1:5" ht="49.5" customHeight="1">
      <c r="A25" s="48" t="s">
        <v>54</v>
      </c>
      <c r="B25" s="32">
        <v>424389</v>
      </c>
      <c r="C25" s="26">
        <v>-387601</v>
      </c>
      <c r="D25" s="32"/>
      <c r="E25" s="26"/>
    </row>
    <row r="26" spans="1:5" ht="31.5">
      <c r="A26" s="48" t="s">
        <v>81</v>
      </c>
      <c r="B26" s="32">
        <v>-90442</v>
      </c>
      <c r="C26" s="26">
        <v>162626</v>
      </c>
      <c r="D26" s="32"/>
      <c r="E26" s="26"/>
    </row>
    <row r="27" spans="1:5" ht="15.75">
      <c r="A27" s="2" t="s">
        <v>100</v>
      </c>
      <c r="B27" s="28">
        <f>SUM(B24:B26)</f>
        <v>1659442</v>
      </c>
      <c r="C27" s="29">
        <f>SUM(C24:C26)</f>
        <v>-14515058</v>
      </c>
      <c r="D27" s="84"/>
      <c r="E27" s="84"/>
    </row>
    <row r="28" spans="1:5" ht="16.5" thickBot="1">
      <c r="A28" s="2" t="s">
        <v>101</v>
      </c>
      <c r="B28" s="23">
        <f>SUM(B27,B21)</f>
        <v>2134143</v>
      </c>
      <c r="C28" s="24">
        <f>SUM(C27,C21)</f>
        <v>-13634760</v>
      </c>
      <c r="D28" s="84"/>
      <c r="E28" s="84"/>
    </row>
    <row r="29" spans="4:5" ht="13.5" thickTop="1">
      <c r="D29" s="87"/>
      <c r="E29" s="88"/>
    </row>
    <row r="30" spans="1:5" ht="16.5" thickBot="1">
      <c r="A30" s="93" t="s">
        <v>102</v>
      </c>
      <c r="B30" s="23">
        <v>226</v>
      </c>
      <c r="C30" s="23">
        <v>425</v>
      </c>
      <c r="D30" s="87"/>
      <c r="E30" s="88"/>
    </row>
    <row r="31" spans="1:5" ht="13.5" thickTop="1">
      <c r="A31" s="90"/>
      <c r="B31" s="90"/>
      <c r="C31" s="90"/>
      <c r="D31" s="87"/>
      <c r="E31" s="88"/>
    </row>
    <row r="32" spans="1:5" ht="12.75">
      <c r="A32" s="90"/>
      <c r="B32" s="90"/>
      <c r="C32" s="90"/>
      <c r="D32" s="87"/>
      <c r="E32" s="88"/>
    </row>
    <row r="34" spans="1:5" ht="15.75">
      <c r="A34" s="34" t="s">
        <v>42</v>
      </c>
      <c r="B34" s="98" t="s">
        <v>43</v>
      </c>
      <c r="C34" s="98"/>
      <c r="D34" s="98"/>
      <c r="E34" s="98"/>
    </row>
    <row r="35" spans="1:5" ht="15.75">
      <c r="A35" s="36"/>
      <c r="B35" s="52"/>
      <c r="C35" s="16"/>
      <c r="D35" s="36"/>
      <c r="E35" s="34"/>
    </row>
    <row r="36" spans="1:5" ht="15.75">
      <c r="A36" s="34" t="s">
        <v>88</v>
      </c>
      <c r="B36" s="98" t="s">
        <v>89</v>
      </c>
      <c r="C36" s="98"/>
      <c r="D36" s="98"/>
      <c r="E36" s="98"/>
    </row>
  </sheetData>
  <sheetProtection/>
  <mergeCells count="6">
    <mergeCell ref="D34:E34"/>
    <mergeCell ref="D36:E36"/>
    <mergeCell ref="B34:C34"/>
    <mergeCell ref="B36:C36"/>
    <mergeCell ref="A1:C1"/>
    <mergeCell ref="A2:C2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79.25390625" style="36" customWidth="1"/>
    <col min="2" max="3" width="19.625" style="36" customWidth="1"/>
    <col min="4" max="16384" width="9.125" style="36" customWidth="1"/>
  </cols>
  <sheetData>
    <row r="1" spans="1:3" ht="18" customHeight="1">
      <c r="A1" s="99" t="s">
        <v>124</v>
      </c>
      <c r="B1" s="99"/>
      <c r="C1" s="99"/>
    </row>
    <row r="2" spans="1:3" ht="18" customHeight="1">
      <c r="A2" s="100" t="s">
        <v>94</v>
      </c>
      <c r="B2" s="100"/>
      <c r="C2" s="100"/>
    </row>
    <row r="4" spans="2:3" ht="12.75" customHeight="1">
      <c r="B4" s="52"/>
      <c r="C4" s="52" t="s">
        <v>34</v>
      </c>
    </row>
    <row r="5" spans="2:3" ht="15.75">
      <c r="B5" s="56" t="s">
        <v>91</v>
      </c>
      <c r="C5" s="56" t="s">
        <v>120</v>
      </c>
    </row>
    <row r="6" ht="31.5">
      <c r="A6" s="61" t="s">
        <v>58</v>
      </c>
    </row>
    <row r="7" spans="1:3" ht="15.75">
      <c r="A7" s="36" t="s">
        <v>59</v>
      </c>
      <c r="B7" s="57">
        <v>28082245</v>
      </c>
      <c r="C7" s="57">
        <v>22278245</v>
      </c>
    </row>
    <row r="8" spans="1:3" ht="15.75">
      <c r="A8" s="58" t="s">
        <v>60</v>
      </c>
      <c r="B8" s="57">
        <v>-15742288</v>
      </c>
      <c r="C8" s="57">
        <v>-18394988</v>
      </c>
    </row>
    <row r="9" spans="1:3" ht="15.75">
      <c r="A9" s="58" t="s">
        <v>61</v>
      </c>
      <c r="B9" s="57">
        <v>549086</v>
      </c>
      <c r="C9" s="57">
        <v>152445</v>
      </c>
    </row>
    <row r="10" spans="1:3" ht="15.75">
      <c r="A10" s="58" t="s">
        <v>62</v>
      </c>
      <c r="B10" s="57">
        <v>-81098</v>
      </c>
      <c r="C10" s="57">
        <v>-3773746</v>
      </c>
    </row>
    <row r="11" spans="1:3" ht="15.75">
      <c r="A11" s="58" t="s">
        <v>105</v>
      </c>
      <c r="B11" s="57">
        <v>91656</v>
      </c>
      <c r="C11" s="57">
        <v>-30739</v>
      </c>
    </row>
    <row r="12" spans="1:3" ht="15.75" customHeight="1">
      <c r="A12" s="58" t="s">
        <v>106</v>
      </c>
      <c r="B12" s="57">
        <v>-18755840</v>
      </c>
      <c r="C12" s="57">
        <v>205758</v>
      </c>
    </row>
    <row r="13" spans="1:3" ht="15.75">
      <c r="A13" s="58" t="s">
        <v>103</v>
      </c>
      <c r="B13" s="57">
        <v>98531</v>
      </c>
      <c r="C13" s="57">
        <v>38235</v>
      </c>
    </row>
    <row r="14" spans="1:3" ht="15.75">
      <c r="A14" s="58" t="s">
        <v>63</v>
      </c>
      <c r="B14" s="59">
        <v>-1792443</v>
      </c>
      <c r="C14" s="59">
        <v>-2982432</v>
      </c>
    </row>
    <row r="15" spans="2:3" ht="15.75">
      <c r="B15" s="60">
        <f>SUM(B7:B14)</f>
        <v>-7550151</v>
      </c>
      <c r="C15" s="60">
        <f>SUM(C7:C14)</f>
        <v>-2507222</v>
      </c>
    </row>
    <row r="16" spans="1:5" ht="15.75">
      <c r="A16" s="61" t="s">
        <v>64</v>
      </c>
      <c r="B16" s="62"/>
      <c r="C16" s="61"/>
      <c r="D16" s="101"/>
      <c r="E16" s="101"/>
    </row>
    <row r="17" spans="1:4" ht="15.75">
      <c r="A17" s="58" t="s">
        <v>2</v>
      </c>
      <c r="B17" s="57">
        <v>7042045</v>
      </c>
      <c r="C17" s="57">
        <v>-39203536</v>
      </c>
      <c r="D17" s="58"/>
    </row>
    <row r="18" spans="1:4" ht="15.75">
      <c r="A18" s="58" t="s">
        <v>87</v>
      </c>
      <c r="B18" s="57">
        <v>31480006</v>
      </c>
      <c r="C18" s="57">
        <v>-3736005</v>
      </c>
      <c r="D18" s="58"/>
    </row>
    <row r="19" spans="1:4" ht="15.75">
      <c r="A19" s="58" t="s">
        <v>93</v>
      </c>
      <c r="B19" s="57">
        <v>-44955000</v>
      </c>
      <c r="C19" s="57"/>
      <c r="D19" s="58"/>
    </row>
    <row r="20" spans="1:4" ht="15.75">
      <c r="A20" s="58" t="s">
        <v>65</v>
      </c>
      <c r="B20" s="57">
        <v>-33546769</v>
      </c>
      <c r="C20" s="57">
        <v>-18224388</v>
      </c>
      <c r="D20" s="58"/>
    </row>
    <row r="21" spans="1:4" ht="15.75">
      <c r="A21" s="58" t="s">
        <v>32</v>
      </c>
      <c r="B21" s="57">
        <v>1396881</v>
      </c>
      <c r="C21" s="57">
        <v>1813632</v>
      </c>
      <c r="D21" s="58"/>
    </row>
    <row r="22" spans="1:4" ht="15.75">
      <c r="A22" s="58" t="s">
        <v>56</v>
      </c>
      <c r="B22" s="57">
        <v>-649595</v>
      </c>
      <c r="C22" s="57">
        <v>-450992</v>
      </c>
      <c r="D22" s="58"/>
    </row>
    <row r="23" spans="1:4" ht="15.75">
      <c r="A23" s="58" t="s">
        <v>66</v>
      </c>
      <c r="B23" s="57">
        <v>516890</v>
      </c>
      <c r="C23" s="57">
        <v>8861</v>
      </c>
      <c r="D23" s="58"/>
    </row>
    <row r="24" spans="1:4" ht="15.75">
      <c r="A24" s="58" t="s">
        <v>9</v>
      </c>
      <c r="B24" s="57">
        <v>-1708728</v>
      </c>
      <c r="C24" s="57">
        <v>-221662</v>
      </c>
      <c r="D24" s="58"/>
    </row>
    <row r="25" spans="1:4" ht="15.75">
      <c r="A25" s="61" t="s">
        <v>67</v>
      </c>
      <c r="B25" s="57"/>
      <c r="C25" s="57"/>
      <c r="D25" s="58"/>
    </row>
    <row r="26" spans="1:4" ht="15.75">
      <c r="A26" s="58" t="s">
        <v>104</v>
      </c>
      <c r="B26" s="57">
        <v>-2458853</v>
      </c>
      <c r="C26" s="57" t="s">
        <v>92</v>
      </c>
      <c r="D26" s="58"/>
    </row>
    <row r="27" spans="1:4" ht="15.75">
      <c r="A27" s="58" t="s">
        <v>68</v>
      </c>
      <c r="B27" s="57">
        <v>20264042</v>
      </c>
      <c r="C27" s="57">
        <v>-109166116</v>
      </c>
      <c r="D27" s="58"/>
    </row>
    <row r="28" spans="1:4" ht="15.75">
      <c r="A28" s="58" t="s">
        <v>13</v>
      </c>
      <c r="B28" s="57">
        <v>-1909210</v>
      </c>
      <c r="C28" s="57">
        <v>-1914874</v>
      </c>
      <c r="D28" s="58"/>
    </row>
    <row r="29" spans="1:4" ht="15.75">
      <c r="A29" s="58" t="s">
        <v>33</v>
      </c>
      <c r="B29" s="57">
        <v>999001</v>
      </c>
      <c r="C29" s="57">
        <v>-270999</v>
      </c>
      <c r="D29" s="58"/>
    </row>
    <row r="30" spans="1:4" ht="15.75">
      <c r="A30" s="58" t="s">
        <v>17</v>
      </c>
      <c r="B30" s="59">
        <v>-2924643</v>
      </c>
      <c r="C30" s="59">
        <v>-490908</v>
      </c>
      <c r="D30" s="58"/>
    </row>
    <row r="31" spans="1:4" ht="31.5">
      <c r="A31" s="9" t="s">
        <v>107</v>
      </c>
      <c r="B31" s="60">
        <f>SUM(B15:B30)</f>
        <v>-34004084</v>
      </c>
      <c r="C31" s="60">
        <f>SUM(C15:C30)</f>
        <v>-174364209</v>
      </c>
      <c r="D31" s="58"/>
    </row>
    <row r="32" spans="1:4" ht="15.75">
      <c r="A32" s="58" t="s">
        <v>69</v>
      </c>
      <c r="B32" s="63">
        <v>-2530785</v>
      </c>
      <c r="C32" s="63">
        <v>-1262672</v>
      </c>
      <c r="D32" s="58"/>
    </row>
    <row r="33" spans="1:4" ht="16.5" customHeight="1">
      <c r="A33" s="61" t="s">
        <v>108</v>
      </c>
      <c r="B33" s="64">
        <f>SUM(B31:B32)</f>
        <v>-36534869</v>
      </c>
      <c r="C33" s="64">
        <f>SUM(C31:C32)</f>
        <v>-175626881</v>
      </c>
      <c r="D33" s="58"/>
    </row>
    <row r="34" spans="1:2" ht="15.75">
      <c r="A34" s="61"/>
      <c r="B34" s="65"/>
    </row>
    <row r="35" spans="1:2" ht="31.5">
      <c r="A35" s="61" t="s">
        <v>70</v>
      </c>
      <c r="B35" s="65"/>
    </row>
    <row r="36" spans="1:3" ht="15.75">
      <c r="A36" s="58" t="s">
        <v>71</v>
      </c>
      <c r="B36" s="66">
        <v>-2901</v>
      </c>
      <c r="C36" s="66">
        <v>-118835</v>
      </c>
    </row>
    <row r="37" spans="1:3" ht="15.75">
      <c r="A37" s="58" t="s">
        <v>72</v>
      </c>
      <c r="B37" s="57">
        <v>-1677975</v>
      </c>
      <c r="C37" s="57">
        <v>-13281545</v>
      </c>
    </row>
    <row r="38" spans="1:3" ht="15.75">
      <c r="A38" s="58" t="s">
        <v>73</v>
      </c>
      <c r="B38" s="59">
        <v>48746631</v>
      </c>
      <c r="C38" s="59">
        <v>29248541</v>
      </c>
    </row>
    <row r="39" spans="1:3" ht="15.75">
      <c r="A39" s="67" t="s">
        <v>109</v>
      </c>
      <c r="B39" s="64">
        <f>SUM(B36:B38)</f>
        <v>47065755</v>
      </c>
      <c r="C39" s="64">
        <f>SUM(C36:C38)</f>
        <v>15848161</v>
      </c>
    </row>
    <row r="40" spans="1:2" ht="15.75">
      <c r="A40" s="58"/>
      <c r="B40" s="65"/>
    </row>
    <row r="41" spans="1:2" ht="31.5">
      <c r="A41" s="61" t="s">
        <v>74</v>
      </c>
      <c r="B41" s="65"/>
    </row>
    <row r="42" spans="1:3" ht="15.75">
      <c r="A42" s="58" t="s">
        <v>40</v>
      </c>
      <c r="B42" s="66" t="s">
        <v>92</v>
      </c>
      <c r="C42" s="66">
        <v>-2331483</v>
      </c>
    </row>
    <row r="43" spans="1:3" ht="15.75">
      <c r="A43" s="58" t="s">
        <v>75</v>
      </c>
      <c r="B43" s="66" t="s">
        <v>92</v>
      </c>
      <c r="C43" s="66">
        <v>63077358</v>
      </c>
    </row>
    <row r="44" spans="1:3" ht="15.75">
      <c r="A44" s="58" t="s">
        <v>110</v>
      </c>
      <c r="B44" s="66">
        <v>-9272</v>
      </c>
      <c r="C44" s="66">
        <v>-396995</v>
      </c>
    </row>
    <row r="45" spans="1:3" ht="15.75">
      <c r="A45" s="61" t="s">
        <v>76</v>
      </c>
      <c r="B45" s="64">
        <f>SUM(B42:B44)</f>
        <v>-9272</v>
      </c>
      <c r="C45" s="64">
        <f>SUM(C42:C44)</f>
        <v>60348880</v>
      </c>
    </row>
    <row r="46" spans="1:2" ht="15.75">
      <c r="A46" s="61"/>
      <c r="B46" s="65"/>
    </row>
    <row r="47" spans="1:3" ht="15.75">
      <c r="A47" s="61" t="s">
        <v>111</v>
      </c>
      <c r="B47" s="60">
        <f>B33+B39+B45</f>
        <v>10521614</v>
      </c>
      <c r="C47" s="60">
        <f>C33+C39+C45</f>
        <v>-99429840</v>
      </c>
    </row>
    <row r="48" spans="1:3" ht="16.5" customHeight="1">
      <c r="A48" s="58" t="s">
        <v>77</v>
      </c>
      <c r="B48" s="57">
        <v>22611837</v>
      </c>
      <c r="C48" s="57">
        <v>722621</v>
      </c>
    </row>
    <row r="49" spans="1:3" ht="15.75">
      <c r="A49" s="58" t="s">
        <v>78</v>
      </c>
      <c r="B49" s="59">
        <v>118266644</v>
      </c>
      <c r="C49" s="59">
        <v>190929759</v>
      </c>
    </row>
    <row r="50" spans="1:3" ht="16.5" thickBot="1">
      <c r="A50" s="61" t="s">
        <v>79</v>
      </c>
      <c r="B50" s="68">
        <f>SUM(B47:B49)</f>
        <v>151400095</v>
      </c>
      <c r="C50" s="68">
        <f>SUM(C47:C49)</f>
        <v>92222540</v>
      </c>
    </row>
    <row r="51" spans="1:2" ht="16.5" thickTop="1">
      <c r="A51" s="61"/>
      <c r="B51" s="69"/>
    </row>
    <row r="52" spans="1:3" ht="15.75">
      <c r="A52" s="61"/>
      <c r="B52" s="69"/>
      <c r="C52" s="70"/>
    </row>
    <row r="53" spans="1:3" ht="15.75">
      <c r="A53" s="34"/>
      <c r="B53" s="81"/>
      <c r="C53" s="81"/>
    </row>
    <row r="54" spans="2:3" ht="15.75">
      <c r="B54" s="52"/>
      <c r="C54" s="16"/>
    </row>
    <row r="55" spans="1:3" ht="15.75">
      <c r="A55" s="34"/>
      <c r="B55" s="81"/>
      <c r="C55" s="81"/>
    </row>
    <row r="56" spans="1:2" ht="15.75">
      <c r="A56" s="34"/>
      <c r="B56" s="35"/>
    </row>
  </sheetData>
  <sheetProtection/>
  <mergeCells count="3">
    <mergeCell ref="A1:C1"/>
    <mergeCell ref="A2:C2"/>
    <mergeCell ref="D16:E16"/>
  </mergeCells>
  <printOptions/>
  <pageMargins left="0.34" right="0.3" top="0.15748031496062992" bottom="0.15748031496062992" header="0.15748031496062992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7.00390625" style="5" customWidth="1"/>
    <col min="2" max="2" width="18.00390625" style="5" customWidth="1"/>
    <col min="3" max="3" width="16.875" style="5" customWidth="1"/>
    <col min="4" max="4" width="18.375" style="5" customWidth="1"/>
    <col min="5" max="5" width="26.25390625" style="5" customWidth="1"/>
    <col min="6" max="6" width="17.25390625" style="5" customWidth="1"/>
    <col min="7" max="7" width="17.125" style="5" customWidth="1"/>
    <col min="8" max="16384" width="9.125" style="5" customWidth="1"/>
  </cols>
  <sheetData>
    <row r="1" spans="1:7" ht="17.25" customHeight="1">
      <c r="A1" s="102" t="s">
        <v>125</v>
      </c>
      <c r="B1" s="102"/>
      <c r="C1" s="102"/>
      <c r="D1" s="102"/>
      <c r="E1" s="102"/>
      <c r="F1" s="102"/>
      <c r="G1" s="102"/>
    </row>
    <row r="2" spans="1:7" ht="17.25" customHeight="1">
      <c r="A2" s="103" t="s">
        <v>94</v>
      </c>
      <c r="B2" s="103"/>
      <c r="C2" s="103"/>
      <c r="D2" s="103"/>
      <c r="E2" s="103"/>
      <c r="F2" s="103"/>
      <c r="G2" s="103"/>
    </row>
    <row r="3" ht="15.75">
      <c r="G3" s="6" t="s">
        <v>34</v>
      </c>
    </row>
    <row r="4" spans="1:7" ht="38.25" customHeight="1">
      <c r="A4" s="104"/>
      <c r="B4" s="105" t="s">
        <v>18</v>
      </c>
      <c r="C4" s="105" t="s">
        <v>19</v>
      </c>
      <c r="D4" s="105" t="s">
        <v>35</v>
      </c>
      <c r="E4" s="105" t="s">
        <v>36</v>
      </c>
      <c r="F4" s="105" t="s">
        <v>37</v>
      </c>
      <c r="G4" s="105" t="s">
        <v>20</v>
      </c>
    </row>
    <row r="5" spans="1:7" ht="15.75">
      <c r="A5" s="104"/>
      <c r="B5" s="105"/>
      <c r="C5" s="105"/>
      <c r="D5" s="105"/>
      <c r="E5" s="105"/>
      <c r="F5" s="105"/>
      <c r="G5" s="105"/>
    </row>
    <row r="6" spans="1:7" ht="7.5" customHeight="1">
      <c r="A6" s="7"/>
      <c r="B6" s="8"/>
      <c r="C6" s="8"/>
      <c r="D6" s="8"/>
      <c r="E6" s="8"/>
      <c r="F6" s="8"/>
      <c r="G6" s="8"/>
    </row>
    <row r="7" spans="1:7" ht="21.75" customHeight="1">
      <c r="A7" s="9" t="s">
        <v>83</v>
      </c>
      <c r="B7" s="72">
        <v>258667510</v>
      </c>
      <c r="C7" s="72">
        <v>17712311</v>
      </c>
      <c r="D7" s="72">
        <v>-157772</v>
      </c>
      <c r="E7" s="72">
        <v>26066776</v>
      </c>
      <c r="F7" s="72">
        <v>-55133491</v>
      </c>
      <c r="G7" s="72">
        <f>SUM(B7:F7)</f>
        <v>247155334</v>
      </c>
    </row>
    <row r="8" spans="1:7" ht="21.75" customHeight="1">
      <c r="A8" s="7" t="s">
        <v>38</v>
      </c>
      <c r="B8" s="73"/>
      <c r="C8" s="73"/>
      <c r="D8" s="73"/>
      <c r="E8" s="73"/>
      <c r="F8" s="73">
        <v>880298</v>
      </c>
      <c r="G8" s="73">
        <f>SUM(B8:F8)</f>
        <v>880298</v>
      </c>
    </row>
    <row r="9" spans="1:7" ht="35.25" customHeight="1">
      <c r="A9" s="7" t="s">
        <v>31</v>
      </c>
      <c r="B9" s="73"/>
      <c r="C9" s="73"/>
      <c r="D9" s="73"/>
      <c r="E9" s="73">
        <v>-14290083</v>
      </c>
      <c r="F9" s="73"/>
      <c r="G9" s="73">
        <f>SUM(B9:F9)</f>
        <v>-14290083</v>
      </c>
    </row>
    <row r="10" spans="1:7" ht="30" customHeight="1">
      <c r="A10" s="7" t="s">
        <v>39</v>
      </c>
      <c r="B10" s="73"/>
      <c r="C10" s="73"/>
      <c r="D10" s="73"/>
      <c r="E10" s="73">
        <v>-387601</v>
      </c>
      <c r="F10" s="73"/>
      <c r="G10" s="73">
        <f>SUM(B10:F10)</f>
        <v>-387601</v>
      </c>
    </row>
    <row r="11" spans="1:7" ht="34.5" customHeight="1">
      <c r="A11" s="7" t="s">
        <v>113</v>
      </c>
      <c r="B11" s="74"/>
      <c r="C11" s="74"/>
      <c r="D11" s="75">
        <v>162626</v>
      </c>
      <c r="E11" s="74"/>
      <c r="F11" s="74"/>
      <c r="G11" s="75">
        <f>SUM(B11:F11)</f>
        <v>162626</v>
      </c>
    </row>
    <row r="12" spans="1:7" ht="21.75" customHeight="1">
      <c r="A12" s="10" t="s">
        <v>114</v>
      </c>
      <c r="B12" s="72">
        <f aca="true" t="shared" si="0" ref="B12:G12">SUM(B8:B11)</f>
        <v>0</v>
      </c>
      <c r="C12" s="72">
        <f t="shared" si="0"/>
        <v>0</v>
      </c>
      <c r="D12" s="72">
        <f t="shared" si="0"/>
        <v>162626</v>
      </c>
      <c r="E12" s="72">
        <f t="shared" si="0"/>
        <v>-14677684</v>
      </c>
      <c r="F12" s="72">
        <f t="shared" si="0"/>
        <v>880298</v>
      </c>
      <c r="G12" s="72">
        <f t="shared" si="0"/>
        <v>-13634760</v>
      </c>
    </row>
    <row r="13" spans="1:7" ht="21.75" customHeight="1">
      <c r="A13" s="7" t="s">
        <v>40</v>
      </c>
      <c r="B13" s="76"/>
      <c r="C13" s="76"/>
      <c r="D13" s="76"/>
      <c r="E13" s="76"/>
      <c r="F13" s="75">
        <v>-2326848</v>
      </c>
      <c r="G13" s="75">
        <f>SUM(B13:F13)</f>
        <v>-2326848</v>
      </c>
    </row>
    <row r="14" spans="1:7" s="12" customFormat="1" ht="18.75" customHeight="1" thickBot="1">
      <c r="A14" s="11" t="s">
        <v>112</v>
      </c>
      <c r="B14" s="91">
        <f aca="true" t="shared" si="1" ref="B14:G14">B7+B12+B13</f>
        <v>258667510</v>
      </c>
      <c r="C14" s="91">
        <f t="shared" si="1"/>
        <v>17712311</v>
      </c>
      <c r="D14" s="91">
        <f t="shared" si="1"/>
        <v>4854</v>
      </c>
      <c r="E14" s="91">
        <f t="shared" si="1"/>
        <v>11389092</v>
      </c>
      <c r="F14" s="91">
        <f t="shared" si="1"/>
        <v>-56580041</v>
      </c>
      <c r="G14" s="91">
        <f t="shared" si="1"/>
        <v>231193726</v>
      </c>
    </row>
    <row r="15" spans="1:7" ht="19.5" customHeight="1" thickTop="1">
      <c r="A15" s="10"/>
      <c r="B15" s="76"/>
      <c r="C15" s="76"/>
      <c r="D15" s="76"/>
      <c r="E15" s="76"/>
      <c r="F15" s="76"/>
      <c r="G15" s="76"/>
    </row>
    <row r="16" spans="1:7" ht="21.75" customHeight="1">
      <c r="A16" s="10" t="s">
        <v>121</v>
      </c>
      <c r="B16" s="72">
        <v>288667511</v>
      </c>
      <c r="C16" s="72">
        <v>17712311</v>
      </c>
      <c r="D16" s="72">
        <v>-330923</v>
      </c>
      <c r="E16" s="72">
        <v>2838043</v>
      </c>
      <c r="F16" s="72">
        <v>-57047688</v>
      </c>
      <c r="G16" s="72">
        <f>SUM(B16:F16)</f>
        <v>251839254</v>
      </c>
    </row>
    <row r="17" spans="1:7" ht="21.75" customHeight="1">
      <c r="A17" s="7" t="s">
        <v>38</v>
      </c>
      <c r="B17" s="73"/>
      <c r="C17" s="73"/>
      <c r="D17" s="73"/>
      <c r="E17" s="73"/>
      <c r="F17" s="73">
        <f>'Конс Прибыли-Убытки'!B21</f>
        <v>474701</v>
      </c>
      <c r="G17" s="73">
        <f>SUM(B17:F17)</f>
        <v>474701</v>
      </c>
    </row>
    <row r="18" spans="1:7" ht="34.5" customHeight="1">
      <c r="A18" s="7" t="s">
        <v>31</v>
      </c>
      <c r="B18" s="73"/>
      <c r="C18" s="73"/>
      <c r="D18" s="73"/>
      <c r="E18" s="73">
        <f>'Конс Прибыли-Убытки'!B24</f>
        <v>1325495</v>
      </c>
      <c r="F18" s="73"/>
      <c r="G18" s="73">
        <f>SUM(B18:F18)</f>
        <v>1325495</v>
      </c>
    </row>
    <row r="19" spans="1:7" ht="32.25" customHeight="1">
      <c r="A19" s="7" t="s">
        <v>39</v>
      </c>
      <c r="B19" s="73"/>
      <c r="C19" s="73"/>
      <c r="D19" s="73"/>
      <c r="E19" s="73">
        <f>'Конс Прибыли-Убытки'!B25</f>
        <v>424389</v>
      </c>
      <c r="F19" s="73"/>
      <c r="G19" s="73">
        <f>SUM(B19:F19)</f>
        <v>424389</v>
      </c>
    </row>
    <row r="20" spans="1:7" ht="31.5">
      <c r="A20" s="7" t="s">
        <v>116</v>
      </c>
      <c r="B20" s="73"/>
      <c r="C20" s="73"/>
      <c r="D20" s="73">
        <f>'Конс Прибыли-Убытки'!B26</f>
        <v>-90442</v>
      </c>
      <c r="E20" s="73"/>
      <c r="F20" s="73"/>
      <c r="G20" s="73">
        <f>SUM(B20:F20)</f>
        <v>-90442</v>
      </c>
    </row>
    <row r="21" spans="1:7" ht="21.75" customHeight="1">
      <c r="A21" s="10" t="s">
        <v>41</v>
      </c>
      <c r="B21" s="72">
        <f>SUM(B17:B19)</f>
        <v>0</v>
      </c>
      <c r="C21" s="72">
        <f>SUM(C17:C19)</f>
        <v>0</v>
      </c>
      <c r="D21" s="72">
        <f>SUM(D17:D20)</f>
        <v>-90442</v>
      </c>
      <c r="E21" s="72">
        <f>SUM(E17:E20)</f>
        <v>1749884</v>
      </c>
      <c r="F21" s="72">
        <f>SUM(F17:F19)</f>
        <v>474701</v>
      </c>
      <c r="G21" s="72">
        <f>SUM(G17:G20)</f>
        <v>2134143</v>
      </c>
    </row>
    <row r="22" spans="1:7" ht="29.25" customHeight="1">
      <c r="A22" s="7" t="s">
        <v>115</v>
      </c>
      <c r="B22" s="72"/>
      <c r="C22" s="72"/>
      <c r="D22" s="72"/>
      <c r="E22" s="72"/>
      <c r="F22" s="77">
        <v>-3900244</v>
      </c>
      <c r="G22" s="77">
        <f>SUM(B22:F22)</f>
        <v>-3900244</v>
      </c>
    </row>
    <row r="23" spans="1:7" ht="21.75" customHeight="1" thickBot="1">
      <c r="A23" s="10" t="s">
        <v>117</v>
      </c>
      <c r="B23" s="78">
        <f>SUM(B16:B22)</f>
        <v>288667511</v>
      </c>
      <c r="C23" s="78">
        <f>SUM(C16:C22)</f>
        <v>17712311</v>
      </c>
      <c r="D23" s="78">
        <f>D16+D21+D22</f>
        <v>-421365</v>
      </c>
      <c r="E23" s="78">
        <f>E16+E21+E22</f>
        <v>4587927</v>
      </c>
      <c r="F23" s="78">
        <f>F16+F21+F22</f>
        <v>-60473231</v>
      </c>
      <c r="G23" s="78">
        <f>SUM(B23:F23)</f>
        <v>250073153</v>
      </c>
    </row>
    <row r="24" ht="16.5" thickTop="1"/>
    <row r="25" spans="2:7" ht="27" customHeight="1">
      <c r="B25" s="13"/>
      <c r="C25" s="13"/>
      <c r="D25" s="13"/>
      <c r="E25" s="13"/>
      <c r="F25" s="13"/>
      <c r="G25" s="13"/>
    </row>
    <row r="26" spans="1:7" ht="22.5" customHeight="1">
      <c r="A26" s="34"/>
      <c r="B26" s="71"/>
      <c r="D26" s="98"/>
      <c r="E26" s="98"/>
      <c r="F26" s="98"/>
      <c r="G26" s="98"/>
    </row>
    <row r="27" spans="4:7" ht="15.75">
      <c r="D27" s="52"/>
      <c r="E27" s="16"/>
      <c r="F27" s="52"/>
      <c r="G27" s="16"/>
    </row>
    <row r="28" spans="1:7" ht="15.75">
      <c r="A28" s="34"/>
      <c r="D28" s="98"/>
      <c r="E28" s="98"/>
      <c r="F28" s="98"/>
      <c r="G28" s="98"/>
    </row>
    <row r="29" ht="15.75">
      <c r="J29" s="5" t="s">
        <v>82</v>
      </c>
    </row>
  </sheetData>
  <sheetProtection/>
  <mergeCells count="13">
    <mergeCell ref="E4:E5"/>
    <mergeCell ref="F4:F5"/>
    <mergeCell ref="G4:G5"/>
    <mergeCell ref="F28:G28"/>
    <mergeCell ref="D26:E26"/>
    <mergeCell ref="D28:E28"/>
    <mergeCell ref="F26:G26"/>
    <mergeCell ref="A1:G1"/>
    <mergeCell ref="A2:G2"/>
    <mergeCell ref="A4:A5"/>
    <mergeCell ref="B4:B5"/>
    <mergeCell ref="C4:C5"/>
    <mergeCell ref="D4:D5"/>
  </mergeCells>
  <printOptions/>
  <pageMargins left="0.15748031496062992" right="0.15748031496062992" top="0.3" bottom="0.3" header="0.15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Bayaskulova Madina</dc:creator>
  <cp:keywords/>
  <dc:description/>
  <cp:lastModifiedBy>Zagoskina Anna</cp:lastModifiedBy>
  <cp:lastPrinted>2013-11-13T10:20:26Z</cp:lastPrinted>
  <dcterms:created xsi:type="dcterms:W3CDTF">2012-07-12T05:13:45Z</dcterms:created>
  <dcterms:modified xsi:type="dcterms:W3CDTF">2014-08-12T09:45:56Z</dcterms:modified>
  <cp:category/>
  <cp:version/>
  <cp:contentType/>
  <cp:contentStatus/>
</cp:coreProperties>
</file>