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№1" sheetId="1" r:id="rId1"/>
    <sheet name="ф№2" sheetId="2" r:id="rId2"/>
    <sheet name="ф№3" sheetId="3" r:id="rId3"/>
    <sheet name="ф№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<sst xmlns="http://schemas.openxmlformats.org/spreadsheetml/2006/main" count="196" uniqueCount="160">
  <si>
    <t>(в тыс.тенге)</t>
  </si>
  <si>
    <t>АКТИВ</t>
  </si>
  <si>
    <t>Примечания</t>
  </si>
  <si>
    <t>КРАТКОСРОЧНЫЕ АКТИВЫ</t>
  </si>
  <si>
    <t>Денежные средства</t>
  </si>
  <si>
    <t>4</t>
  </si>
  <si>
    <t>5</t>
  </si>
  <si>
    <t>Текущие налоговые активы</t>
  </si>
  <si>
    <t>6</t>
  </si>
  <si>
    <t>Запасы</t>
  </si>
  <si>
    <t>7</t>
  </si>
  <si>
    <t>Прочие краткосрочные активы</t>
  </si>
  <si>
    <t>8</t>
  </si>
  <si>
    <t xml:space="preserve">Итого краткосрочных активов </t>
  </si>
  <si>
    <t>ДОЛГОСРОЧНЫЕ АКТИВЫ</t>
  </si>
  <si>
    <t>Долгосрочная торговая и прочая дебиторская задолженность</t>
  </si>
  <si>
    <t>9</t>
  </si>
  <si>
    <t>Основные средства</t>
  </si>
  <si>
    <t>10</t>
  </si>
  <si>
    <t>Разведочные и оценочные активы</t>
  </si>
  <si>
    <t>11</t>
  </si>
  <si>
    <t>Денежные средства, ограниченные в использовании</t>
  </si>
  <si>
    <t>12</t>
  </si>
  <si>
    <t>Отложенные налоговые активы</t>
  </si>
  <si>
    <t>13</t>
  </si>
  <si>
    <t>Прочие долгосрочные активы</t>
  </si>
  <si>
    <t>14</t>
  </si>
  <si>
    <t xml:space="preserve">Итого долгосрочных активов </t>
  </si>
  <si>
    <t>ВСЕГО АКТИВЫ</t>
  </si>
  <si>
    <t xml:space="preserve"> КРАТКОСРОЧНЫЕ ОБЯЗАТЕЛЬСТВА</t>
  </si>
  <si>
    <t>15</t>
  </si>
  <si>
    <t>16</t>
  </si>
  <si>
    <t>Краткосрочная торговая и прочая кредиторская задолженность</t>
  </si>
  <si>
    <t>17</t>
  </si>
  <si>
    <t>Краткосрочные резервы</t>
  </si>
  <si>
    <t>Прочие краткосрочные обязательства</t>
  </si>
  <si>
    <t>20</t>
  </si>
  <si>
    <t xml:space="preserve">Итого краткосрочные обязательства </t>
  </si>
  <si>
    <t>ДОЛГОСРОЧНЫЕ ОБЯЗАТЕЛЬСТВА</t>
  </si>
  <si>
    <t>Прочие долгосрочные финансовые обязательства</t>
  </si>
  <si>
    <t>21</t>
  </si>
  <si>
    <t>Долгосрочная торговая и прочая кредиторская задолженность</t>
  </si>
  <si>
    <t>22</t>
  </si>
  <si>
    <t>Долгосрочные резервы</t>
  </si>
  <si>
    <t>23</t>
  </si>
  <si>
    <t>Отложенные налоговые обязательства</t>
  </si>
  <si>
    <t>24</t>
  </si>
  <si>
    <t>Прочие долгосрочные обязательства</t>
  </si>
  <si>
    <t>25</t>
  </si>
  <si>
    <t xml:space="preserve">Итого долгосрочные обязательства </t>
  </si>
  <si>
    <t xml:space="preserve"> КАПИТАЛ</t>
  </si>
  <si>
    <t>26</t>
  </si>
  <si>
    <t>Нераспределенная прибыль (непокрытый убыток)</t>
  </si>
  <si>
    <t>27</t>
  </si>
  <si>
    <t>Итого капитал</t>
  </si>
  <si>
    <t>ВСЕГО КАПИТАЛ И ОБЯЗАТЕЛЬСТВА</t>
  </si>
  <si>
    <t>тыс.тенге</t>
  </si>
  <si>
    <t>Наименование показателей</t>
  </si>
  <si>
    <t>Выручка</t>
  </si>
  <si>
    <t>010</t>
  </si>
  <si>
    <t>Себестоимость реализованных товаров и услуг</t>
  </si>
  <si>
    <t>011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</si>
  <si>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</si>
  <si>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</si>
  <si>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</si>
  <si>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</si>
  <si>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</si>
  <si>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</si>
  <si>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100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</si>
  <si>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</si>
  <si>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</si>
  <si>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</si>
  <si>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400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</si>
  <si>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</si>
  <si>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</si>
  <si>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</si>
  <si>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500</t>
  </si>
  <si>
    <t>Общая совокупная прибыль, относимая на:</t>
  </si>
  <si>
    <t>Доля неконтролирующих собственников</t>
  </si>
  <si>
    <t>________________________</t>
  </si>
  <si>
    <t>(подпись)</t>
  </si>
  <si>
    <t>Главный бухгалтер  Кубланова К.М.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</si>
  <si>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</si>
  <si>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</si>
  <si>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</si>
  <si>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>Прибыль (убыток) после налогообложения от продолжающейся деятельности</t>
  </si>
  <si>
    <t xml:space="preserve">Прибыль за год </t>
  </si>
  <si>
    <t>Прочая совокупная прибыль:</t>
  </si>
  <si>
    <t xml:space="preserve">Общая совокупная прибыль </t>
  </si>
  <si>
    <t>тыс. тенге</t>
  </si>
  <si>
    <t>Реализации товаров и услуг</t>
  </si>
  <si>
    <t>Авансы, полученные от покупателей, заказчиков</t>
  </si>
  <si>
    <t>Прочие поступления</t>
  </si>
  <si>
    <t>Платежи поставщикам за товары и услуги</t>
  </si>
  <si>
    <t xml:space="preserve">Авансы, выданные поставщикам товаров и услуг </t>
  </si>
  <si>
    <t>Выплаты по оплате труда</t>
  </si>
  <si>
    <t>Подоходный налог и другие платежи в бюджет</t>
  </si>
  <si>
    <t>Прочие выплаты</t>
  </si>
  <si>
    <t>Приобретение основных средств</t>
  </si>
  <si>
    <t>Приобретение других долгосрочных активов</t>
  </si>
  <si>
    <t xml:space="preserve">   3. Чистая сумма денежных средств от инвестиционной деятельности (стр.040 – стр.060)</t>
  </si>
  <si>
    <t>Получение займов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</si>
  <si>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</si>
  <si>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</si>
  <si>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 xml:space="preserve"> ДВИЖЕНИЕ ДЕНЕЖНЫХ СРЕДСТВ ОТ ОПЕРАЦИОННОЙ ДЕЯТЕЛЬНОСТИ</t>
  </si>
  <si>
    <t>Поступление денежных средств</t>
  </si>
  <si>
    <t xml:space="preserve"> Выбытие денежных средств</t>
  </si>
  <si>
    <t xml:space="preserve">Чистая сумма денежных средств от операционной деятельности  </t>
  </si>
  <si>
    <t xml:space="preserve"> ДВИЖЕНИЕ ДЕНЕЖНЫХ СРЕДСТВ ОТ ИНВЕСТИЦИОННОЙ ДЕЯТЕЛЬНОСТИ</t>
  </si>
  <si>
    <t xml:space="preserve"> Поступление денежных средств</t>
  </si>
  <si>
    <t>Выбытие денежных средств</t>
  </si>
  <si>
    <t>ДВИЖЕНИЕ ДЕНЕЖНЫХ СРЕДСТВ ОТ ФИНАНСОВОЙ ДЕЯТЕЛЬНОСТИ</t>
  </si>
  <si>
    <t xml:space="preserve">Чистая сумма денежных средств от финансовой деятельности </t>
  </si>
  <si>
    <t xml:space="preserve"> Увеличение (+) / уменьшение (-) денежных средств </t>
  </si>
  <si>
    <t>Резервный капитал</t>
  </si>
  <si>
    <t>Нераспределенная прибыль</t>
  </si>
  <si>
    <t>2</t>
  </si>
  <si>
    <t xml:space="preserve">Изменения в учетной политике </t>
  </si>
  <si>
    <t>210</t>
  </si>
  <si>
    <t>Изменение в учетной политике</t>
  </si>
  <si>
    <t>401</t>
  </si>
  <si>
    <t>610</t>
  </si>
  <si>
    <t>800</t>
  </si>
  <si>
    <t>Главный бухгалтер   Кубланова К.М.</t>
  </si>
  <si>
    <t xml:space="preserve">Пересчитанное сальдо </t>
  </si>
  <si>
    <t>Пересчитанное сальдо</t>
  </si>
  <si>
    <t>Уставный  капитал</t>
  </si>
  <si>
    <t>Итого</t>
  </si>
  <si>
    <t>Дебиторская задолженность</t>
  </si>
  <si>
    <t>Краткосрочные финансовые обязательства</t>
  </si>
  <si>
    <t>Обязательства по налогам и другим обязательным платежам</t>
  </si>
  <si>
    <t>Президент  Асаинов М.К.</t>
  </si>
  <si>
    <t>Прочие неоперационные расходы</t>
  </si>
  <si>
    <t>Прочие долгосрочные финансовые активы</t>
  </si>
  <si>
    <t>Резервы</t>
  </si>
  <si>
    <t xml:space="preserve">за 3 месяца, закончившихся 31 марта 2015 года </t>
  </si>
  <si>
    <t xml:space="preserve">за 3 месяца, закончившихся 31 марта 2014 года </t>
  </si>
  <si>
    <t>ОТЧЕТ О СОВОКУПНОМ ДОХОДЕ ЗА 3 МЕСЯЦА, ЗАКОНЧИВШИХСЯ 31 МАРТА 2015г.</t>
  </si>
  <si>
    <r>
      <t xml:space="preserve"> </t>
    </r>
    <r>
      <rPr>
        <b/>
        <sz val="10"/>
        <rFont val="Times New Roman"/>
        <family val="1"/>
      </rPr>
      <t>АО "БАСТ"</t>
    </r>
  </si>
  <si>
    <t>ОТЧЕТ О ФИНАНСОВОМ ПОЛОЖЕНИИ НА 31 МАРТА 2015 ГОДА</t>
  </si>
  <si>
    <t>АО "БАСТ"</t>
  </si>
  <si>
    <t xml:space="preserve">31 марта 2015 года </t>
  </si>
  <si>
    <t xml:space="preserve"> 31 декабря 2014года.</t>
  </si>
  <si>
    <t>ОТЧЕТ  ОБ  ИЗМЕНЕНИЯХ  В  КАПИТАЛЕ ЗА 3 МЕСЯЦА, ЗАКОНЧИВШИХСЯ 31 МАРТА 2015г.</t>
  </si>
  <si>
    <t xml:space="preserve">Сальдо на 31 марта 2015г. </t>
  </si>
  <si>
    <t xml:space="preserve">Сальдо на 1 января 2015г. </t>
  </si>
  <si>
    <t xml:space="preserve">Сальдо на 1 января 2014г. </t>
  </si>
  <si>
    <t xml:space="preserve">Сальдо на 31 марта 2014г. </t>
  </si>
  <si>
    <t>Прибыль (убыток) за 3 месяца</t>
  </si>
  <si>
    <t>300</t>
  </si>
  <si>
    <t>От имени руководства АО "БАСТ"</t>
  </si>
  <si>
    <t>ОТЧЕТ О ДВИЖЕНИИ ДЕНЕЖНЫХ СРЕДСТВ  ЗА 3 МЕСЯЦА, ЗАКОНЧИВШИХСЯ 31 МАРТА 2015г.</t>
  </si>
  <si>
    <t>Эмиссионный доход</t>
  </si>
  <si>
    <t>Выпуск собственных долевых инструментов (акций)</t>
  </si>
  <si>
    <t>28</t>
  </si>
  <si>
    <t>700</t>
  </si>
  <si>
    <t>Эмиссия акций</t>
  </si>
  <si>
    <t>Погашение займов</t>
  </si>
  <si>
    <t>Прибыль на акцию (в тенге):</t>
  </si>
  <si>
    <t>Балансовая стоимость простой акции в тенге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</si>
</sst>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#,##0.00\ &quot;р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8" fillId="0" borderId="0">
      <alignment/>
      <protection/>
    </xf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41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8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1" fontId="4" fillId="0" borderId="10" xfId="0" applyNumberFormat="1" applyFont="1" applyFill="1" applyBorder="1" applyAlignment="1">
      <alignment horizontal="center" vertical="top" wrapText="1"/>
    </xf>
    <xf numFmtId="41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59" fillId="0" borderId="0" xfId="0" applyNumberFormat="1" applyFont="1" applyBorder="1" applyAlignment="1">
      <alignment horizontal="center" vertical="top" wrapText="1"/>
    </xf>
    <xf numFmtId="41" fontId="59" fillId="0" borderId="0" xfId="0" applyNumberFormat="1" applyFont="1" applyBorder="1" applyAlignment="1">
      <alignment horizontal="center" vertical="top" wrapText="1"/>
    </xf>
    <xf numFmtId="41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1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1" fontId="15" fillId="0" borderId="10" xfId="0" applyNumberFormat="1" applyFont="1" applyFill="1" applyBorder="1" applyAlignment="1">
      <alignment horizontal="center" wrapText="1"/>
    </xf>
    <xf numFmtId="41" fontId="15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41" fontId="16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1" fontId="17" fillId="0" borderId="10" xfId="0" applyNumberFormat="1" applyFont="1" applyFill="1" applyBorder="1" applyAlignment="1">
      <alignment horizontal="center" wrapText="1"/>
    </xf>
    <xf numFmtId="41" fontId="17" fillId="0" borderId="10" xfId="0" applyNumberFormat="1" applyFont="1" applyBorder="1" applyAlignment="1">
      <alignment horizontal="center" wrapText="1"/>
    </xf>
    <xf numFmtId="41" fontId="0" fillId="0" borderId="0" xfId="0" applyNumberFormat="1" applyAlignment="1">
      <alignment/>
    </xf>
    <xf numFmtId="41" fontId="1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177" fontId="3" fillId="0" borderId="10" xfId="64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64" applyNumberFormat="1" applyFont="1" applyFill="1" applyBorder="1" applyAlignment="1">
      <alignment vertical="center" wrapText="1"/>
    </xf>
    <xf numFmtId="177" fontId="4" fillId="0" borderId="10" xfId="64" applyNumberFormat="1" applyFont="1" applyFill="1" applyBorder="1" applyAlignment="1">
      <alignment vertical="center" wrapText="1"/>
    </xf>
    <xf numFmtId="177" fontId="3" fillId="0" borderId="10" xfId="64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1" fontId="3" fillId="0" borderId="0" xfId="0" applyNumberFormat="1" applyFont="1" applyAlignment="1">
      <alignment horizontal="center"/>
    </xf>
    <xf numFmtId="177" fontId="3" fillId="0" borderId="10" xfId="64" applyNumberFormat="1" applyFont="1" applyFill="1" applyBorder="1" applyAlignment="1">
      <alignment horizontal="center" wrapText="1"/>
    </xf>
    <xf numFmtId="41" fontId="3" fillId="0" borderId="10" xfId="0" applyNumberFormat="1" applyFont="1" applyFill="1" applyBorder="1" applyAlignment="1">
      <alignment horizontal="center" wrapText="1"/>
    </xf>
    <xf numFmtId="177" fontId="6" fillId="0" borderId="10" xfId="64" applyNumberFormat="1" applyFont="1" applyFill="1" applyBorder="1" applyAlignment="1">
      <alignment horizontal="center" wrapText="1"/>
    </xf>
    <xf numFmtId="41" fontId="6" fillId="0" borderId="10" xfId="0" applyNumberFormat="1" applyFont="1" applyFill="1" applyBorder="1" applyAlignment="1">
      <alignment horizontal="center" wrapText="1"/>
    </xf>
    <xf numFmtId="177" fontId="4" fillId="0" borderId="10" xfId="64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T\Downloads\&#1041;&#1072;&#1089;&#1090;%202012&#1075;.%20&#1052;&#1057;&#1060;&#1054;\5%20&#1060;&#1054;%20422%20%20&#1041;&#1072;&#1089;&#1090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1 МСФО"/>
      <sheetName val="ф№1 Отклонения"/>
      <sheetName val="ф№2"/>
      <sheetName val="ф№2 с Коррект"/>
      <sheetName val="ф№2 с Корректир"/>
      <sheetName val="ф№3"/>
      <sheetName val="ф№3 тенге"/>
      <sheetName val="ф№3 Отклонения"/>
      <sheetName val="Касса Банк 2011"/>
      <sheetName val="Касса Банк 2012"/>
      <sheetName val="ф№4"/>
      <sheetName val="примечания ф.1"/>
      <sheetName val="примечания для ф2"/>
      <sheetName val="7210 за 2012г. (2)"/>
      <sheetName val="7210 за 2012г."/>
      <sheetName val="7110"/>
      <sheetName val="7210 за 2011"/>
      <sheetName val="7470 Прочие Неоперац"/>
      <sheetName val="Лист3"/>
    </sheetNames>
    <sheetDataSet>
      <sheetData sheetId="13">
        <row r="77">
          <cell r="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28">
      <selection activeCell="C46" sqref="C46"/>
    </sheetView>
  </sheetViews>
  <sheetFormatPr defaultColWidth="9.00390625" defaultRowHeight="12.75"/>
  <cols>
    <col min="1" max="1" width="51.625" style="1" customWidth="1"/>
    <col min="2" max="2" width="8.625" style="5" customWidth="1"/>
    <col min="3" max="3" width="12.375" style="6" customWidth="1"/>
    <col min="4" max="4" width="13.625" style="7" customWidth="1"/>
    <col min="5" max="5" width="9.875" style="1" customWidth="1"/>
    <col min="6" max="7" width="9.125" style="1" customWidth="1"/>
    <col min="8" max="8" width="11.25390625" style="1" bestFit="1" customWidth="1"/>
    <col min="9" max="16384" width="9.125" style="1" customWidth="1"/>
  </cols>
  <sheetData>
    <row r="1" spans="1:4" ht="12.75">
      <c r="A1" s="142" t="s">
        <v>140</v>
      </c>
      <c r="B1" s="142"/>
      <c r="C1" s="142"/>
      <c r="D1" s="142"/>
    </row>
    <row r="2" spans="1:4" ht="10.5" customHeight="1">
      <c r="A2" s="9"/>
      <c r="B2" s="9"/>
      <c r="C2" s="9"/>
      <c r="D2" s="10"/>
    </row>
    <row r="3" spans="1:4" ht="12.75">
      <c r="A3" s="143" t="s">
        <v>139</v>
      </c>
      <c r="B3" s="143"/>
      <c r="C3" s="143"/>
      <c r="D3" s="143"/>
    </row>
    <row r="4" spans="1:4" ht="12.75">
      <c r="A4" s="11"/>
      <c r="B4" s="11"/>
      <c r="C4" s="11"/>
      <c r="D4" s="11"/>
    </row>
    <row r="5" ht="9" customHeight="1">
      <c r="D5" s="12" t="s">
        <v>0</v>
      </c>
    </row>
    <row r="6" spans="1:4" ht="12.75" customHeight="1">
      <c r="A6" s="144" t="s">
        <v>1</v>
      </c>
      <c r="B6" s="145" t="s">
        <v>2</v>
      </c>
      <c r="C6" s="146" t="s">
        <v>141</v>
      </c>
      <c r="D6" s="147" t="s">
        <v>142</v>
      </c>
    </row>
    <row r="7" spans="1:4" ht="43.5" customHeight="1">
      <c r="A7" s="144"/>
      <c r="B7" s="145"/>
      <c r="C7" s="146"/>
      <c r="D7" s="148"/>
    </row>
    <row r="8" spans="1:4" ht="14.25" customHeight="1">
      <c r="A8" s="130" t="s">
        <v>3</v>
      </c>
      <c r="B8" s="131"/>
      <c r="C8" s="131"/>
      <c r="D8" s="132"/>
    </row>
    <row r="9" spans="1:6" s="9" customFormat="1" ht="15" customHeight="1">
      <c r="A9" s="84" t="s">
        <v>4</v>
      </c>
      <c r="B9" s="42" t="s">
        <v>5</v>
      </c>
      <c r="C9" s="43">
        <v>99063</v>
      </c>
      <c r="D9" s="43">
        <v>23</v>
      </c>
      <c r="F9" s="10"/>
    </row>
    <row r="10" spans="1:6" s="9" customFormat="1" ht="15.75" customHeight="1">
      <c r="A10" s="41" t="s">
        <v>128</v>
      </c>
      <c r="B10" s="42" t="s">
        <v>6</v>
      </c>
      <c r="C10" s="44">
        <v>75572</v>
      </c>
      <c r="D10" s="44">
        <v>88843</v>
      </c>
      <c r="E10" s="10"/>
      <c r="F10" s="10"/>
    </row>
    <row r="11" spans="1:6" s="9" customFormat="1" ht="15" customHeight="1">
      <c r="A11" s="84" t="s">
        <v>7</v>
      </c>
      <c r="B11" s="42" t="s">
        <v>8</v>
      </c>
      <c r="C11" s="44">
        <v>15077</v>
      </c>
      <c r="D11" s="44">
        <v>14372</v>
      </c>
      <c r="F11" s="10"/>
    </row>
    <row r="12" spans="1:6" s="9" customFormat="1" ht="14.25" customHeight="1">
      <c r="A12" s="84" t="s">
        <v>9</v>
      </c>
      <c r="B12" s="42" t="s">
        <v>10</v>
      </c>
      <c r="C12" s="44">
        <v>21171</v>
      </c>
      <c r="D12" s="44">
        <v>21168</v>
      </c>
      <c r="F12" s="10"/>
    </row>
    <row r="13" spans="1:6" s="9" customFormat="1" ht="15" customHeight="1">
      <c r="A13" s="85" t="s">
        <v>11</v>
      </c>
      <c r="B13" s="46" t="s">
        <v>12</v>
      </c>
      <c r="C13" s="47">
        <v>224163</v>
      </c>
      <c r="D13" s="47">
        <v>154131</v>
      </c>
      <c r="F13" s="10"/>
    </row>
    <row r="14" spans="1:4" s="9" customFormat="1" ht="15" customHeight="1">
      <c r="A14" s="48" t="s">
        <v>13</v>
      </c>
      <c r="B14" s="49"/>
      <c r="C14" s="50">
        <f>SUM(C9:C13)</f>
        <v>435046</v>
      </c>
      <c r="D14" s="51">
        <f>SUM(D9:D13)</f>
        <v>278537</v>
      </c>
    </row>
    <row r="15" spans="1:4" s="9" customFormat="1" ht="15" customHeight="1">
      <c r="A15" s="133" t="s">
        <v>14</v>
      </c>
      <c r="B15" s="134"/>
      <c r="C15" s="134"/>
      <c r="D15" s="135"/>
    </row>
    <row r="16" spans="1:4" s="9" customFormat="1" ht="15" customHeight="1">
      <c r="A16" s="112" t="s">
        <v>133</v>
      </c>
      <c r="B16" s="114">
        <v>9</v>
      </c>
      <c r="C16" s="113"/>
      <c r="D16" s="112"/>
    </row>
    <row r="17" spans="1:4" s="9" customFormat="1" ht="16.5" customHeight="1">
      <c r="A17" s="45" t="s">
        <v>15</v>
      </c>
      <c r="B17" s="46" t="s">
        <v>16</v>
      </c>
      <c r="C17" s="115">
        <v>40220</v>
      </c>
      <c r="D17" s="47">
        <v>40220</v>
      </c>
    </row>
    <row r="18" spans="1:4" s="9" customFormat="1" ht="15.75" customHeight="1">
      <c r="A18" s="45" t="s">
        <v>17</v>
      </c>
      <c r="B18" s="46" t="s">
        <v>18</v>
      </c>
      <c r="C18" s="115">
        <v>107165</v>
      </c>
      <c r="D18" s="47">
        <v>110443</v>
      </c>
    </row>
    <row r="19" spans="1:4" ht="15" customHeight="1">
      <c r="A19" s="45" t="s">
        <v>19</v>
      </c>
      <c r="B19" s="46" t="s">
        <v>20</v>
      </c>
      <c r="C19" s="115">
        <v>278031</v>
      </c>
      <c r="D19" s="47">
        <v>258522</v>
      </c>
    </row>
    <row r="20" spans="1:4" ht="15" customHeight="1">
      <c r="A20" s="45" t="s">
        <v>21</v>
      </c>
      <c r="B20" s="46" t="s">
        <v>22</v>
      </c>
      <c r="C20" s="115">
        <v>180</v>
      </c>
      <c r="D20" s="47">
        <v>180</v>
      </c>
    </row>
    <row r="21" spans="1:4" ht="15" customHeight="1">
      <c r="A21" s="45" t="s">
        <v>23</v>
      </c>
      <c r="B21" s="46" t="s">
        <v>24</v>
      </c>
      <c r="C21" s="115"/>
      <c r="D21" s="47"/>
    </row>
    <row r="22" spans="1:4" ht="15" customHeight="1">
      <c r="A22" s="45" t="s">
        <v>25</v>
      </c>
      <c r="B22" s="46" t="s">
        <v>26</v>
      </c>
      <c r="C22" s="115">
        <v>45217</v>
      </c>
      <c r="D22" s="47">
        <v>43699</v>
      </c>
    </row>
    <row r="23" spans="1:4" ht="15" customHeight="1">
      <c r="A23" s="52" t="s">
        <v>27</v>
      </c>
      <c r="B23" s="53"/>
      <c r="C23" s="116">
        <f>SUM(C16:C22)</f>
        <v>470813</v>
      </c>
      <c r="D23" s="26">
        <f>SUM(D17:D22)</f>
        <v>453064</v>
      </c>
    </row>
    <row r="24" spans="1:4" ht="17.25" customHeight="1">
      <c r="A24" s="54" t="s">
        <v>28</v>
      </c>
      <c r="B24" s="55"/>
      <c r="C24" s="50">
        <f>C14+C23</f>
        <v>905859</v>
      </c>
      <c r="D24" s="51">
        <f>D14+D23</f>
        <v>731601</v>
      </c>
    </row>
    <row r="25" spans="1:4" ht="17.25" customHeight="1">
      <c r="A25" s="136" t="s">
        <v>29</v>
      </c>
      <c r="B25" s="137"/>
      <c r="C25" s="137"/>
      <c r="D25" s="138"/>
    </row>
    <row r="26" spans="1:4" ht="17.25" customHeight="1">
      <c r="A26" s="58" t="s">
        <v>129</v>
      </c>
      <c r="B26" s="118">
        <v>14</v>
      </c>
      <c r="C26" s="117">
        <v>107807</v>
      </c>
      <c r="D26" s="111">
        <v>197065</v>
      </c>
    </row>
    <row r="27" spans="1:4" ht="17.25" customHeight="1">
      <c r="A27" s="58" t="s">
        <v>130</v>
      </c>
      <c r="B27" s="56" t="s">
        <v>30</v>
      </c>
      <c r="C27" s="120">
        <v>583</v>
      </c>
      <c r="D27" s="121">
        <v>4202</v>
      </c>
    </row>
    <row r="28" spans="1:4" ht="14.25" customHeight="1">
      <c r="A28" s="45" t="s">
        <v>32</v>
      </c>
      <c r="B28" s="56" t="s">
        <v>31</v>
      </c>
      <c r="C28" s="122">
        <v>127352</v>
      </c>
      <c r="D28" s="123">
        <v>124110</v>
      </c>
    </row>
    <row r="29" spans="1:4" ht="14.25" customHeight="1">
      <c r="A29" s="45" t="s">
        <v>34</v>
      </c>
      <c r="B29" s="56" t="s">
        <v>33</v>
      </c>
      <c r="C29" s="120">
        <v>2280</v>
      </c>
      <c r="D29" s="121">
        <v>2280</v>
      </c>
    </row>
    <row r="30" spans="1:4" ht="14.25" customHeight="1">
      <c r="A30" s="45" t="s">
        <v>35</v>
      </c>
      <c r="B30" s="56" t="s">
        <v>36</v>
      </c>
      <c r="C30" s="120">
        <v>72794</v>
      </c>
      <c r="D30" s="121">
        <v>71945</v>
      </c>
    </row>
    <row r="31" spans="1:4" ht="15" customHeight="1">
      <c r="A31" s="52" t="s">
        <v>37</v>
      </c>
      <c r="B31" s="53"/>
      <c r="C31" s="124">
        <f>SUM(C26:C30)</f>
        <v>310816</v>
      </c>
      <c r="D31" s="125">
        <f>SUM(D26:D30)</f>
        <v>399602</v>
      </c>
    </row>
    <row r="32" spans="1:4" ht="14.25" customHeight="1">
      <c r="A32" s="139" t="s">
        <v>38</v>
      </c>
      <c r="B32" s="140"/>
      <c r="C32" s="140"/>
      <c r="D32" s="141"/>
    </row>
    <row r="33" spans="1:8" ht="13.5" customHeight="1">
      <c r="A33" s="41" t="s">
        <v>39</v>
      </c>
      <c r="B33" s="42" t="s">
        <v>40</v>
      </c>
      <c r="C33" s="59"/>
      <c r="D33" s="59"/>
      <c r="H33" s="13"/>
    </row>
    <row r="34" spans="1:8" ht="14.25" customHeight="1">
      <c r="A34" s="41" t="s">
        <v>41</v>
      </c>
      <c r="B34" s="42" t="s">
        <v>42</v>
      </c>
      <c r="C34" s="59"/>
      <c r="D34" s="59"/>
      <c r="F34" s="6"/>
      <c r="H34" s="13"/>
    </row>
    <row r="35" spans="1:8" ht="14.25" customHeight="1">
      <c r="A35" s="41" t="s">
        <v>43</v>
      </c>
      <c r="B35" s="42" t="s">
        <v>44</v>
      </c>
      <c r="C35" s="59">
        <v>7114</v>
      </c>
      <c r="D35" s="59">
        <v>7114</v>
      </c>
      <c r="H35" s="14"/>
    </row>
    <row r="36" spans="1:8" ht="15" customHeight="1">
      <c r="A36" s="41" t="s">
        <v>45</v>
      </c>
      <c r="B36" s="42" t="s">
        <v>46</v>
      </c>
      <c r="C36" s="59">
        <v>21137</v>
      </c>
      <c r="D36" s="59">
        <v>21137</v>
      </c>
      <c r="H36" s="15"/>
    </row>
    <row r="37" spans="1:8" ht="15" customHeight="1">
      <c r="A37" s="41" t="s">
        <v>47</v>
      </c>
      <c r="B37" s="42" t="s">
        <v>48</v>
      </c>
      <c r="C37" s="59">
        <v>25172</v>
      </c>
      <c r="D37" s="59">
        <v>22855</v>
      </c>
      <c r="H37" s="15"/>
    </row>
    <row r="38" spans="1:8" s="16" customFormat="1" ht="15.75" customHeight="1">
      <c r="A38" s="39" t="s">
        <v>49</v>
      </c>
      <c r="B38" s="24"/>
      <c r="C38" s="60">
        <f>SUM(C33:C37)</f>
        <v>53423</v>
      </c>
      <c r="D38" s="61">
        <f>SUM(D33:D37)</f>
        <v>51106</v>
      </c>
      <c r="H38" s="15"/>
    </row>
    <row r="39" spans="1:8" ht="15" customHeight="1">
      <c r="A39" s="139" t="s">
        <v>50</v>
      </c>
      <c r="B39" s="140"/>
      <c r="C39" s="140"/>
      <c r="D39" s="141"/>
      <c r="H39" s="15"/>
    </row>
    <row r="40" spans="1:9" ht="15.75" customHeight="1">
      <c r="A40" s="41" t="s">
        <v>126</v>
      </c>
      <c r="B40" s="42" t="s">
        <v>51</v>
      </c>
      <c r="C40" s="59">
        <v>202951</v>
      </c>
      <c r="D40" s="59">
        <v>184501</v>
      </c>
      <c r="H40" s="15"/>
      <c r="I40" s="7"/>
    </row>
    <row r="41" spans="1:9" ht="15.75" customHeight="1">
      <c r="A41" s="41" t="s">
        <v>152</v>
      </c>
      <c r="B41" s="42" t="s">
        <v>53</v>
      </c>
      <c r="C41" s="59">
        <v>248053</v>
      </c>
      <c r="D41" s="59"/>
      <c r="H41" s="15"/>
      <c r="I41" s="7"/>
    </row>
    <row r="42" spans="1:9" ht="15.75" customHeight="1">
      <c r="A42" s="41" t="s">
        <v>134</v>
      </c>
      <c r="B42" s="42"/>
      <c r="C42" s="59"/>
      <c r="D42" s="59"/>
      <c r="H42" s="15"/>
      <c r="I42" s="7"/>
    </row>
    <row r="43" spans="1:4" ht="16.5" customHeight="1">
      <c r="A43" s="41" t="s">
        <v>52</v>
      </c>
      <c r="B43" s="42" t="s">
        <v>154</v>
      </c>
      <c r="C43" s="59">
        <v>90616</v>
      </c>
      <c r="D43" s="59">
        <v>96392</v>
      </c>
    </row>
    <row r="44" spans="1:8" s="16" customFormat="1" ht="27" customHeight="1">
      <c r="A44" s="62" t="s">
        <v>54</v>
      </c>
      <c r="B44" s="63"/>
      <c r="C44" s="64">
        <f>SUM(C40:C43)</f>
        <v>541620</v>
      </c>
      <c r="D44" s="65">
        <f>SUM(D40:D43)</f>
        <v>280893</v>
      </c>
      <c r="H44" s="17"/>
    </row>
    <row r="45" spans="1:8" s="16" customFormat="1" ht="27" customHeight="1">
      <c r="A45" s="66" t="s">
        <v>55</v>
      </c>
      <c r="B45" s="67"/>
      <c r="C45" s="60">
        <v>905859</v>
      </c>
      <c r="D45" s="60">
        <v>731601</v>
      </c>
      <c r="H45" s="17"/>
    </row>
    <row r="46" spans="1:4" ht="19.5" customHeight="1">
      <c r="A46" s="66" t="s">
        <v>159</v>
      </c>
      <c r="B46" s="67"/>
      <c r="C46" s="126">
        <v>2669</v>
      </c>
      <c r="D46" s="60">
        <v>1522</v>
      </c>
    </row>
    <row r="48" spans="1:4" ht="12.75">
      <c r="A48" s="16" t="s">
        <v>150</v>
      </c>
      <c r="D48" s="6"/>
    </row>
    <row r="49" spans="1:4" ht="31.5" customHeight="1">
      <c r="A49" s="69" t="s">
        <v>131</v>
      </c>
      <c r="B49" s="89" t="s">
        <v>79</v>
      </c>
      <c r="C49" s="1"/>
      <c r="D49" s="89"/>
    </row>
    <row r="50" spans="1:4" ht="12.75">
      <c r="A50" s="18"/>
      <c r="B50" s="127" t="s">
        <v>80</v>
      </c>
      <c r="C50" s="127"/>
      <c r="D50" s="4"/>
    </row>
    <row r="51" spans="1:4" ht="12.75">
      <c r="A51" s="69" t="s">
        <v>81</v>
      </c>
      <c r="B51" s="89" t="s">
        <v>79</v>
      </c>
      <c r="C51" s="90"/>
      <c r="D51" s="89"/>
    </row>
    <row r="52" spans="2:4" ht="12.75">
      <c r="B52" s="129" t="s">
        <v>80</v>
      </c>
      <c r="C52" s="129"/>
      <c r="D52" s="91"/>
    </row>
    <row r="59" spans="1:4" ht="12.75">
      <c r="A59" s="127"/>
      <c r="B59" s="128"/>
      <c r="C59" s="129"/>
      <c r="D59" s="129"/>
    </row>
  </sheetData>
  <sheetProtection/>
  <mergeCells count="14">
    <mergeCell ref="A1:D1"/>
    <mergeCell ref="A3:D3"/>
    <mergeCell ref="B50:C50"/>
    <mergeCell ref="B52:C52"/>
    <mergeCell ref="A6:A7"/>
    <mergeCell ref="B6:B7"/>
    <mergeCell ref="C6:C7"/>
    <mergeCell ref="D6:D7"/>
    <mergeCell ref="A59:D59"/>
    <mergeCell ref="A8:D8"/>
    <mergeCell ref="A15:D15"/>
    <mergeCell ref="A25:D25"/>
    <mergeCell ref="A32:D32"/>
    <mergeCell ref="A39:D39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C33" sqref="C33"/>
    </sheetView>
  </sheetViews>
  <sheetFormatPr defaultColWidth="9.00390625" defaultRowHeight="12.75"/>
  <cols>
    <col min="1" max="1" width="53.375" style="1" customWidth="1"/>
    <col min="2" max="2" width="7.25390625" style="1" customWidth="1"/>
    <col min="3" max="3" width="17.00390625" style="7" customWidth="1"/>
    <col min="4" max="4" width="18.00390625" style="7" customWidth="1"/>
    <col min="5" max="5" width="10.25390625" style="1" bestFit="1" customWidth="1"/>
    <col min="6" max="16384" width="9.125" style="1" customWidth="1"/>
  </cols>
  <sheetData>
    <row r="1" spans="1:4" ht="12.75" customHeight="1">
      <c r="A1" s="2"/>
      <c r="B1" s="2"/>
      <c r="C1" s="3"/>
      <c r="D1" s="3"/>
    </row>
    <row r="2" spans="1:4" ht="12.75" customHeight="1">
      <c r="A2" s="154" t="s">
        <v>138</v>
      </c>
      <c r="B2" s="155"/>
      <c r="C2" s="155"/>
      <c r="D2" s="155"/>
    </row>
    <row r="3" spans="1:4" ht="14.25">
      <c r="A3" s="156" t="s">
        <v>137</v>
      </c>
      <c r="B3" s="156"/>
      <c r="C3" s="156"/>
      <c r="D3" s="156"/>
    </row>
    <row r="4" spans="1:4" ht="12.75">
      <c r="A4" s="157"/>
      <c r="B4" s="157"/>
      <c r="C4" s="157"/>
      <c r="D4" s="157"/>
    </row>
    <row r="5" spans="1:4" ht="10.5" customHeight="1">
      <c r="A5" s="9"/>
      <c r="B5" s="9"/>
      <c r="C5" s="10"/>
      <c r="D5" s="12" t="s">
        <v>56</v>
      </c>
    </row>
    <row r="6" spans="1:4" ht="12.75" customHeight="1">
      <c r="A6" s="150"/>
      <c r="B6" s="150" t="s">
        <v>2</v>
      </c>
      <c r="C6" s="151" t="s">
        <v>135</v>
      </c>
      <c r="D6" s="151" t="s">
        <v>136</v>
      </c>
    </row>
    <row r="7" spans="1:4" ht="31.5" customHeight="1">
      <c r="A7" s="150"/>
      <c r="B7" s="150"/>
      <c r="C7" s="151"/>
      <c r="D7" s="151"/>
    </row>
    <row r="8" spans="1:4" ht="13.5" customHeight="1">
      <c r="A8" s="19" t="s">
        <v>58</v>
      </c>
      <c r="B8" s="20"/>
      <c r="C8" s="21"/>
      <c r="D8" s="22">
        <f>130372-7315</f>
        <v>123057</v>
      </c>
    </row>
    <row r="9" spans="1:4" ht="13.5" customHeight="1">
      <c r="A9" s="19" t="s">
        <v>60</v>
      </c>
      <c r="B9" s="20"/>
      <c r="C9" s="22"/>
      <c r="D9" s="22">
        <v>18474</v>
      </c>
    </row>
    <row r="10" spans="1:6" ht="13.5" customHeight="1">
      <c r="A10" s="23" t="s">
        <v>82</v>
      </c>
      <c r="B10" s="24"/>
      <c r="C10" s="25">
        <f>C8-C9</f>
        <v>0</v>
      </c>
      <c r="D10" s="26">
        <f>D8-D9</f>
        <v>104583</v>
      </c>
      <c r="E10" s="6"/>
      <c r="F10" s="7"/>
    </row>
    <row r="11" spans="1:5" ht="13.5" customHeight="1">
      <c r="A11" s="19" t="s">
        <v>65</v>
      </c>
      <c r="B11" s="20"/>
      <c r="C11" s="22"/>
      <c r="D11" s="22"/>
      <c r="E11" s="6"/>
    </row>
    <row r="12" spans="1:4" ht="13.5" customHeight="1">
      <c r="A12" s="19" t="s">
        <v>62</v>
      </c>
      <c r="B12" s="20"/>
      <c r="C12" s="22"/>
      <c r="D12" s="22">
        <v>50646</v>
      </c>
    </row>
    <row r="13" spans="1:8" ht="13.5" customHeight="1">
      <c r="A13" s="19" t="s">
        <v>63</v>
      </c>
      <c r="B13" s="20"/>
      <c r="C13" s="22">
        <v>1467</v>
      </c>
      <c r="D13" s="21">
        <v>4092</v>
      </c>
      <c r="E13" s="6"/>
      <c r="H13" s="7"/>
    </row>
    <row r="14" spans="1:4" ht="13.5" customHeight="1">
      <c r="A14" s="19" t="s">
        <v>64</v>
      </c>
      <c r="B14" s="20"/>
      <c r="C14" s="22">
        <v>4299</v>
      </c>
      <c r="D14" s="27">
        <v>35205</v>
      </c>
    </row>
    <row r="15" spans="1:4" s="16" customFormat="1" ht="13.5" customHeight="1">
      <c r="A15" s="23" t="s">
        <v>83</v>
      </c>
      <c r="B15" s="24"/>
      <c r="C15" s="25">
        <f>C10-C12-C13-C14+C11</f>
        <v>-5766</v>
      </c>
      <c r="D15" s="25">
        <f>D10-D12-D13-D14+D11</f>
        <v>14640</v>
      </c>
    </row>
    <row r="16" spans="1:4" s="8" customFormat="1" ht="13.5" customHeight="1">
      <c r="A16" s="28" t="s">
        <v>66</v>
      </c>
      <c r="B16" s="29"/>
      <c r="C16" s="21"/>
      <c r="D16" s="30"/>
    </row>
    <row r="17" spans="1:4" s="8" customFormat="1" ht="13.5" customHeight="1">
      <c r="A17" s="28" t="s">
        <v>67</v>
      </c>
      <c r="B17" s="29"/>
      <c r="C17" s="21"/>
      <c r="D17" s="21">
        <v>4259</v>
      </c>
    </row>
    <row r="18" spans="1:4" ht="13.5" customHeight="1">
      <c r="A18" s="23" t="s">
        <v>84</v>
      </c>
      <c r="B18" s="24"/>
      <c r="C18" s="25">
        <f>C15+C16-C17</f>
        <v>-5766</v>
      </c>
      <c r="D18" s="25">
        <f>D15+D16-D17</f>
        <v>10381</v>
      </c>
    </row>
    <row r="19" spans="1:4" ht="13.5" customHeight="1">
      <c r="A19" s="19" t="s">
        <v>132</v>
      </c>
      <c r="B19" s="24"/>
      <c r="C19" s="25"/>
      <c r="D19" s="25"/>
    </row>
    <row r="20" spans="1:4" ht="13.5" customHeight="1">
      <c r="A20" s="19" t="s">
        <v>69</v>
      </c>
      <c r="B20" s="20"/>
      <c r="C20" s="22"/>
      <c r="D20" s="22">
        <f>'[1]примечания для ф2'!C77</f>
        <v>0</v>
      </c>
    </row>
    <row r="21" spans="1:8" ht="26.25" customHeight="1">
      <c r="A21" s="39" t="s">
        <v>85</v>
      </c>
      <c r="B21" s="24"/>
      <c r="C21" s="25">
        <f>C18-C20-C19</f>
        <v>-5766</v>
      </c>
      <c r="D21" s="25">
        <f>D18-D20</f>
        <v>10381</v>
      </c>
      <c r="H21" s="7"/>
    </row>
    <row r="22" spans="1:4" ht="15" customHeight="1">
      <c r="A22" s="19" t="s">
        <v>70</v>
      </c>
      <c r="B22" s="20"/>
      <c r="C22" s="22"/>
      <c r="D22" s="22"/>
    </row>
    <row r="23" spans="1:4" s="16" customFormat="1" ht="13.5" customHeight="1">
      <c r="A23" s="23" t="s">
        <v>86</v>
      </c>
      <c r="B23" s="24"/>
      <c r="C23" s="25">
        <f>C21+C22</f>
        <v>-5766</v>
      </c>
      <c r="D23" s="25">
        <f>D21+D22</f>
        <v>10381</v>
      </c>
    </row>
    <row r="24" spans="1:4" s="16" customFormat="1" ht="13.5" customHeight="1">
      <c r="A24" s="23" t="s">
        <v>87</v>
      </c>
      <c r="B24" s="24"/>
      <c r="C24" s="25"/>
      <c r="D24" s="25"/>
    </row>
    <row r="25" spans="1:4" ht="13.5" customHeight="1">
      <c r="A25" s="19" t="s">
        <v>73</v>
      </c>
      <c r="B25" s="20"/>
      <c r="C25" s="22"/>
      <c r="D25" s="22"/>
    </row>
    <row r="26" spans="1:4" ht="13.5" customHeight="1">
      <c r="A26" s="19" t="s">
        <v>74</v>
      </c>
      <c r="B26" s="20"/>
      <c r="C26" s="22"/>
      <c r="D26" s="22"/>
    </row>
    <row r="27" spans="1:5" ht="13.5" customHeight="1">
      <c r="A27" s="19" t="s">
        <v>75</v>
      </c>
      <c r="B27" s="20"/>
      <c r="C27" s="22"/>
      <c r="D27" s="21"/>
      <c r="E27" s="7"/>
    </row>
    <row r="28" spans="1:5" s="16" customFormat="1" ht="13.5" customHeight="1">
      <c r="A28" s="23" t="s">
        <v>88</v>
      </c>
      <c r="B28" s="24"/>
      <c r="C28" s="25">
        <f>C23+C24</f>
        <v>-5766</v>
      </c>
      <c r="D28" s="25">
        <f>D23+D24</f>
        <v>10381</v>
      </c>
      <c r="E28" s="31"/>
    </row>
    <row r="29" spans="1:4" ht="13.5" customHeight="1">
      <c r="A29" s="19" t="s">
        <v>77</v>
      </c>
      <c r="B29" s="20"/>
      <c r="C29" s="22"/>
      <c r="D29" s="22"/>
    </row>
    <row r="30" spans="1:4" ht="13.5" customHeight="1">
      <c r="A30" s="19" t="s">
        <v>71</v>
      </c>
      <c r="B30" s="20"/>
      <c r="C30" s="22">
        <f>C28</f>
        <v>-5766</v>
      </c>
      <c r="D30" s="22">
        <f>D28</f>
        <v>10381</v>
      </c>
    </row>
    <row r="31" spans="1:4" ht="15" customHeight="1">
      <c r="A31" s="19" t="s">
        <v>78</v>
      </c>
      <c r="B31" s="20"/>
      <c r="C31" s="22"/>
      <c r="D31" s="22"/>
    </row>
    <row r="32" spans="1:4" ht="15" customHeight="1">
      <c r="A32" s="23" t="s">
        <v>158</v>
      </c>
      <c r="B32" s="24"/>
      <c r="C32" s="25">
        <v>-28</v>
      </c>
      <c r="D32" s="25">
        <v>56</v>
      </c>
    </row>
    <row r="33" spans="1:4" ht="15" customHeight="1">
      <c r="A33" s="86"/>
      <c r="B33" s="161"/>
      <c r="C33" s="162"/>
      <c r="D33" s="162"/>
    </row>
    <row r="34" spans="1:4" ht="15" customHeight="1">
      <c r="A34" s="86"/>
      <c r="B34" s="87"/>
      <c r="C34" s="88"/>
      <c r="D34" s="88"/>
    </row>
    <row r="35" ht="15.75" customHeight="1">
      <c r="A35" s="16" t="s">
        <v>150</v>
      </c>
    </row>
    <row r="36" spans="1:7" s="33" customFormat="1" ht="15">
      <c r="A36" s="69" t="s">
        <v>131</v>
      </c>
      <c r="B36" s="89" t="s">
        <v>79</v>
      </c>
      <c r="C36" s="1"/>
      <c r="D36" s="89"/>
      <c r="E36" s="32"/>
      <c r="F36" s="152"/>
      <c r="G36" s="152"/>
    </row>
    <row r="37" spans="1:7" s="33" customFormat="1" ht="11.25" customHeight="1">
      <c r="A37" s="18"/>
      <c r="B37" s="127" t="s">
        <v>80</v>
      </c>
      <c r="C37" s="127"/>
      <c r="D37" s="4"/>
      <c r="E37" s="35"/>
      <c r="F37" s="153"/>
      <c r="G37" s="153"/>
    </row>
    <row r="38" spans="1:7" s="37" customFormat="1" ht="14.25">
      <c r="A38" s="69" t="s">
        <v>81</v>
      </c>
      <c r="B38" s="89" t="s">
        <v>79</v>
      </c>
      <c r="C38" s="90"/>
      <c r="D38" s="89"/>
      <c r="E38" s="38"/>
      <c r="F38" s="38"/>
      <c r="G38" s="38"/>
    </row>
    <row r="39" spans="1:7" s="37" customFormat="1" ht="21.75" customHeight="1">
      <c r="A39" s="1"/>
      <c r="B39" s="129" t="s">
        <v>80</v>
      </c>
      <c r="C39" s="129"/>
      <c r="D39" s="91"/>
      <c r="E39" s="38"/>
      <c r="F39" s="38"/>
      <c r="G39" s="38"/>
    </row>
    <row r="40" spans="1:4" ht="12.75">
      <c r="A40" s="127"/>
      <c r="B40" s="149"/>
      <c r="C40" s="149"/>
      <c r="D40" s="149"/>
    </row>
  </sheetData>
  <sheetProtection/>
  <mergeCells count="12">
    <mergeCell ref="F36:G36"/>
    <mergeCell ref="B37:C37"/>
    <mergeCell ref="F37:G37"/>
    <mergeCell ref="A2:D2"/>
    <mergeCell ref="A3:D3"/>
    <mergeCell ref="A4:D4"/>
    <mergeCell ref="B39:C39"/>
    <mergeCell ref="A40:D40"/>
    <mergeCell ref="A6:A7"/>
    <mergeCell ref="B6:B7"/>
    <mergeCell ref="C6:C7"/>
    <mergeCell ref="D6:D7"/>
  </mergeCells>
  <printOptions horizontalCentered="1" verticalCentered="1"/>
  <pageMargins left="0" right="0" top="0" bottom="0.1968503937007874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2">
      <selection activeCell="F45" sqref="F45"/>
    </sheetView>
  </sheetViews>
  <sheetFormatPr defaultColWidth="9.00390625" defaultRowHeight="12.75"/>
  <cols>
    <col min="1" max="1" width="58.625" style="1" customWidth="1"/>
    <col min="2" max="2" width="9.625" style="71" customWidth="1"/>
    <col min="3" max="3" width="17.125" style="6" customWidth="1"/>
    <col min="4" max="4" width="16.625" style="6" customWidth="1"/>
    <col min="5" max="16384" width="9.125" style="1" customWidth="1"/>
  </cols>
  <sheetData>
    <row r="1" spans="2:4" ht="9.75" customHeight="1">
      <c r="B1" s="68"/>
      <c r="C1" s="68"/>
      <c r="D1" s="68"/>
    </row>
    <row r="2" spans="2:4" ht="12.75">
      <c r="B2" s="68"/>
      <c r="C2" s="68"/>
      <c r="D2" s="68"/>
    </row>
    <row r="3" spans="2:4" ht="12.75">
      <c r="B3" s="68"/>
      <c r="C3" s="68"/>
      <c r="D3" s="68"/>
    </row>
    <row r="4" spans="1:4" ht="12.75" customHeight="1">
      <c r="A4" s="158" t="s">
        <v>140</v>
      </c>
      <c r="B4" s="158"/>
      <c r="C4" s="158"/>
      <c r="D4" s="158"/>
    </row>
    <row r="5" spans="1:11" ht="14.25" customHeight="1">
      <c r="A5" s="143" t="s">
        <v>151</v>
      </c>
      <c r="B5" s="143"/>
      <c r="C5" s="143"/>
      <c r="D5" s="143"/>
      <c r="E5" s="70"/>
      <c r="F5" s="70"/>
      <c r="G5" s="70"/>
      <c r="H5" s="70"/>
      <c r="I5" s="70"/>
      <c r="J5" s="70"/>
      <c r="K5" s="70"/>
    </row>
    <row r="6" spans="1:4" ht="12.75">
      <c r="A6" s="143"/>
      <c r="B6" s="143"/>
      <c r="C6" s="143"/>
      <c r="D6" s="143"/>
    </row>
    <row r="7" ht="8.25" customHeight="1">
      <c r="D7" s="68" t="s">
        <v>89</v>
      </c>
    </row>
    <row r="8" spans="1:4" ht="12.75" customHeight="1">
      <c r="A8" s="159" t="s">
        <v>57</v>
      </c>
      <c r="B8" s="150" t="s">
        <v>2</v>
      </c>
      <c r="C8" s="151" t="s">
        <v>135</v>
      </c>
      <c r="D8" s="151" t="s">
        <v>136</v>
      </c>
    </row>
    <row r="9" spans="1:4" ht="39.75" customHeight="1">
      <c r="A9" s="160"/>
      <c r="B9" s="150"/>
      <c r="C9" s="151"/>
      <c r="D9" s="151"/>
    </row>
    <row r="10" spans="1:4" ht="13.5" customHeight="1">
      <c r="A10" s="73" t="s">
        <v>104</v>
      </c>
      <c r="B10" s="74"/>
      <c r="C10" s="74"/>
      <c r="D10" s="75"/>
    </row>
    <row r="11" spans="1:4" ht="12.75" customHeight="1">
      <c r="A11" s="76" t="s">
        <v>105</v>
      </c>
      <c r="B11" s="24"/>
      <c r="C11" s="40">
        <f>C12+C13+C14</f>
        <v>28060</v>
      </c>
      <c r="D11" s="40">
        <f>D12+D13+D14</f>
        <v>148830</v>
      </c>
    </row>
    <row r="12" spans="1:4" ht="12.75" customHeight="1">
      <c r="A12" s="77" t="s">
        <v>90</v>
      </c>
      <c r="B12" s="20"/>
      <c r="C12" s="57">
        <v>8350</v>
      </c>
      <c r="D12" s="57">
        <v>31642</v>
      </c>
    </row>
    <row r="13" spans="1:4" ht="12.75" customHeight="1">
      <c r="A13" s="77" t="s">
        <v>91</v>
      </c>
      <c r="B13" s="20"/>
      <c r="C13" s="57">
        <v>850</v>
      </c>
      <c r="D13" s="57">
        <v>91018</v>
      </c>
    </row>
    <row r="14" spans="1:4" ht="12.75" customHeight="1">
      <c r="A14" s="77" t="s">
        <v>92</v>
      </c>
      <c r="B14" s="20"/>
      <c r="C14" s="57">
        <v>18860</v>
      </c>
      <c r="D14" s="57">
        <v>26170</v>
      </c>
    </row>
    <row r="15" spans="1:4" ht="12.75" customHeight="1">
      <c r="A15" s="76" t="s">
        <v>106</v>
      </c>
      <c r="B15" s="24"/>
      <c r="C15" s="78">
        <f>SUM(C16:C20)</f>
        <v>104347</v>
      </c>
      <c r="D15" s="40">
        <f>D16+D17+D18+D19+D20</f>
        <v>124182</v>
      </c>
    </row>
    <row r="16" spans="1:4" ht="12.75" customHeight="1">
      <c r="A16" s="77" t="s">
        <v>93</v>
      </c>
      <c r="B16" s="20"/>
      <c r="C16" s="57">
        <v>8331</v>
      </c>
      <c r="D16" s="57">
        <v>31784</v>
      </c>
    </row>
    <row r="17" spans="1:4" ht="12.75" customHeight="1">
      <c r="A17" s="77" t="s">
        <v>94</v>
      </c>
      <c r="B17" s="20"/>
      <c r="C17" s="57">
        <v>86766</v>
      </c>
      <c r="D17" s="57">
        <v>73359</v>
      </c>
    </row>
    <row r="18" spans="1:4" ht="12.75" customHeight="1">
      <c r="A18" s="77" t="s">
        <v>95</v>
      </c>
      <c r="B18" s="20"/>
      <c r="C18" s="57">
        <v>2950</v>
      </c>
      <c r="D18" s="57">
        <v>4338</v>
      </c>
    </row>
    <row r="19" spans="1:4" ht="12.75" customHeight="1">
      <c r="A19" s="77" t="s">
        <v>96</v>
      </c>
      <c r="B19" s="20"/>
      <c r="C19" s="57">
        <v>2744</v>
      </c>
      <c r="D19" s="57">
        <v>13364</v>
      </c>
    </row>
    <row r="20" spans="1:4" ht="12.75" customHeight="1">
      <c r="A20" s="77" t="s">
        <v>97</v>
      </c>
      <c r="B20" s="20"/>
      <c r="C20" s="57">
        <v>3556</v>
      </c>
      <c r="D20" s="57">
        <v>1337</v>
      </c>
    </row>
    <row r="21" spans="1:8" ht="13.5" customHeight="1">
      <c r="A21" s="39" t="s">
        <v>107</v>
      </c>
      <c r="B21" s="24"/>
      <c r="C21" s="78">
        <f>C11-C15</f>
        <v>-76287</v>
      </c>
      <c r="D21" s="78">
        <f>D11-D15</f>
        <v>24648</v>
      </c>
      <c r="H21" s="6">
        <f>D21-D37</f>
        <v>0</v>
      </c>
    </row>
    <row r="22" spans="1:4" ht="12.75" customHeight="1">
      <c r="A22" s="73" t="s">
        <v>108</v>
      </c>
      <c r="B22" s="74"/>
      <c r="C22" s="74"/>
      <c r="D22" s="75"/>
    </row>
    <row r="23" spans="1:4" ht="12.75" customHeight="1">
      <c r="A23" s="39" t="s">
        <v>109</v>
      </c>
      <c r="B23" s="24"/>
      <c r="C23" s="40">
        <v>0</v>
      </c>
      <c r="D23" s="40">
        <v>0</v>
      </c>
    </row>
    <row r="24" spans="1:4" ht="12.75" customHeight="1">
      <c r="A24" s="39" t="s">
        <v>110</v>
      </c>
      <c r="B24" s="24"/>
      <c r="C24" s="40">
        <f>C26+C25</f>
        <v>0</v>
      </c>
      <c r="D24" s="40">
        <f>D26+D25</f>
        <v>0</v>
      </c>
    </row>
    <row r="25" spans="1:4" ht="12.75" customHeight="1">
      <c r="A25" s="77" t="s">
        <v>98</v>
      </c>
      <c r="B25" s="20"/>
      <c r="C25" s="57"/>
      <c r="D25" s="57"/>
    </row>
    <row r="26" spans="1:4" ht="12.75" customHeight="1">
      <c r="A26" s="77" t="s">
        <v>99</v>
      </c>
      <c r="B26" s="20"/>
      <c r="C26" s="79"/>
      <c r="D26" s="79"/>
    </row>
    <row r="27" spans="1:4" ht="14.25" customHeight="1">
      <c r="A27" s="76" t="s">
        <v>100</v>
      </c>
      <c r="B27" s="24"/>
      <c r="C27" s="40">
        <f>C23-C24</f>
        <v>0</v>
      </c>
      <c r="D27" s="40">
        <f>D23-D24</f>
        <v>0</v>
      </c>
    </row>
    <row r="28" spans="1:4" ht="12.75" customHeight="1">
      <c r="A28" s="73" t="s">
        <v>111</v>
      </c>
      <c r="B28" s="74"/>
      <c r="C28" s="74"/>
      <c r="D28" s="75"/>
    </row>
    <row r="29" spans="1:4" ht="12.75" customHeight="1">
      <c r="A29" s="76" t="s">
        <v>105</v>
      </c>
      <c r="B29" s="24"/>
      <c r="C29" s="40">
        <f>C30+C32</f>
        <v>276740</v>
      </c>
      <c r="D29" s="40">
        <f>D31</f>
        <v>0</v>
      </c>
    </row>
    <row r="30" spans="1:4" ht="12.75" customHeight="1">
      <c r="A30" s="77" t="s">
        <v>156</v>
      </c>
      <c r="B30" s="24"/>
      <c r="C30" s="79">
        <v>18450</v>
      </c>
      <c r="D30" s="40"/>
    </row>
    <row r="31" spans="1:4" ht="12.75" customHeight="1">
      <c r="A31" s="77" t="s">
        <v>101</v>
      </c>
      <c r="B31" s="20"/>
      <c r="C31" s="57"/>
      <c r="D31" s="57"/>
    </row>
    <row r="32" spans="1:4" ht="12.75" customHeight="1">
      <c r="A32" s="77" t="s">
        <v>92</v>
      </c>
      <c r="B32" s="20"/>
      <c r="C32" s="57">
        <v>258290</v>
      </c>
      <c r="D32" s="57"/>
    </row>
    <row r="33" spans="1:4" ht="12.75" customHeight="1">
      <c r="A33" s="76" t="s">
        <v>106</v>
      </c>
      <c r="B33" s="24"/>
      <c r="C33" s="40">
        <f>C35+C34</f>
        <v>101413</v>
      </c>
      <c r="D33" s="40"/>
    </row>
    <row r="34" spans="1:4" ht="12.75" customHeight="1">
      <c r="A34" s="77" t="s">
        <v>157</v>
      </c>
      <c r="B34" s="24"/>
      <c r="C34" s="79">
        <v>91175</v>
      </c>
      <c r="D34" s="40"/>
    </row>
    <row r="35" spans="1:4" ht="12.75" customHeight="1">
      <c r="A35" s="77" t="s">
        <v>97</v>
      </c>
      <c r="B35" s="24"/>
      <c r="C35" s="79">
        <v>10238</v>
      </c>
      <c r="D35" s="40"/>
    </row>
    <row r="36" spans="1:6" ht="15" customHeight="1">
      <c r="A36" s="76" t="s">
        <v>112</v>
      </c>
      <c r="B36" s="24"/>
      <c r="C36" s="40">
        <f>C29-C33</f>
        <v>175327</v>
      </c>
      <c r="D36" s="40">
        <f>D29</f>
        <v>0</v>
      </c>
      <c r="F36" s="6"/>
    </row>
    <row r="37" spans="1:6" ht="12.75" customHeight="1">
      <c r="A37" s="76" t="s">
        <v>113</v>
      </c>
      <c r="B37" s="24"/>
      <c r="C37" s="78">
        <f>C39-C38</f>
        <v>99040</v>
      </c>
      <c r="D37" s="40">
        <f>D39-D38</f>
        <v>24648</v>
      </c>
      <c r="F37" s="6"/>
    </row>
    <row r="38" spans="1:4" ht="12.75" customHeight="1">
      <c r="A38" s="76" t="s">
        <v>102</v>
      </c>
      <c r="B38" s="24"/>
      <c r="C38" s="40">
        <v>23</v>
      </c>
      <c r="D38" s="40">
        <v>748</v>
      </c>
    </row>
    <row r="39" spans="1:5" ht="12.75" customHeight="1">
      <c r="A39" s="76" t="s">
        <v>103</v>
      </c>
      <c r="B39" s="24"/>
      <c r="C39" s="78">
        <v>99063</v>
      </c>
      <c r="D39" s="40">
        <v>25396</v>
      </c>
      <c r="E39" s="6"/>
    </row>
    <row r="40" spans="1:4" ht="12.75" customHeight="1">
      <c r="A40" s="80"/>
      <c r="B40" s="81"/>
      <c r="C40" s="82"/>
      <c r="D40" s="83"/>
    </row>
    <row r="41" spans="1:4" ht="12.75" customHeight="1">
      <c r="A41" s="16" t="s">
        <v>150</v>
      </c>
      <c r="B41" s="5"/>
      <c r="D41" s="7"/>
    </row>
    <row r="42" spans="1:6" s="33" customFormat="1" ht="15">
      <c r="A42" s="69" t="s">
        <v>131</v>
      </c>
      <c r="B42" s="89" t="s">
        <v>79</v>
      </c>
      <c r="C42" s="1"/>
      <c r="D42" s="89"/>
      <c r="E42" s="34"/>
      <c r="F42" s="34"/>
    </row>
    <row r="43" spans="1:6" s="33" customFormat="1" ht="11.25" customHeight="1">
      <c r="A43" s="18"/>
      <c r="B43" s="127" t="s">
        <v>80</v>
      </c>
      <c r="C43" s="127"/>
      <c r="D43" s="4"/>
      <c r="E43" s="36"/>
      <c r="F43" s="36"/>
    </row>
    <row r="44" spans="1:6" s="37" customFormat="1" ht="14.25">
      <c r="A44" s="69" t="s">
        <v>81</v>
      </c>
      <c r="B44" s="89" t="s">
        <v>79</v>
      </c>
      <c r="C44" s="90"/>
      <c r="D44" s="89"/>
      <c r="E44" s="38"/>
      <c r="F44" s="38"/>
    </row>
    <row r="45" spans="1:6" s="37" customFormat="1" ht="9.75" customHeight="1">
      <c r="A45" s="1"/>
      <c r="B45" s="129" t="s">
        <v>80</v>
      </c>
      <c r="C45" s="129"/>
      <c r="D45" s="91"/>
      <c r="E45" s="38"/>
      <c r="F45" s="38"/>
    </row>
    <row r="46" spans="1:4" ht="18" customHeight="1">
      <c r="A46" s="18"/>
      <c r="B46" s="18"/>
      <c r="C46" s="18"/>
      <c r="D46" s="18"/>
    </row>
    <row r="47" ht="12.75" customHeight="1"/>
    <row r="48" ht="12.75" customHeight="1"/>
    <row r="49" spans="1:4" ht="12.75" customHeight="1">
      <c r="A49" s="127"/>
      <c r="B49" s="127"/>
      <c r="C49" s="127"/>
      <c r="D49" s="127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0">
    <mergeCell ref="A4:D4"/>
    <mergeCell ref="A5:D5"/>
    <mergeCell ref="A6:D6"/>
    <mergeCell ref="A49:D49"/>
    <mergeCell ref="C8:C9"/>
    <mergeCell ref="D8:D9"/>
    <mergeCell ref="B8:B9"/>
    <mergeCell ref="A8:A9"/>
    <mergeCell ref="B43:C43"/>
    <mergeCell ref="B45:C45"/>
  </mergeCells>
  <printOptions/>
  <pageMargins left="0" right="0" top="0.3543307086614173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44.125" style="0" customWidth="1"/>
    <col min="2" max="2" width="7.875" style="92" customWidth="1"/>
    <col min="3" max="4" width="10.875" style="107" customWidth="1"/>
    <col min="5" max="5" width="9.25390625" style="107" customWidth="1"/>
    <col min="6" max="6" width="12.00390625" style="107" customWidth="1"/>
    <col min="7" max="7" width="14.25390625" style="107" customWidth="1"/>
    <col min="9" max="9" width="10.375" style="0" customWidth="1"/>
    <col min="10" max="10" width="10.25390625" style="0" bestFit="1" customWidth="1"/>
    <col min="11" max="11" width="9.25390625" style="0" bestFit="1" customWidth="1"/>
  </cols>
  <sheetData>
    <row r="1" spans="1:6" ht="12.75">
      <c r="A1" s="9"/>
      <c r="B1" s="9"/>
      <c r="C1" s="9"/>
      <c r="D1" s="9"/>
      <c r="E1" s="9"/>
      <c r="F1"/>
    </row>
    <row r="2" spans="1:7" ht="12.75">
      <c r="A2" s="69" t="s">
        <v>140</v>
      </c>
      <c r="B2" s="9"/>
      <c r="C2" s="9"/>
      <c r="D2" s="9"/>
      <c r="E2" s="9"/>
      <c r="F2"/>
      <c r="G2" s="68"/>
    </row>
    <row r="3" spans="1:7" ht="12.75">
      <c r="A3" s="9"/>
      <c r="B3" s="9"/>
      <c r="C3" s="9"/>
      <c r="D3" s="9"/>
      <c r="E3" s="9"/>
      <c r="F3"/>
      <c r="G3" s="68"/>
    </row>
    <row r="4" spans="1:7" ht="12.75">
      <c r="A4" s="158" t="s">
        <v>143</v>
      </c>
      <c r="B4" s="158"/>
      <c r="C4" s="158"/>
      <c r="D4" s="158"/>
      <c r="E4" s="158"/>
      <c r="F4" s="158"/>
      <c r="G4" s="158"/>
    </row>
    <row r="5" spans="1:7" ht="13.5" customHeight="1">
      <c r="A5" s="1"/>
      <c r="B5" s="9"/>
      <c r="C5" s="9"/>
      <c r="D5" s="9"/>
      <c r="E5" s="9"/>
      <c r="F5" s="90"/>
      <c r="G5" s="68" t="s">
        <v>56</v>
      </c>
    </row>
    <row r="6" spans="1:7" ht="55.5" customHeight="1">
      <c r="A6" s="72"/>
      <c r="B6" s="63"/>
      <c r="C6" s="108" t="s">
        <v>126</v>
      </c>
      <c r="D6" s="108" t="s">
        <v>152</v>
      </c>
      <c r="E6" s="108" t="s">
        <v>114</v>
      </c>
      <c r="F6" s="108" t="s">
        <v>115</v>
      </c>
      <c r="G6" s="108" t="s">
        <v>127</v>
      </c>
    </row>
    <row r="7" spans="1:7" s="96" customFormat="1" ht="12.75" customHeight="1">
      <c r="A7" s="93">
        <v>1</v>
      </c>
      <c r="B7" s="94" t="s">
        <v>116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</row>
    <row r="8" spans="1:9" s="101" customFormat="1" ht="12.75" customHeight="1">
      <c r="A8" s="97" t="s">
        <v>146</v>
      </c>
      <c r="B8" s="98" t="s">
        <v>59</v>
      </c>
      <c r="C8" s="99">
        <v>184501</v>
      </c>
      <c r="D8" s="99"/>
      <c r="E8" s="99">
        <v>776</v>
      </c>
      <c r="F8" s="99">
        <v>-812</v>
      </c>
      <c r="G8" s="100">
        <f>C8+E8+F8</f>
        <v>184465</v>
      </c>
      <c r="I8" s="102"/>
    </row>
    <row r="9" spans="1:9" ht="12.75" customHeight="1">
      <c r="A9" s="103" t="s">
        <v>117</v>
      </c>
      <c r="B9" s="104" t="s">
        <v>61</v>
      </c>
      <c r="C9" s="105"/>
      <c r="D9" s="105"/>
      <c r="E9" s="105"/>
      <c r="F9" s="105"/>
      <c r="G9" s="106"/>
      <c r="I9" s="107"/>
    </row>
    <row r="10" spans="1:10" ht="12.75" customHeight="1">
      <c r="A10" s="97" t="s">
        <v>124</v>
      </c>
      <c r="B10" s="98" t="s">
        <v>68</v>
      </c>
      <c r="C10" s="99">
        <f>C8+C9</f>
        <v>184501</v>
      </c>
      <c r="D10" s="99"/>
      <c r="E10" s="99">
        <f>E8+E9</f>
        <v>776</v>
      </c>
      <c r="F10" s="99">
        <f>F8+F9</f>
        <v>-812</v>
      </c>
      <c r="G10" s="100">
        <f>C10+F10+E10</f>
        <v>184465</v>
      </c>
      <c r="I10" s="107"/>
      <c r="J10" s="107"/>
    </row>
    <row r="11" spans="1:7" ht="12.75" customHeight="1">
      <c r="A11" s="103" t="s">
        <v>148</v>
      </c>
      <c r="B11" s="104" t="s">
        <v>118</v>
      </c>
      <c r="C11" s="106"/>
      <c r="D11" s="106"/>
      <c r="E11" s="106"/>
      <c r="F11" s="106">
        <v>10381</v>
      </c>
      <c r="G11" s="100">
        <f>C11+F11</f>
        <v>10381</v>
      </c>
    </row>
    <row r="12" spans="1:7" ht="12.75" customHeight="1">
      <c r="A12" s="97" t="s">
        <v>147</v>
      </c>
      <c r="B12" s="98" t="s">
        <v>149</v>
      </c>
      <c r="C12" s="106">
        <f>C10</f>
        <v>184501</v>
      </c>
      <c r="D12" s="106"/>
      <c r="E12" s="106">
        <f>E10</f>
        <v>776</v>
      </c>
      <c r="F12" s="106">
        <f>F10+F11</f>
        <v>9569</v>
      </c>
      <c r="G12" s="100">
        <f>C12+E12+F12</f>
        <v>194846</v>
      </c>
    </row>
    <row r="13" spans="1:7" s="101" customFormat="1" ht="16.5" customHeight="1">
      <c r="A13" s="97" t="s">
        <v>145</v>
      </c>
      <c r="B13" s="98" t="s">
        <v>72</v>
      </c>
      <c r="C13" s="100">
        <f>C10</f>
        <v>184501</v>
      </c>
      <c r="D13" s="100"/>
      <c r="E13" s="100">
        <v>0</v>
      </c>
      <c r="F13" s="100">
        <v>96382</v>
      </c>
      <c r="G13" s="100">
        <f>C13+F13</f>
        <v>280883</v>
      </c>
    </row>
    <row r="14" spans="1:7" ht="12.75" customHeight="1">
      <c r="A14" s="103" t="s">
        <v>119</v>
      </c>
      <c r="B14" s="104" t="s">
        <v>120</v>
      </c>
      <c r="C14" s="106"/>
      <c r="D14" s="105"/>
      <c r="E14" s="105"/>
      <c r="F14" s="105"/>
      <c r="G14" s="106"/>
    </row>
    <row r="15" spans="1:7" ht="12.75" customHeight="1">
      <c r="A15" s="97" t="s">
        <v>125</v>
      </c>
      <c r="B15" s="98" t="s">
        <v>76</v>
      </c>
      <c r="C15" s="100">
        <f>C13+C14</f>
        <v>184501</v>
      </c>
      <c r="D15" s="100"/>
      <c r="E15" s="100">
        <f>E13+E14</f>
        <v>0</v>
      </c>
      <c r="F15" s="100">
        <f>F13+F14</f>
        <v>96382</v>
      </c>
      <c r="G15" s="100">
        <f>C15+F15</f>
        <v>280883</v>
      </c>
    </row>
    <row r="16" spans="1:7" ht="12.75" customHeight="1">
      <c r="A16" s="103" t="s">
        <v>148</v>
      </c>
      <c r="B16" s="104" t="s">
        <v>121</v>
      </c>
      <c r="C16" s="106"/>
      <c r="D16" s="106"/>
      <c r="E16" s="106"/>
      <c r="F16" s="106">
        <v>-5766</v>
      </c>
      <c r="G16" s="106">
        <f>F16</f>
        <v>-5766</v>
      </c>
    </row>
    <row r="17" spans="1:7" ht="12.75" customHeight="1">
      <c r="A17" s="103" t="s">
        <v>153</v>
      </c>
      <c r="B17" s="98" t="s">
        <v>155</v>
      </c>
      <c r="C17" s="106">
        <v>18450</v>
      </c>
      <c r="D17" s="106">
        <v>248053</v>
      </c>
      <c r="E17" s="106">
        <v>0</v>
      </c>
      <c r="F17" s="106"/>
      <c r="G17" s="106">
        <f>C17+E17+F17+D17</f>
        <v>266503</v>
      </c>
    </row>
    <row r="18" spans="1:7" s="101" customFormat="1" ht="12.75" customHeight="1">
      <c r="A18" s="97" t="s">
        <v>144</v>
      </c>
      <c r="B18" s="98" t="s">
        <v>122</v>
      </c>
      <c r="C18" s="100">
        <f>C15+C17</f>
        <v>202951</v>
      </c>
      <c r="D18" s="100">
        <f>D17</f>
        <v>248053</v>
      </c>
      <c r="E18" s="100">
        <v>0</v>
      </c>
      <c r="F18" s="100">
        <f>F15+F16</f>
        <v>90616</v>
      </c>
      <c r="G18" s="100">
        <f>C18+F18+E18+D18</f>
        <v>541620</v>
      </c>
    </row>
    <row r="20" spans="1:7" ht="12.75">
      <c r="A20" s="16" t="s">
        <v>150</v>
      </c>
      <c r="B20" s="109"/>
      <c r="C20" s="110"/>
      <c r="D20" s="110"/>
      <c r="E20" s="110"/>
      <c r="F20" s="110"/>
      <c r="G20" s="110"/>
    </row>
    <row r="21" spans="1:7" s="33" customFormat="1" ht="15">
      <c r="A21" s="69" t="s">
        <v>131</v>
      </c>
      <c r="B21" s="89" t="s">
        <v>79</v>
      </c>
      <c r="C21" s="1"/>
      <c r="D21" s="1"/>
      <c r="E21" s="89"/>
      <c r="F21" s="154"/>
      <c r="G21" s="154"/>
    </row>
    <row r="22" spans="1:7" s="33" customFormat="1" ht="11.25" customHeight="1">
      <c r="A22" s="18"/>
      <c r="B22" s="127" t="s">
        <v>80</v>
      </c>
      <c r="C22" s="127"/>
      <c r="D22" s="18"/>
      <c r="E22" s="6"/>
      <c r="F22" s="129"/>
      <c r="G22" s="129"/>
    </row>
    <row r="23" spans="1:7" s="37" customFormat="1" ht="14.25">
      <c r="A23" s="69" t="s">
        <v>123</v>
      </c>
      <c r="B23" s="89" t="s">
        <v>79</v>
      </c>
      <c r="C23" s="90"/>
      <c r="D23" s="90"/>
      <c r="E23" s="110"/>
      <c r="F23" s="110"/>
      <c r="G23" s="110"/>
    </row>
    <row r="24" spans="1:7" s="37" customFormat="1" ht="9.75" customHeight="1">
      <c r="A24" s="1"/>
      <c r="B24" s="129" t="s">
        <v>80</v>
      </c>
      <c r="C24" s="129"/>
      <c r="D24" s="119"/>
      <c r="E24" s="110"/>
      <c r="F24" s="110"/>
      <c r="G24" s="110"/>
    </row>
    <row r="25" spans="1:7" ht="12.75">
      <c r="A25" s="127"/>
      <c r="B25" s="127"/>
      <c r="C25" s="127"/>
      <c r="D25" s="127"/>
      <c r="E25" s="127"/>
      <c r="F25" s="127"/>
      <c r="G25" s="127"/>
    </row>
    <row r="37" ht="36.75" customHeight="1"/>
    <row r="38" spans="1:7" ht="12.75">
      <c r="A38" s="127">
        <v>9</v>
      </c>
      <c r="B38" s="127"/>
      <c r="C38" s="127"/>
      <c r="D38" s="127"/>
      <c r="E38" s="127"/>
      <c r="F38" s="127"/>
      <c r="G38" s="127"/>
    </row>
  </sheetData>
  <sheetProtection/>
  <mergeCells count="7">
    <mergeCell ref="B24:C24"/>
    <mergeCell ref="A25:G25"/>
    <mergeCell ref="A38:G38"/>
    <mergeCell ref="A4:G4"/>
    <mergeCell ref="F21:G21"/>
    <mergeCell ref="B22:C22"/>
    <mergeCell ref="F22:G22"/>
  </mergeCells>
  <printOptions/>
  <pageMargins left="0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Райхан</dc:creator>
  <cp:keywords/>
  <dc:description/>
  <cp:lastModifiedBy>BAST</cp:lastModifiedBy>
  <cp:lastPrinted>2015-06-25T11:15:34Z</cp:lastPrinted>
  <dcterms:created xsi:type="dcterms:W3CDTF">2013-12-22T13:39:11Z</dcterms:created>
  <dcterms:modified xsi:type="dcterms:W3CDTF">2015-06-25T11:55:31Z</dcterms:modified>
  <cp:category/>
  <cp:version/>
  <cp:contentType/>
  <cp:contentStatus/>
</cp:coreProperties>
</file>