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selezneva\Desktop\БИРЖА!!!!!!!!!!\отчеты по бирже 3 кв. 2023\"/>
    </mc:Choice>
  </mc:AlternateContent>
  <xr:revisionPtr revIDLastSave="0" documentId="13_ncr:1_{C86F782B-3287-467F-932C-B0FAA14F4EF7}" xr6:coauthVersionLast="47" xr6:coauthVersionMax="47" xr10:uidLastSave="{00000000-0000-0000-0000-000000000000}"/>
  <bookViews>
    <workbookView xWindow="-120" yWindow="-120" windowWidth="29040" windowHeight="15840" activeTab="3" xr2:uid="{4BC7F8D1-F0F0-4AA3-8673-1D6A251A375B}"/>
  </bookViews>
  <sheets>
    <sheet name="ОФП тыс" sheetId="1" r:id="rId1"/>
    <sheet name="ОПиУ тыс" sheetId="2" r:id="rId2"/>
    <sheet name="ОДД тыс" sheetId="3" r:id="rId3"/>
    <sheet name="Капитал тыс" sheetId="4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________xlnm.Print_Area_1">#N/A</definedName>
    <definedName name="________xlnm.Print_Area_1">#N/A</definedName>
    <definedName name="_______xlnm.Print_Area_1">#N/A</definedName>
    <definedName name="______xlnm.Print_Area_1">#N/A</definedName>
    <definedName name="_____xlnm.Print_Area_1">#N/A</definedName>
    <definedName name="____xlnm.Print_Area_1">#N/A</definedName>
    <definedName name="___xlnm.Print_Area_1">#N/A</definedName>
    <definedName name="__isk11" localSheetId="3">'[1]Hast Mek Icmal '!#REF!</definedName>
    <definedName name="__isk11" localSheetId="2">'[1]Hast Mek Icmal '!#REF!</definedName>
    <definedName name="__isk11">'[1]Hast Mek Icmal '!#REF!</definedName>
    <definedName name="__isk12" localSheetId="3">'[1]Hast Mek Icmal '!#REF!</definedName>
    <definedName name="__isk12" localSheetId="2">'[1]Hast Mek Icmal '!#REF!</definedName>
    <definedName name="__isk12">'[1]Hast Mek Icmal '!#REF!</definedName>
    <definedName name="__isk13" localSheetId="3">'[1]Hast Mek Icmal '!#REF!</definedName>
    <definedName name="__isk13" localSheetId="2">'[1]Hast Mek Icmal '!#REF!</definedName>
    <definedName name="__isk13">'[1]Hast Mek Icmal '!#REF!</definedName>
    <definedName name="__isk14" localSheetId="3">'[1]Hast Mek Icmal '!#REF!</definedName>
    <definedName name="__isk14" localSheetId="2">'[1]Hast Mek Icmal '!#REF!</definedName>
    <definedName name="__isk14">'[1]Hast Mek Icmal '!#REF!</definedName>
    <definedName name="__isk15" localSheetId="3">'[1]Hast Mek Icmal '!#REF!</definedName>
    <definedName name="__isk15" localSheetId="2">'[1]Hast Mek Icmal '!#REF!</definedName>
    <definedName name="__isk15">'[1]Hast Mek Icmal '!#REF!</definedName>
    <definedName name="__isk16">'[1]Hast Mek Icmal '!#REF!</definedName>
    <definedName name="__isk17">'[1]Hast Mek Icmal '!#REF!</definedName>
    <definedName name="__isk18">'[1]Hast Mek Icmal '!#REF!</definedName>
    <definedName name="__isk19">'[1]Hast Mek Icmal '!#REF!</definedName>
    <definedName name="__isk2">'[1]Hast Mek Icmal '!#REF!</definedName>
    <definedName name="__isk20">'[1]Hast Mek Icmal '!#REF!</definedName>
    <definedName name="__isk24">'[1]Hast Mek Icmal '!#REF!</definedName>
    <definedName name="__isk25">'[1]Hast Mek Icmal '!#REF!</definedName>
    <definedName name="__isk26">'[1]Hast Mek Icmal '!#REF!</definedName>
    <definedName name="__isk27">'[1]Hast Mek Icmal '!#REF!</definedName>
    <definedName name="__isk28">'[1]Hast Mek Icmal '!#REF!</definedName>
    <definedName name="__isk29">'[1]Hast Mek Icmal '!#REF!</definedName>
    <definedName name="__isk3">'[1]Hast Mek Icmal '!#REF!</definedName>
    <definedName name="__isk30">'[1]Hast Mek Icmal '!#REF!</definedName>
    <definedName name="__isk7">'[1]Hast Mek Icmal '!#REF!</definedName>
    <definedName name="__isk8">'[1]Hast Mek Icmal '!#REF!</definedName>
    <definedName name="__isk9">'[1]Hast Mek Icmal '!#REF!</definedName>
    <definedName name="__xlnm.Print_Area_1">#N/A</definedName>
    <definedName name="_1__123Graph_AChart_1A" hidden="1">#REF!</definedName>
    <definedName name="_2__123Graph_BChart_1A" hidden="1">#REF!</definedName>
    <definedName name="_DVZ1">#REF!</definedName>
    <definedName name="_DVZ2">#REF!</definedName>
    <definedName name="_Fill" hidden="1">#REF!</definedName>
    <definedName name="_FKT1">#REF!</definedName>
    <definedName name="_isk1">'[1]Hast Mek Icmal '!#REF!</definedName>
    <definedName name="_isk10">'[1]Hast Mek Icmal '!#REF!</definedName>
    <definedName name="_isk11">'[1]Hast Mek Icmal '!#REF!</definedName>
    <definedName name="_isk12">'[1]Hast Mek Icmal '!#REF!</definedName>
    <definedName name="_isk13">'[1]Hast Mek Icmal '!#REF!</definedName>
    <definedName name="_isk14">'[1]Hast Mek Icmal '!#REF!</definedName>
    <definedName name="_isk15">'[1]Hast Mek Icmal '!#REF!</definedName>
    <definedName name="_isk16">'[1]Hast Mek Icmal '!#REF!</definedName>
    <definedName name="_isk17">'[1]Hast Mek Icmal '!#REF!</definedName>
    <definedName name="_isk18">'[1]Hast Mek Icmal '!#REF!</definedName>
    <definedName name="_isk19">'[1]Hast Mek Icmal '!#REF!</definedName>
    <definedName name="_isk2">'[1]Hast Mek Icmal '!#REF!</definedName>
    <definedName name="_isk20">'[1]Hast Mek Icmal '!#REF!</definedName>
    <definedName name="_isk21">'[1]Hast Mek Icmal '!#REF!</definedName>
    <definedName name="_isk22">'[1]Hast Mek Icmal '!#REF!</definedName>
    <definedName name="_isk23">'[1]Hast Mek Icmal '!#REF!</definedName>
    <definedName name="_isk24">'[1]Hast Mek Icmal '!#REF!</definedName>
    <definedName name="_isk25">'[1]Hast Mek Icmal '!#REF!</definedName>
    <definedName name="_isk26">'[1]Hast Mek Icmal '!#REF!</definedName>
    <definedName name="_isk27">'[1]Hast Mek Icmal '!#REF!</definedName>
    <definedName name="_isk28">'[1]Hast Mek Icmal '!#REF!</definedName>
    <definedName name="_isk29">'[1]Hast Mek Icmal '!#REF!</definedName>
    <definedName name="_isk3">'[1]Hast Mek Icmal '!#REF!</definedName>
    <definedName name="_isk30">'[1]Hast Mek Icmal '!#REF!</definedName>
    <definedName name="_isk4">'[1]Hast Mek Icmal '!#REF!</definedName>
    <definedName name="_isk5">'[1]Hast Mek Icmal '!#REF!</definedName>
    <definedName name="_isk6">'[1]Hast Mek Icmal '!#REF!</definedName>
    <definedName name="_isk7">'[1]Hast Mek Icmal '!#REF!</definedName>
    <definedName name="_isk8">'[1]Hast Mek Icmal '!#REF!</definedName>
    <definedName name="_isk9">'[1]Hast Mek Icmal '!#REF!</definedName>
    <definedName name="_SUB2" localSheetId="0">'ОФП тыс'!#REF!</definedName>
    <definedName name="_SUB3" localSheetId="1">'ОПиУ тыс'!#REF!</definedName>
    <definedName name="_SUB4" localSheetId="2">'ОДД тыс'!#REF!</definedName>
    <definedName name="_SUB6" localSheetId="3">'Капитал тыс'!#REF!</definedName>
    <definedName name="ABAY_BUTCE_ALTUG" localSheetId="3">#REF!</definedName>
    <definedName name="ABAY_BUTCE_ALTUG" localSheetId="2">#REF!</definedName>
    <definedName name="ABAY_BUTCE_ALTUG">#REF!</definedName>
    <definedName name="ali" localSheetId="3" hidden="1">#REF!</definedName>
    <definedName name="ali" localSheetId="2" hidden="1">#REF!</definedName>
    <definedName name="ali" hidden="1">#REF!</definedName>
    <definedName name="Appliance_Standard_Package">[2]Appliances!$B$20</definedName>
    <definedName name="b" localSheetId="3">#REF!</definedName>
    <definedName name="b" localSheetId="2">#REF!</definedName>
    <definedName name="b">#REF!</definedName>
    <definedName name="bb" localSheetId="3">#REF!</definedName>
    <definedName name="bb" localSheetId="2">#REF!</definedName>
    <definedName name="bb">#REF!</definedName>
    <definedName name="BB_FIYAT" localSheetId="3">#REF!</definedName>
    <definedName name="BB_FIYAT" localSheetId="2">#REF!</definedName>
    <definedName name="BB_FIYAT">#REF!</definedName>
    <definedName name="BB_FIYAT_2">#REF!</definedName>
    <definedName name="bbb">#REF!</definedName>
    <definedName name="bbbb">#REF!</definedName>
    <definedName name="BF">#REF!</definedName>
    <definedName name="BFR">#REF!</definedName>
    <definedName name="bölüm" localSheetId="3">'[1]Hast Mek Icmal '!#REF!</definedName>
    <definedName name="bölüm" localSheetId="2">'[1]Hast Mek Icmal '!#REF!</definedName>
    <definedName name="bölüm" localSheetId="1">'[1]Hast Mek Icmal '!#REF!</definedName>
    <definedName name="bölüm" localSheetId="0">'[1]Hast Mek Icmal '!#REF!</definedName>
    <definedName name="bölüm">'[1]Hast Mek Icmal '!#REF!</definedName>
    <definedName name="branże">[3]wsp!$D$8</definedName>
    <definedName name="Bulding_1_Revinue">'[2]Job #'!$G$63</definedName>
    <definedName name="Bulding_2_Revinue">'[2]Job #'!$G$122</definedName>
    <definedName name="Bulding_3_Revinue">'[2]Job #'!$G$182</definedName>
    <definedName name="Bulding_4_Revinue">'[2]Job #'!$G$242</definedName>
    <definedName name="CGM" localSheetId="3">#REF!</definedName>
    <definedName name="CGM" localSheetId="2">#REF!</definedName>
    <definedName name="CGM">#REF!</definedName>
    <definedName name="df" localSheetId="3">#REF!</definedName>
    <definedName name="df" localSheetId="2">#REF!</definedName>
    <definedName name="df">#REF!</definedName>
    <definedName name="DM" localSheetId="3">#REF!</definedName>
    <definedName name="DM" localSheetId="2">#REF!</definedName>
    <definedName name="DM">#REF!</definedName>
    <definedName name="dömly" localSheetId="3">'[1]Hast Mek Icmal '!#REF!</definedName>
    <definedName name="dömly" localSheetId="2">'[1]Hast Mek Icmal '!#REF!</definedName>
    <definedName name="dömly" localSheetId="1">'[1]Hast Mek Icmal '!#REF!</definedName>
    <definedName name="dömly" localSheetId="0">'[1]Hast Mek Icmal '!#REF!</definedName>
    <definedName name="dömly">'[1]Hast Mek Icmal '!#REF!</definedName>
    <definedName name="döviz1" localSheetId="3">'[1]Hast Mek Icmal '!#REF!</definedName>
    <definedName name="döviz1" localSheetId="2">'[1]Hast Mek Icmal '!#REF!</definedName>
    <definedName name="döviz1">'[1]Hast Mek Icmal '!#REF!</definedName>
    <definedName name="drogi">[3]wsp!$D$3</definedName>
    <definedName name="DVZYERI" localSheetId="3">#REF!</definedName>
    <definedName name="DVZYERI" localSheetId="2">#REF!</definedName>
    <definedName name="DVZYERI">#REF!</definedName>
    <definedName name="DVZYERI0" localSheetId="3">#REF!</definedName>
    <definedName name="DVZYERI0" localSheetId="2">#REF!</definedName>
    <definedName name="DVZYERI0">#REF!</definedName>
    <definedName name="e" localSheetId="3">#REF!</definedName>
    <definedName name="e" localSheetId="2">#REF!</definedName>
    <definedName name="e">#REF!</definedName>
    <definedName name="ECE">#REF!</definedName>
    <definedName name="ee">#REF!</definedName>
    <definedName name="EGKB">#REF!</definedName>
    <definedName name="EIKBU">#REF!</definedName>
    <definedName name="EIKN">#REF!</definedName>
    <definedName name="EIKNOG">#REF!</definedName>
    <definedName name="EIŞKN">#REF!</definedName>
    <definedName name="EMHRM">#REF!</definedName>
    <definedName name="EMKBU">#REF!</definedName>
    <definedName name="EMKKU">#REF!</definedName>
    <definedName name="EMKN">#REF!</definedName>
    <definedName name="EMKNOG">#REF!</definedName>
    <definedName name="EMKNU">#REF!</definedName>
    <definedName name="EU">#REF!</definedName>
    <definedName name="euro" localSheetId="3">'[1]Hast Mek Icmal '!#REF!</definedName>
    <definedName name="euro" localSheetId="2">'[1]Hast Mek Icmal '!#REF!</definedName>
    <definedName name="euro" localSheetId="1">'[1]Hast Mek Icmal '!#REF!</definedName>
    <definedName name="euro" localSheetId="0">'[1]Hast Mek Icmal '!#REF!</definedName>
    <definedName name="euro">'[1]Hast Mek Icmal '!#REF!</definedName>
    <definedName name="eurom" localSheetId="3">'[1]Hast Mek Icmal '!#REF!</definedName>
    <definedName name="eurom" localSheetId="2">'[1]Hast Mek Icmal '!#REF!</definedName>
    <definedName name="eurom">'[1]Hast Mek Icmal '!#REF!</definedName>
    <definedName name="Excel_BuiltIn__FilterDatabase_1" localSheetId="3">#REF!</definedName>
    <definedName name="Excel_BuiltIn__FilterDatabase_1" localSheetId="2">#REF!</definedName>
    <definedName name="Excel_BuiltIn__FilterDatabase_1">#REF!</definedName>
    <definedName name="Excel_BuiltIn__FilterDatabase_3" localSheetId="3">#REF!</definedName>
    <definedName name="Excel_BuiltIn__FilterDatabase_3" localSheetId="2">#REF!</definedName>
    <definedName name="Excel_BuiltIn__FilterDatabase_3">#REF!</definedName>
    <definedName name="Excel_BuiltIn_Print_Area_1">#REF!</definedName>
    <definedName name="Excel_BuiltIn_Print_Area_1_1">#REF!</definedName>
    <definedName name="Excel_BuiltIn_Print_Area_10_1">"$'штатное расписание'.$#ССЫЛ!$#ССЫЛ!:$#ССЫЛ!$#ССЫЛ!"</definedName>
    <definedName name="Excel_BuiltIn_Print_Area_2_1">"$#ССЫЛ!.$A$1:$O$29"</definedName>
    <definedName name="Excel_BuiltIn_Print_Area_23">#REF!</definedName>
    <definedName name="Excel_BuiltIn_Print_Area_6">#REF!</definedName>
    <definedName name="EY">#REF!</definedName>
    <definedName name="fdfgbvb">#REF!</definedName>
    <definedName name="FF">#REF!</definedName>
    <definedName name="FMHRM">#REF!</definedName>
    <definedName name="formül" localSheetId="3">'[1]Hast Mek'!#REF!</definedName>
    <definedName name="formül" localSheetId="2">'[1]Hast Mek'!#REF!</definedName>
    <definedName name="formül" localSheetId="1">'[1]Hast Mek'!#REF!</definedName>
    <definedName name="formül" localSheetId="0">'[1]Hast Mek'!#REF!</definedName>
    <definedName name="formül">'[1]Hast Mek'!#REF!</definedName>
    <definedName name="formülkopya" localSheetId="3">'[1]Otel Mek 1'!#REF!</definedName>
    <definedName name="formülkopya" localSheetId="2">'[1]Otel Mek 1'!#REF!</definedName>
    <definedName name="formülkopya">'[1]Otel Mek 1'!#REF!</definedName>
    <definedName name="GBP" localSheetId="3">#REF!</definedName>
    <definedName name="GBP" localSheetId="2">#REF!</definedName>
    <definedName name="GBP">#REF!</definedName>
    <definedName name="gbpm" localSheetId="3">'[1]Hast Mek Icmal '!#REF!</definedName>
    <definedName name="gbpm" localSheetId="2">'[1]Hast Mek Icmal '!#REF!</definedName>
    <definedName name="gbpm" localSheetId="1">'[1]Hast Mek Icmal '!#REF!</definedName>
    <definedName name="gbpm" localSheetId="0">'[1]Hast Mek Icmal '!#REF!</definedName>
    <definedName name="gbpm">'[1]Hast Mek Icmal '!#REF!</definedName>
    <definedName name="gg" localSheetId="3">#REF!</definedName>
    <definedName name="gg" localSheetId="2">#REF!</definedName>
    <definedName name="gg">#REF!</definedName>
    <definedName name="ghff" localSheetId="3">'[1]Hast Mek Icmal '!#REF!</definedName>
    <definedName name="ghff" localSheetId="2">'[1]Hast Mek Icmal '!#REF!</definedName>
    <definedName name="ghff" localSheetId="1">'[1]Hast Mek Icmal '!#REF!</definedName>
    <definedName name="ghff" localSheetId="0">'[1]Hast Mek Icmal '!#REF!</definedName>
    <definedName name="ghff">'[1]Hast Mek Icmal '!#REF!</definedName>
    <definedName name="gk">#REF!</definedName>
    <definedName name="gkontrol" localSheetId="3">'[1]Otel Mek 1'!#REF!</definedName>
    <definedName name="gkontrol" localSheetId="2">'[1]Otel Mek 1'!#REF!</definedName>
    <definedName name="gkontrol" localSheetId="1">'[1]Otel Mek 1'!#REF!</definedName>
    <definedName name="gkontrol" localSheetId="0">'[1]Otel Mek 1'!#REF!</definedName>
    <definedName name="gkontrol">'[1]Otel Mek 1'!#REF!</definedName>
    <definedName name="HFL" localSheetId="3">#REF!</definedName>
    <definedName name="HFL" localSheetId="2">#REF!</definedName>
    <definedName name="HFL">#REF!</definedName>
    <definedName name="hformüller" localSheetId="3">'[1]Hast Mek'!#REF!</definedName>
    <definedName name="hformüller" localSheetId="2">'[1]Hast Mek'!#REF!</definedName>
    <definedName name="hformüller" localSheetId="1">'[1]Hast Mek'!#REF!</definedName>
    <definedName name="hformüller" localSheetId="0">'[1]Hast Mek'!#REF!</definedName>
    <definedName name="hformüller">'[1]Hast Mek'!#REF!</definedName>
    <definedName name="him">'[1]Hast Mek'!#REF!</definedName>
    <definedName name="hişçilik">'[1]Hast Mek'!#REF!</definedName>
    <definedName name="hjnh">'[1]Hast Mek'!#REF!</definedName>
    <definedName name="hmalzeme">'[1]Hast Mek'!#REF!</definedName>
    <definedName name="hnh" localSheetId="3">#REF!</definedName>
    <definedName name="hnh" localSheetId="2">#REF!</definedName>
    <definedName name="hnh">#REF!</definedName>
    <definedName name="hson" localSheetId="3">'[1]Hast Mek'!#REF!</definedName>
    <definedName name="hson" localSheetId="2">'[1]Hast Mek'!#REF!</definedName>
    <definedName name="hson" localSheetId="1">'[1]Hast Mek'!#REF!</definedName>
    <definedName name="hson" localSheetId="0">'[1]Hast Mek'!#REF!</definedName>
    <definedName name="hson">'[1]Hast Mek'!#REF!</definedName>
    <definedName name="ibir">'[1]Hast Mek Icmal '!#REF!</definedName>
    <definedName name="iboru">'[1]Hast Mek Icmal '!#REF!</definedName>
    <definedName name="icihaz">'[1]Hast Mek Icmal '!#REF!</definedName>
    <definedName name="IIKB">#REF!</definedName>
    <definedName name="IIKK">#REF!</definedName>
    <definedName name="IIKN">#REF!</definedName>
    <definedName name="iilave1" localSheetId="3">'[1]Hast Mek Icmal '!#REF!</definedName>
    <definedName name="iilave1" localSheetId="2">'[1]Hast Mek Icmal '!#REF!</definedName>
    <definedName name="iilave1" localSheetId="1">'[1]Hast Mek Icmal '!#REF!</definedName>
    <definedName name="iilave1" localSheetId="0">'[1]Hast Mek Icmal '!#REF!</definedName>
    <definedName name="iilave1">'[1]Hast Mek Icmal '!#REF!</definedName>
    <definedName name="iilave2" localSheetId="3">'[1]Hast Mek Icmal '!#REF!</definedName>
    <definedName name="iilave2" localSheetId="2">'[1]Hast Mek Icmal '!#REF!</definedName>
    <definedName name="iilave2">'[1]Hast Mek Icmal '!#REF!</definedName>
    <definedName name="iilave3" localSheetId="3">'[1]Hast Mek Icmal '!#REF!</definedName>
    <definedName name="iilave3" localSheetId="2">'[1]Hast Mek Icmal '!#REF!</definedName>
    <definedName name="iilave3">'[1]Hast Mek Icmal '!#REF!</definedName>
    <definedName name="iilave4">'[1]Hast Mek Icmal '!#REF!</definedName>
    <definedName name="iilave5">'[1]Hast Mek Icmal '!#REF!</definedName>
    <definedName name="iizole">'[1]Hast Mek Icmal '!#REF!</definedName>
    <definedName name="ik">#REF!</definedName>
    <definedName name="ikanal" localSheetId="3">'[1]Hast Mek Icmal '!#REF!</definedName>
    <definedName name="ikanal" localSheetId="2">'[1]Hast Mek Icmal '!#REF!</definedName>
    <definedName name="ikanal" localSheetId="1">'[1]Hast Mek Icmal '!#REF!</definedName>
    <definedName name="ikanal" localSheetId="0">'[1]Hast Mek Icmal '!#REF!</definedName>
    <definedName name="ikanal">'[1]Hast Mek Icmal '!#REF!</definedName>
    <definedName name="IKN">#REF!</definedName>
    <definedName name="IL">#REF!</definedName>
    <definedName name="im" localSheetId="3">'[1]Hast Mek Icmal '!#REF!</definedName>
    <definedName name="im" localSheetId="2">'[1]Hast Mek Icmal '!#REF!</definedName>
    <definedName name="im" localSheetId="1">'[1]Hast Mek Icmal '!#REF!</definedName>
    <definedName name="im" localSheetId="0">'[1]Hast Mek Icmal '!#REF!</definedName>
    <definedName name="im">'[1]Hast Mek Icmal '!#REF!</definedName>
    <definedName name="imaliyet">'[1]Hast Mek Icmal '!#REF!</definedName>
    <definedName name="imenfez">'[1]Hast Mek Icmal '!#REF!</definedName>
    <definedName name="IMKB">#REF!</definedName>
    <definedName name="IMKN">#REF!</definedName>
    <definedName name="inne">[3]wsp!$D$9</definedName>
    <definedName name="ioto" localSheetId="3">'[1]Hast Mek Icmal '!#REF!</definedName>
    <definedName name="ioto" localSheetId="2">'[1]Hast Mek Icmal '!#REF!</definedName>
    <definedName name="ioto" localSheetId="1">'[1]Hast Mek Icmal '!#REF!</definedName>
    <definedName name="ioto" localSheetId="0">'[1]Hast Mek Icmal '!#REF!</definedName>
    <definedName name="ioto">'[1]Hast Mek Icmal '!#REF!</definedName>
    <definedName name="ipompa" localSheetId="3">'[1]Hast Mek Icmal '!#REF!</definedName>
    <definedName name="ipompa" localSheetId="2">'[1]Hast Mek Icmal '!#REF!</definedName>
    <definedName name="ipompa">'[1]Hast Mek Icmal '!#REF!</definedName>
    <definedName name="irad">'[1]Hast Mek Icmal '!#REF!</definedName>
    <definedName name="is">#REF!</definedName>
    <definedName name="ISCI">#REF!</definedName>
    <definedName name="işçilik" localSheetId="3">'[1]Hast Mek Icmal '!#REF!</definedName>
    <definedName name="işçilik" localSheetId="2">'[1]Hast Mek Icmal '!#REF!</definedName>
    <definedName name="işçilik" localSheetId="1">'[1]Hast Mek Icmal '!#REF!</definedName>
    <definedName name="işçilik" localSheetId="0">'[1]Hast Mek Icmal '!#REF!</definedName>
    <definedName name="işçilik">'[1]Hast Mek Icmal '!#REF!</definedName>
    <definedName name="iskon1">'[1]Hast Mek Icmal '!#REF!</definedName>
    <definedName name="iskon10">'[1]Hast Mek Icmal '!#REF!</definedName>
    <definedName name="iskon11">'[1]Hast Mek Icmal '!#REF!</definedName>
    <definedName name="iskon12">'[1]Hast Mek Icmal '!#REF!</definedName>
    <definedName name="iskon13">'[1]Hast Mek Icmal '!#REF!</definedName>
    <definedName name="iskon14">'[1]Hast Mek Icmal '!#REF!</definedName>
    <definedName name="iskon15">'[1]Hast Mek Icmal '!#REF!</definedName>
    <definedName name="iskon16">'[1]Hast Mek Icmal '!#REF!</definedName>
    <definedName name="iskon17">'[1]Hast Mek Icmal '!#REF!</definedName>
    <definedName name="iskon18">'[1]Hast Mek Icmal '!#REF!</definedName>
    <definedName name="iskon19">'[1]Hast Mek Icmal '!#REF!</definedName>
    <definedName name="iskon2">'[1]Hast Mek Icmal '!#REF!</definedName>
    <definedName name="iskon20">'[1]Hast Mek Icmal '!#REF!</definedName>
    <definedName name="iskon21">'[1]Hast Mek Icmal '!#REF!</definedName>
    <definedName name="iskon22">'[1]Hast Mek Icmal '!#REF!</definedName>
    <definedName name="iskon23">'[1]Hast Mek Icmal '!#REF!</definedName>
    <definedName name="iskon24">'[1]Hast Mek Icmal '!#REF!</definedName>
    <definedName name="iskon25">'[1]Hast Mek Icmal '!#REF!</definedName>
    <definedName name="iskon26">'[1]Hast Mek Icmal '!#REF!</definedName>
    <definedName name="iskon27">'[1]Hast Mek Icmal '!#REF!</definedName>
    <definedName name="iskon28">'[1]Hast Mek Icmal '!#REF!</definedName>
    <definedName name="iskon29">'[1]Hast Mek Icmal '!#REF!</definedName>
    <definedName name="iskon3">'[1]Hast Mek Icmal '!#REF!</definedName>
    <definedName name="iskon30">'[1]Hast Mek Icmal '!#REF!</definedName>
    <definedName name="iskon4">'[1]Hast Mek Icmal '!#REF!</definedName>
    <definedName name="iskon5">'[1]Hast Mek Icmal '!#REF!</definedName>
    <definedName name="iskon6">'[1]Hast Mek Icmal '!#REF!</definedName>
    <definedName name="iskon7">'[1]Hast Mek Icmal '!#REF!</definedName>
    <definedName name="iskon8">'[1]Hast Mek Icmal '!#REF!</definedName>
    <definedName name="iskon9">'[1]Hast Mek Icmal '!#REF!</definedName>
    <definedName name="itam">'[1]Hast Mek Icmal '!#REF!</definedName>
    <definedName name="ITL">#REF!</definedName>
    <definedName name="ivana" localSheetId="3">'[1]Hast Mek Icmal '!#REF!</definedName>
    <definedName name="ivana" localSheetId="2">'[1]Hast Mek Icmal '!#REF!</definedName>
    <definedName name="ivana" localSheetId="1">'[1]Hast Mek Icmal '!#REF!</definedName>
    <definedName name="ivana" localSheetId="0">'[1]Hast Mek Icmal '!#REF!</definedName>
    <definedName name="ivana">'[1]Hast Mek Icmal '!#REF!</definedName>
    <definedName name="ivitrifiye">'[1]Hast Mek Icmal '!#REF!</definedName>
    <definedName name="iyangın">'[1]Hast Mek Icmal '!#REF!</definedName>
    <definedName name="JPY">#REF!</definedName>
    <definedName name="k">#REF!</definedName>
    <definedName name="kar">#REF!</definedName>
    <definedName name="katsayı" localSheetId="3">'[1]Hast Mek'!#REF!</definedName>
    <definedName name="katsayı" localSheetId="2">'[1]Hast Mek'!#REF!</definedName>
    <definedName name="katsayı" localSheetId="1">'[1]Hast Mek'!#REF!</definedName>
    <definedName name="katsayı" localSheetId="0">'[1]Hast Mek'!#REF!</definedName>
    <definedName name="katsayı">'[1]Hast Mek'!#REF!</definedName>
    <definedName name="katsayı1">'[1]Hast Mek Icmal '!#REF!</definedName>
    <definedName name="katsayı10">'[1]Hast Mek Icmal '!#REF!</definedName>
    <definedName name="katsayı11">'[1]Hast Mek Icmal '!#REF!</definedName>
    <definedName name="katsayı12">'[1]Hast Mek Icmal '!#REF!</definedName>
    <definedName name="katsayı13">'[1]Hast Mek Icmal '!#REF!</definedName>
    <definedName name="katsayı14">'[1]Hast Mek Icmal '!#REF!</definedName>
    <definedName name="katsayı15">'[1]Hast Mek Icmal '!#REF!</definedName>
    <definedName name="katsayı16">'[1]Hast Mek Icmal '!#REF!</definedName>
    <definedName name="katsayı2">'[1]Hast Mek Icmal '!#REF!</definedName>
    <definedName name="katsayı3">'[1]Hast Mek Icmal '!#REF!</definedName>
    <definedName name="katsayı4">'[1]Hast Mek Icmal '!#REF!</definedName>
    <definedName name="katsayı5">'[1]Hast Mek Icmal '!#REF!</definedName>
    <definedName name="katsayı6">'[1]Hast Mek Icmal '!#REF!</definedName>
    <definedName name="katsayı7">'[1]Hast Mek Icmal '!#REF!</definedName>
    <definedName name="katsayı8">'[1]Hast Mek Icmal '!#REF!</definedName>
    <definedName name="katsayı9">'[1]Hast Mek Icmal '!#REF!</definedName>
    <definedName name="KBB">#REF!</definedName>
    <definedName name="KBK">#REF!</definedName>
    <definedName name="KBÜTCE">#REF!</definedName>
    <definedName name="kk">#REF!</definedName>
    <definedName name="klklkk" localSheetId="3">'[1]Hast Mek Icmal '!#REF!</definedName>
    <definedName name="klklkk" localSheetId="2">'[1]Hast Mek Icmal '!#REF!</definedName>
    <definedName name="klklkk" localSheetId="1">'[1]Hast Mek Icmal '!#REF!</definedName>
    <definedName name="klklkk" localSheetId="0">'[1]Hast Mek Icmal '!#REF!</definedName>
    <definedName name="klklkk">'[1]Hast Mek Icmal '!#REF!</definedName>
    <definedName name="KOMISYON" localSheetId="3">#REF!</definedName>
    <definedName name="KOMISYON" localSheetId="2">#REF!</definedName>
    <definedName name="KOMISYON">#REF!</definedName>
    <definedName name="LFLAGGV" localSheetId="3">#REF!</definedName>
    <definedName name="LFLAGGV" localSheetId="2">#REF!</definedName>
    <definedName name="LFLAGGV">#REF!</definedName>
    <definedName name="LFLAGIM">#REF!</definedName>
    <definedName name="LFLAGPUL">#REF!</definedName>
    <definedName name="LFLAGVERGI">#REF!</definedName>
    <definedName name="mal">#REF!</definedName>
    <definedName name="maliyetmarka" localSheetId="3">'[1]Hast Mek Icmal '!#REF!</definedName>
    <definedName name="maliyetmarka" localSheetId="2">'[1]Hast Mek Icmal '!#REF!</definedName>
    <definedName name="maliyetmarka" localSheetId="1">'[1]Hast Mek Icmal '!#REF!</definedName>
    <definedName name="maliyetmarka" localSheetId="0">'[1]Hast Mek Icmal '!#REF!</definedName>
    <definedName name="maliyetmarka">'[1]Hast Mek Icmal '!#REF!</definedName>
    <definedName name="maliyettablo" localSheetId="3">'[1]Hast Mek Icmal '!#REF!</definedName>
    <definedName name="maliyettablo" localSheetId="2">'[1]Hast Mek Icmal '!#REF!</definedName>
    <definedName name="maliyettablo">'[1]Hast Mek Icmal '!#REF!</definedName>
    <definedName name="MALTOP" localSheetId="3">#REF!</definedName>
    <definedName name="MALTOP" localSheetId="2">#REF!</definedName>
    <definedName name="MALTOP">#REF!</definedName>
    <definedName name="malzeme" localSheetId="3">'[1]Hast Mek Icmal '!#REF!</definedName>
    <definedName name="malzeme" localSheetId="2">'[1]Hast Mek Icmal '!#REF!</definedName>
    <definedName name="malzeme" localSheetId="1">'[1]Hast Mek Icmal '!#REF!</definedName>
    <definedName name="malzeme" localSheetId="0">'[1]Hast Mek Icmal '!#REF!</definedName>
    <definedName name="malzeme">'[1]Hast Mek Icmal '!#REF!</definedName>
    <definedName name="markalar">'[1]Hast Mek Icmal '!#REF!</definedName>
    <definedName name="MASRAFMUK">#REF!</definedName>
    <definedName name="MASRAFSIG">#REF!</definedName>
    <definedName name="MASRAFTEM">#REF!</definedName>
    <definedName name="MAXNOTER">#REF!</definedName>
    <definedName name="mbir" localSheetId="3">'[1]Hast Mek Icmal '!#REF!</definedName>
    <definedName name="mbir" localSheetId="2">'[1]Hast Mek Icmal '!#REF!</definedName>
    <definedName name="mbir" localSheetId="1">'[1]Hast Mek Icmal '!#REF!</definedName>
    <definedName name="mbir" localSheetId="0">'[1]Hast Mek Icmal '!#REF!</definedName>
    <definedName name="mbir">'[1]Hast Mek Icmal '!#REF!</definedName>
    <definedName name="mboru" localSheetId="3">'[1]Hast Mek Icmal '!#REF!</definedName>
    <definedName name="mboru" localSheetId="2">'[1]Hast Mek Icmal '!#REF!</definedName>
    <definedName name="mboru">'[1]Hast Mek Icmal '!#REF!</definedName>
    <definedName name="mcihaz">'[1]Hast Mek Icmal '!#REF!</definedName>
    <definedName name="MEKK">#REF!</definedName>
    <definedName name="MHR">#REF!</definedName>
    <definedName name="MHRM">#REF!</definedName>
    <definedName name="MIKN">#REF!</definedName>
    <definedName name="milave1" localSheetId="3">'[1]Hast Mek Icmal '!#REF!</definedName>
    <definedName name="milave1" localSheetId="2">'[1]Hast Mek Icmal '!#REF!</definedName>
    <definedName name="milave1" localSheetId="1">'[1]Hast Mek Icmal '!#REF!</definedName>
    <definedName name="milave1" localSheetId="0">'[1]Hast Mek Icmal '!#REF!</definedName>
    <definedName name="milave1">'[1]Hast Mek Icmal '!#REF!</definedName>
    <definedName name="milave2" localSheetId="3">'[1]Hast Mek Icmal '!#REF!</definedName>
    <definedName name="milave2" localSheetId="2">'[1]Hast Mek Icmal '!#REF!</definedName>
    <definedName name="milave2">'[1]Hast Mek Icmal '!#REF!</definedName>
    <definedName name="milave3">'[1]Hast Mek Icmal '!#REF!</definedName>
    <definedName name="milave4">'[1]Hast Mek Icmal '!#REF!</definedName>
    <definedName name="milave5">'[1]Hast Mek Icmal '!#REF!</definedName>
    <definedName name="misck">'[1]Hast Mek Icmal '!#REF!</definedName>
    <definedName name="mizole">'[1]Hast Mek Icmal '!#REF!</definedName>
    <definedName name="mk">#REF!</definedName>
    <definedName name="mkanal" localSheetId="3">'[1]Hast Mek Icmal '!#REF!</definedName>
    <definedName name="mkanal" localSheetId="2">'[1]Hast Mek Icmal '!#REF!</definedName>
    <definedName name="mkanal" localSheetId="1">'[1]Hast Mek Icmal '!#REF!</definedName>
    <definedName name="mkanal" localSheetId="0">'[1]Hast Mek Icmal '!#REF!</definedName>
    <definedName name="mkanal">'[1]Hast Mek Icmal '!#REF!</definedName>
    <definedName name="MKN">#REF!</definedName>
    <definedName name="mm" localSheetId="3">'[1]Hast Mek Icmal '!#REF!</definedName>
    <definedName name="mm" localSheetId="2">'[1]Hast Mek Icmal '!#REF!</definedName>
    <definedName name="mm" localSheetId="1">'[1]Hast Mek Icmal '!#REF!</definedName>
    <definedName name="mm" localSheetId="0">'[1]Hast Mek Icmal '!#REF!</definedName>
    <definedName name="mm">'[1]Hast Mek Icmal '!#REF!</definedName>
    <definedName name="mmaliyetmarka">'[1]Hast Mek Icmal '!#REF!</definedName>
    <definedName name="mmarka">'[1]Hast Mek Icmal '!#REF!</definedName>
    <definedName name="mmenfez">'[1]Hast Mek Icmal '!#REF!</definedName>
    <definedName name="mmk">'[1]Hast Mek Icmal '!#REF!</definedName>
    <definedName name="MMM_MIGROS">[4]KADIKES2!#REF!</definedName>
    <definedName name="moto">'[1]Hast Mek Icmal '!#REF!</definedName>
    <definedName name="mpompa">'[1]Hast Mek Icmal '!#REF!</definedName>
    <definedName name="mrad">'[1]Hast Mek Icmal '!#REF!</definedName>
    <definedName name="mtam">'[1]Hast Mek Icmal '!#REF!</definedName>
    <definedName name="mvana">'[1]Hast Mek Icmal '!#REF!</definedName>
    <definedName name="mvitrifiye">'[1]Hast Mek Icmal '!#REF!</definedName>
    <definedName name="myangın">'[1]Hast Mek Icmal '!#REF!</definedName>
    <definedName name="N">#REF!</definedName>
    <definedName name="ÖK">#REF!</definedName>
    <definedName name="P" localSheetId="3">#REF!</definedName>
    <definedName name="P" localSheetId="2">#REF!</definedName>
    <definedName name="P">#REF!</definedName>
    <definedName name="pifade" localSheetId="3">'[1]Hast Mek Icmal '!#REF!</definedName>
    <definedName name="pifade" localSheetId="2">'[1]Hast Mek Icmal '!#REF!</definedName>
    <definedName name="pifade" localSheetId="1">'[1]Hast Mek Icmal '!#REF!</definedName>
    <definedName name="pifade" localSheetId="0">'[1]Hast Mek Icmal '!#REF!</definedName>
    <definedName name="pifade">'[1]Hast Mek Icmal '!#REF!</definedName>
    <definedName name="pkontrol">'[1]Otel Mek 1'!#REF!</definedName>
    <definedName name="po" localSheetId="3">#REF!</definedName>
    <definedName name="po" localSheetId="2">#REF!</definedName>
    <definedName name="po">#REF!</definedName>
    <definedName name="pośrednie">[3]wsp!$D$2</definedName>
    <definedName name="reszta">[3]wsp!$D$7</definedName>
    <definedName name="rngformül" localSheetId="3">'[1]Hast Mek'!#REF!</definedName>
    <definedName name="rngformül" localSheetId="2">'[1]Hast Mek'!#REF!</definedName>
    <definedName name="rngformül" localSheetId="1">'[1]Hast Mek'!#REF!</definedName>
    <definedName name="rngformül" localSheetId="0">'[1]Hast Mek'!#REF!</definedName>
    <definedName name="rngformül">'[1]Hast Mek'!#REF!</definedName>
    <definedName name="rr" localSheetId="3">#REF!</definedName>
    <definedName name="rr" localSheetId="2">#REF!</definedName>
    <definedName name="rr">#REF!</definedName>
    <definedName name="s" localSheetId="3">#REF!</definedName>
    <definedName name="s" localSheetId="2">#REF!</definedName>
    <definedName name="s">#REF!</definedName>
    <definedName name="SFR" localSheetId="3">#REF!</definedName>
    <definedName name="SFR" localSheetId="2">#REF!</definedName>
    <definedName name="SFR">#REF!</definedName>
    <definedName name="sfrm" localSheetId="3">'[1]Hast Mek Icmal '!#REF!</definedName>
    <definedName name="sfrm" localSheetId="2">'[1]Hast Mek Icmal '!#REF!</definedName>
    <definedName name="sfrm" localSheetId="1">'[1]Hast Mek Icmal '!#REF!</definedName>
    <definedName name="sfrm" localSheetId="0">'[1]Hast Mek Icmal '!#REF!</definedName>
    <definedName name="sfrm">'[1]Hast Mek Icmal '!#REF!</definedName>
    <definedName name="st" localSheetId="3">'[1]Hast Mek'!#REF!</definedName>
    <definedName name="st" localSheetId="2">'[1]Hast Mek'!#REF!</definedName>
    <definedName name="st">'[1]Hast Mek'!#REF!</definedName>
    <definedName name="sub1001579235" localSheetId="0">'ОФП тыс'!#REF!</definedName>
    <definedName name="sub1001579236" localSheetId="1">'ОПиУ тыс'!#REF!</definedName>
    <definedName name="TAHTOP" localSheetId="3">#REF!</definedName>
    <definedName name="TAHTOP" localSheetId="2">#REF!</definedName>
    <definedName name="TAHTOP">#REF!</definedName>
    <definedName name="topmly" localSheetId="3">'[1]Hast Mek Icmal '!#REF!</definedName>
    <definedName name="topmly" localSheetId="2">'[1]Hast Mek Icmal '!#REF!</definedName>
    <definedName name="topmly" localSheetId="1">'[1]Hast Mek Icmal '!#REF!</definedName>
    <definedName name="topmly" localSheetId="0">'[1]Hast Mek Icmal '!#REF!</definedName>
    <definedName name="topmly">'[1]Hast Mek Icmal '!#REF!</definedName>
    <definedName name="TTF">#REF!</definedName>
    <definedName name="TTFEX">#REF!</definedName>
    <definedName name="TTFTOP">#REF!</definedName>
    <definedName name="tutaranl" localSheetId="3">'[1]Hast Mek Icmal '!#REF!</definedName>
    <definedName name="tutaranl" localSheetId="2">'[1]Hast Mek Icmal '!#REF!</definedName>
    <definedName name="tutaranl" localSheetId="1">'[1]Hast Mek Icmal '!#REF!</definedName>
    <definedName name="tutaranl" localSheetId="0">'[1]Hast Mek Icmal '!#REF!</definedName>
    <definedName name="tutaranl">'[1]Hast Mek Icmal '!#REF!</definedName>
    <definedName name="uk">#REF!</definedName>
    <definedName name="UMKB">#REF!</definedName>
    <definedName name="UMKK">#REF!</definedName>
    <definedName name="UMKN">#REF!</definedName>
    <definedName name="Unit_Count_B1">'[2]Job #'!$B$63</definedName>
    <definedName name="Unit_Count_B2">'[2]Job #'!$B$122</definedName>
    <definedName name="Unit_Count_B3">'[2]Job #'!$B$182</definedName>
    <definedName name="Unit_Count_B4">'[2]Job #'!$B$242</definedName>
    <definedName name="USD" localSheetId="3">#REF!</definedName>
    <definedName name="USD" localSheetId="2">#REF!</definedName>
    <definedName name="USD">#REF!</definedName>
    <definedName name="usdm">'[1]Hast Mek Icmal '!#REF!</definedName>
    <definedName name="USDY">#REF!</definedName>
    <definedName name="uu">#REF!</definedName>
    <definedName name="VILLA">#REF!</definedName>
    <definedName name="vur" hidden="1">#REF!</definedName>
    <definedName name="vural" hidden="1">#REF!</definedName>
    <definedName name="yas" hidden="1">#REF!</definedName>
    <definedName name="yasin" hidden="1">#REF!</definedName>
    <definedName name="zam1" localSheetId="3">'[1]Hast Mek Icmal '!#REF!</definedName>
    <definedName name="zam1" localSheetId="2">'[1]Hast Mek Icmal '!#REF!</definedName>
    <definedName name="zam1" localSheetId="1">'[1]Hast Mek Icmal '!#REF!</definedName>
    <definedName name="zam1" localSheetId="0">'[1]Hast Mek Icmal '!#REF!</definedName>
    <definedName name="zam1">'[1]Hast Mek Icmal '!#REF!</definedName>
    <definedName name="zam10" localSheetId="3">'[1]Hast Mek Icmal '!#REF!</definedName>
    <definedName name="zam10" localSheetId="2">'[1]Hast Mek Icmal '!#REF!</definedName>
    <definedName name="zam10">'[1]Hast Mek Icmal '!#REF!</definedName>
    <definedName name="zam11">'[1]Hast Mek Icmal '!#REF!</definedName>
    <definedName name="zam12">'[1]Hast Mek Icmal '!#REF!</definedName>
    <definedName name="zam13">'[1]Hast Mek Icmal '!#REF!</definedName>
    <definedName name="zam14">'[1]Hast Mek Icmal '!#REF!</definedName>
    <definedName name="zam15">'[1]Hast Mek Icmal '!#REF!</definedName>
    <definedName name="zam16">'[1]Hast Mek Icmal '!#REF!</definedName>
    <definedName name="zam17">'[1]Hast Mek Icmal '!#REF!</definedName>
    <definedName name="zam18">'[1]Hast Mek Icmal '!#REF!</definedName>
    <definedName name="zam19">'[1]Hast Mek Icmal '!#REF!</definedName>
    <definedName name="zam2">'[1]Hast Mek Icmal '!#REF!</definedName>
    <definedName name="zam20">'[1]Hast Mek Icmal '!#REF!</definedName>
    <definedName name="zam21">'[1]Hast Mek Icmal '!#REF!</definedName>
    <definedName name="zam22">'[1]Hast Mek Icmal '!#REF!</definedName>
    <definedName name="zam23">'[1]Hast Mek Icmal '!#REF!</definedName>
    <definedName name="zam24">'[1]Hast Mek Icmal '!#REF!</definedName>
    <definedName name="zam25">'[1]Hast Mek Icmal '!#REF!</definedName>
    <definedName name="zam26">'[1]Hast Mek Icmal '!#REF!</definedName>
    <definedName name="zam27">'[1]Hast Mek Icmal '!#REF!</definedName>
    <definedName name="zam28">'[1]Hast Mek Icmal '!#REF!</definedName>
    <definedName name="zam29">'[1]Hast Mek Icmal '!#REF!</definedName>
    <definedName name="zam3">'[1]Hast Mek Icmal '!#REF!</definedName>
    <definedName name="zam30">'[1]Hast Mek Icmal '!#REF!</definedName>
    <definedName name="zam4">'[1]Hast Mek Icmal '!#REF!</definedName>
    <definedName name="zam5">'[1]Hast Mek Icmal '!#REF!</definedName>
    <definedName name="zam6">'[1]Hast Mek Icmal '!#REF!</definedName>
    <definedName name="zam7">'[1]Hast Mek Icmal '!#REF!</definedName>
    <definedName name="zam8">'[1]Hast Mek Icmal '!#REF!</definedName>
    <definedName name="zam9">'[1]Hast Mek Icmal '!#REF!</definedName>
    <definedName name="żelbet7">[3]wsp!$D$4</definedName>
    <definedName name="żelbet8">[3]wsp!$D$5</definedName>
    <definedName name="żelbet9">[3]wsp!$D$6</definedName>
    <definedName name="_xlnm.Database" localSheetId="3">#REF!</definedName>
    <definedName name="_xlnm.Database" localSheetId="2">#REF!</definedName>
    <definedName name="_xlnm.Database">#REF!</definedName>
    <definedName name="допл.за.многосм.раб." localSheetId="3">#REF!</definedName>
    <definedName name="допл.за.многосм.раб." localSheetId="2">#REF!</definedName>
    <definedName name="допл.за.многосм.раб.">#REF!</definedName>
    <definedName name="допл.за.многосм.рук." localSheetId="3">[5]Руководители!#REF!</definedName>
    <definedName name="допл.за.многосм.рук." localSheetId="2">[5]Руководители!#REF!</definedName>
    <definedName name="допл.за.многосм.рук." localSheetId="1">[5]Руководители!#REF!</definedName>
    <definedName name="допл.за.многосм.рук." localSheetId="0">[5]Руководители!#REF!</definedName>
    <definedName name="допл.за.многосм.рук.">[5]Руководители!#REF!</definedName>
    <definedName name="допл.за.усл.раб." localSheetId="3">#REF!</definedName>
    <definedName name="допл.за.усл.раб." localSheetId="2">#REF!</definedName>
    <definedName name="допл.за.усл.раб.">#REF!</definedName>
    <definedName name="допл.за.усл.рук." localSheetId="3">[5]Руководители!#REF!</definedName>
    <definedName name="допл.за.усл.рук." localSheetId="2">[5]Руководители!#REF!</definedName>
    <definedName name="допл.за.усл.рук.">[5]Руководители!#REF!</definedName>
    <definedName name="Доходы" localSheetId="3">#REF!</definedName>
    <definedName name="Доходы" localSheetId="2">#REF!</definedName>
    <definedName name="Доходы">#REF!</definedName>
    <definedName name="_xlnm.Print_Titles" localSheetId="3">'Капитал тыс'!$6:$7</definedName>
    <definedName name="надбавка.рук." localSheetId="3">[5]Руководители!#REF!</definedName>
    <definedName name="надбавка.рук." localSheetId="2">[5]Руководители!#REF!</definedName>
    <definedName name="надбавка.рук." localSheetId="1">[5]Руководители!#REF!</definedName>
    <definedName name="надбавка.рук." localSheetId="0">[5]Руководители!#REF!</definedName>
    <definedName name="надбавка.рук.">[5]Руководители!#REF!</definedName>
    <definedName name="_xlnm.Print_Area" localSheetId="3">'Капитал тыс'!$A$1:$H$81</definedName>
    <definedName name="_xlnm.Print_Area" localSheetId="2">'ОДД тыс'!$A$1:$C$86</definedName>
    <definedName name="_xlnm.Print_Area" localSheetId="1">'ОПиУ тыс'!$A$1:$D$62</definedName>
    <definedName name="_xlnm.Print_Area" localSheetId="0">'ОФП тыс'!$A$1:$D$94</definedName>
    <definedName name="ооо" localSheetId="3">#REF!</definedName>
    <definedName name="ооо" localSheetId="2">#REF!</definedName>
    <definedName name="ооо">#REF!</definedName>
    <definedName name="оооо" localSheetId="3">#REF!</definedName>
    <definedName name="оооо" localSheetId="2">#REF!</definedName>
    <definedName name="оооо">#REF!</definedName>
    <definedName name="рай.кт.раб." localSheetId="3">#REF!</definedName>
    <definedName name="рай.кт.раб." localSheetId="2">#REF!</definedName>
    <definedName name="рай.кт.раб.">#REF!</definedName>
    <definedName name="рай.кт.рук." localSheetId="3">[5]Руководители!#REF!</definedName>
    <definedName name="рай.кт.рук." localSheetId="2">[5]Руководители!#REF!</definedName>
    <definedName name="рай.кт.рук." localSheetId="1">[5]Руководители!#REF!</definedName>
    <definedName name="рай.кт.рук." localSheetId="0">[5]Руководители!#REF!</definedName>
    <definedName name="рай.кт.рук.">[5]Руководители!#REF!</definedName>
    <definedName name="тарифн.ф.раб." localSheetId="3">#REF!</definedName>
    <definedName name="тарифн.ф.раб." localSheetId="2">#REF!</definedName>
    <definedName name="тарифн.ф.раб.">#REF!</definedName>
    <definedName name="тарифн.ф.рук." localSheetId="3">[5]Руководители!#REF!</definedName>
    <definedName name="тарифн.ф.рук." localSheetId="2">[5]Руководители!#REF!</definedName>
    <definedName name="тарифн.ф.рук.">[5]Руководители!#REF!</definedName>
    <definedName name="ФЗП.раб." localSheetId="3">#REF!</definedName>
    <definedName name="ФЗП.раб." localSheetId="2">#REF!</definedName>
    <definedName name="ФЗП.раб.">#REF!</definedName>
    <definedName name="числ.раб." localSheetId="3">#REF!</definedName>
    <definedName name="числ.раб." localSheetId="2">#REF!</definedName>
    <definedName name="числ.раб.">#REF!</definedName>
    <definedName name="Штатка" localSheetId="3">#REF!</definedName>
    <definedName name="Штатка" localSheetId="2">#REF!</definedName>
    <definedName name="Штатка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0" i="4" l="1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G56" i="4"/>
  <c r="F56" i="4"/>
  <c r="E56" i="4"/>
  <c r="D56" i="4"/>
  <c r="C56" i="4"/>
  <c r="B56" i="4"/>
  <c r="H55" i="4"/>
  <c r="H54" i="4"/>
  <c r="H53" i="4"/>
  <c r="H52" i="4"/>
  <c r="H51" i="4"/>
  <c r="H50" i="4"/>
  <c r="H49" i="4"/>
  <c r="H48" i="4"/>
  <c r="H47" i="4"/>
  <c r="H46" i="4"/>
  <c r="G45" i="4"/>
  <c r="G43" i="4" s="1"/>
  <c r="F45" i="4"/>
  <c r="D45" i="4"/>
  <c r="C45" i="4"/>
  <c r="C43" i="4" s="1"/>
  <c r="B45" i="4"/>
  <c r="H44" i="4"/>
  <c r="D43" i="4"/>
  <c r="B43" i="4"/>
  <c r="H41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G24" i="4"/>
  <c r="F24" i="4"/>
  <c r="E24" i="4"/>
  <c r="D24" i="4"/>
  <c r="C24" i="4"/>
  <c r="B24" i="4"/>
  <c r="H24" i="4" s="1"/>
  <c r="H23" i="4"/>
  <c r="H22" i="4"/>
  <c r="H21" i="4"/>
  <c r="H20" i="4"/>
  <c r="H19" i="4"/>
  <c r="H18" i="4"/>
  <c r="F13" i="4"/>
  <c r="E13" i="4"/>
  <c r="E11" i="4" s="1"/>
  <c r="H16" i="4"/>
  <c r="H15" i="4"/>
  <c r="G13" i="4"/>
  <c r="G11" i="4" s="1"/>
  <c r="D13" i="4"/>
  <c r="D11" i="4" s="1"/>
  <c r="C13" i="4"/>
  <c r="C11" i="4" s="1"/>
  <c r="B13" i="4"/>
  <c r="H12" i="4"/>
  <c r="G10" i="4"/>
  <c r="F10" i="4"/>
  <c r="E10" i="4"/>
  <c r="D10" i="4"/>
  <c r="C10" i="4"/>
  <c r="C40" i="4" s="1"/>
  <c r="C42" i="4" s="1"/>
  <c r="C72" i="4" s="1"/>
  <c r="H8" i="4"/>
  <c r="B10" i="4"/>
  <c r="C64" i="3"/>
  <c r="B64" i="3"/>
  <c r="C58" i="3"/>
  <c r="B58" i="3"/>
  <c r="C41" i="3"/>
  <c r="B41" i="3"/>
  <c r="C27" i="3"/>
  <c r="B27" i="3"/>
  <c r="B56" i="3" s="1"/>
  <c r="C16" i="3"/>
  <c r="B16" i="3"/>
  <c r="C8" i="3"/>
  <c r="B8" i="3"/>
  <c r="G40" i="4" l="1"/>
  <c r="G42" i="4" s="1"/>
  <c r="G72" i="4" s="1"/>
  <c r="D40" i="4"/>
  <c r="D42" i="4" s="1"/>
  <c r="D72" i="4" s="1"/>
  <c r="B71" i="3"/>
  <c r="C71" i="3"/>
  <c r="C56" i="3"/>
  <c r="H13" i="4"/>
  <c r="E40" i="4"/>
  <c r="E42" i="4" s="1"/>
  <c r="F11" i="4"/>
  <c r="F40" i="4" s="1"/>
  <c r="F42" i="4" s="1"/>
  <c r="H10" i="4"/>
  <c r="B11" i="4"/>
  <c r="F43" i="4"/>
  <c r="H17" i="4"/>
  <c r="E45" i="4"/>
  <c r="E43" i="4" s="1"/>
  <c r="H43" i="4" s="1"/>
  <c r="C25" i="3"/>
  <c r="B25" i="3"/>
  <c r="B74" i="3" s="1"/>
  <c r="B77" i="3" s="1"/>
  <c r="H11" i="4" l="1"/>
  <c r="C74" i="3"/>
  <c r="C77" i="3" s="1"/>
  <c r="H45" i="4"/>
  <c r="B40" i="4"/>
  <c r="F72" i="4"/>
  <c r="E72" i="4"/>
  <c r="B42" i="4" l="1"/>
  <c r="B72" i="4" s="1"/>
  <c r="H72" i="4" s="1"/>
  <c r="H40" i="4"/>
  <c r="H42" i="4" l="1"/>
  <c r="D49" i="2" l="1"/>
  <c r="D47" i="2" s="1"/>
  <c r="C49" i="2"/>
  <c r="C47" i="2" s="1"/>
  <c r="D42" i="2"/>
  <c r="C42" i="2"/>
  <c r="D36" i="2"/>
  <c r="D25" i="2" s="1"/>
  <c r="C36" i="2"/>
  <c r="C25" i="2" s="1"/>
  <c r="C9" i="2"/>
  <c r="C12" i="2" s="1"/>
  <c r="C18" i="2" s="1"/>
  <c r="C20" i="2" s="1"/>
  <c r="C22" i="2" s="1"/>
  <c r="C100" i="1" s="1"/>
  <c r="D9" i="2"/>
  <c r="D12" i="2" s="1"/>
  <c r="D18" i="2" s="1"/>
  <c r="D20" i="2" s="1"/>
  <c r="D22" i="2" s="1"/>
  <c r="D82" i="1"/>
  <c r="D84" i="1" s="1"/>
  <c r="C82" i="1"/>
  <c r="C84" i="1" s="1"/>
  <c r="C74" i="1"/>
  <c r="D59" i="1"/>
  <c r="C59" i="1"/>
  <c r="C42" i="1"/>
  <c r="C21" i="1"/>
  <c r="C43" i="1" s="1"/>
  <c r="D23" i="2" l="1"/>
  <c r="D43" i="2"/>
  <c r="D45" i="2" s="1"/>
  <c r="C23" i="2"/>
  <c r="C43" i="2"/>
  <c r="C45" i="2" s="1"/>
  <c r="C85" i="1"/>
  <c r="C86" i="1" s="1"/>
  <c r="D42" i="1"/>
  <c r="D21" i="1"/>
  <c r="D74" i="1"/>
  <c r="D85" i="1" l="1"/>
  <c r="D43" i="1"/>
  <c r="D86" i="1" l="1"/>
</calcChain>
</file>

<file path=xl/sharedStrings.xml><?xml version="1.0" encoding="utf-8"?>
<sst xmlns="http://schemas.openxmlformats.org/spreadsheetml/2006/main" count="333" uniqueCount="242">
  <si>
    <t>ТОО «Авеста-Караганда»</t>
  </si>
  <si>
    <t>ОТЧЕТ О ФИНАНСОВОМ ПОЛОЖЕНИИ</t>
  </si>
  <si>
    <t>по состоянию на 30 сентября 2023 г.</t>
  </si>
  <si>
    <t>тыс. тенге</t>
  </si>
  <si>
    <t>Активы</t>
  </si>
  <si>
    <t>Прим.</t>
  </si>
  <si>
    <t>На 30 сентября 2023 г.</t>
  </si>
  <si>
    <t>На 31 декабря 2022 г.</t>
  </si>
  <si>
    <t>I. Краткосрочные активы:</t>
  </si>
  <si>
    <t>Денежные средства и их эквиваленты</t>
  </si>
  <si>
    <t>5</t>
  </si>
  <si>
    <t>Краткосрочные финансовые активы, оцениваемые по амортизированной стоимости</t>
  </si>
  <si>
    <t>Краткосрочные финансовые активы, оцениваемые по справедливой стоимости через прочий совокупный доход</t>
  </si>
  <si>
    <t>Краткосрочные финансовые активы, оцениваемые по справедливой стоимости через прибыли или убытки</t>
  </si>
  <si>
    <t>Краткосрочные производные финансовые инструменты</t>
  </si>
  <si>
    <t>Прочие краткосрочные финансовые активы</t>
  </si>
  <si>
    <t>Краткосрочная торговая и прочая дебиторская задолженность</t>
  </si>
  <si>
    <t>6</t>
  </si>
  <si>
    <t>Краткосрочная дебиторская задолженность по аренде</t>
  </si>
  <si>
    <t>Краткосрочные активы по договорам с покупателями</t>
  </si>
  <si>
    <t>Текущий подоходный налог</t>
  </si>
  <si>
    <t>Запасы</t>
  </si>
  <si>
    <t>Биологические активы</t>
  </si>
  <si>
    <t>Прочие краткосрочные активы</t>
  </si>
  <si>
    <t>7</t>
  </si>
  <si>
    <t>Итого краткосрочных активов (сумма строк с 010 по 022)</t>
  </si>
  <si>
    <t>Активы (или выбывающие группы), предназначенные для продажи</t>
  </si>
  <si>
    <t>II. Долгосрочные активы</t>
  </si>
  <si>
    <t>Долгосрочные финансовые активы, оцениваемые по амортизированной стоимости</t>
  </si>
  <si>
    <t>Долгосрочные финансовые активы, оцениваемые по справедливой стоимости через прочий совокупный доход</t>
  </si>
  <si>
    <t>8</t>
  </si>
  <si>
    <t>Долгосрочные финансовые активы, оцениваемые по справедливой стоимости через прибыли или убытки</t>
  </si>
  <si>
    <t>Долгосрочные производные финансовые инструменты</t>
  </si>
  <si>
    <t>Инвестиции, учитываемые по первоначальной стоимости</t>
  </si>
  <si>
    <t>Инвестиции, учитываемые методом долевого участия</t>
  </si>
  <si>
    <t>Прочие долгосрочные финансовые активы</t>
  </si>
  <si>
    <t>9</t>
  </si>
  <si>
    <t>Долгосрочная торговая и прочая дебиторская задолженность</t>
  </si>
  <si>
    <t>Долгосрочная дебиторская задолженность по аренде</t>
  </si>
  <si>
    <t>Долгосрочные активы по договорам с покупателями</t>
  </si>
  <si>
    <t>Инвестиционное имущество</t>
  </si>
  <si>
    <t>10</t>
  </si>
  <si>
    <t>Основные средства</t>
  </si>
  <si>
    <t>Актив в форме права пользования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</si>
  <si>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</si>
  <si>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</si>
  <si>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</si>
  <si>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</si>
  <si>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11</t>
  </si>
  <si>
    <t>Итого долгосрочных активов (сумма строк с 110 по 127)</t>
  </si>
  <si>
    <t>Баланс (строка 100 +строка 101+ строка 200)</t>
  </si>
  <si>
    <t>Обязательство и капитал</t>
  </si>
  <si>
    <t>III. Краткосрочные обязательства</t>
  </si>
  <si>
    <t>Краткосрочные финансовые обязательства, оцениваемые по амортизированной стоимости</t>
  </si>
  <si>
    <t>Краткосрочные финансовые обязательства, оцениваемые по справедливой стоимости через прибыль или убыток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</si>
  <si>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</si>
  <si>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</si>
  <si>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оценочные обязательства</t>
  </si>
  <si>
    <t xml:space="preserve">Текущие налоговые обязательства по подоходному налогу </t>
  </si>
  <si>
    <t>Вознаграждения работникам</t>
  </si>
  <si>
    <t>Краткосрочная задолженность по аренде</t>
  </si>
  <si>
    <t>Краткосрочные обязательства по договорам с покупателями</t>
  </si>
  <si>
    <t>Государственные субсидии</t>
  </si>
  <si>
    <t>Дивиденды к оплате</t>
  </si>
  <si>
    <t>Прочие краткосрочные обязательства</t>
  </si>
  <si>
    <t>Итого краткосрочных обязательств (сумма строк с 210 по 222)</t>
  </si>
  <si>
    <t>Обязательства выбывающих групп, предназначенных для продажи</t>
  </si>
  <si>
    <t>IV. Долгосрочные обязательства</t>
  </si>
  <si>
    <t>Долгосрочные финансовые обязательства, оцениваемые по амортизированной стоимости</t>
  </si>
  <si>
    <t>Долгосрочные финансовые обязательства, оцениваемые по справедливой стоимости через прибыль или убыток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</si>
  <si>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</si>
  <si>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</si>
  <si>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оценочные обязательства</t>
  </si>
  <si>
    <t>Отложенные налоговые обязательства</t>
  </si>
  <si>
    <t>Долгосрочная задолженность по аренде</t>
  </si>
  <si>
    <t>Долгосрочные обязательства по договорам с покупателями</t>
  </si>
  <si>
    <t>Прочие долгосрочные обязательства</t>
  </si>
  <si>
    <t>Итого долгосрочных обязательств (сумма строк с 310 по 321)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</si>
  <si>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</si>
  <si>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</si>
  <si>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</si>
  <si>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</si>
  <si>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Компоненты прочего совокупного дохода</t>
  </si>
  <si>
    <t>Нераспределенная прибыль (непокрытый убыток)</t>
  </si>
  <si>
    <t>Прочий капитал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</si>
  <si>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</si>
  <si>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</si>
  <si>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</si>
  <si>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</si>
  <si>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Директор</t>
  </si>
  <si>
    <t>Нефедов П. А._________________</t>
  </si>
  <si>
    <t xml:space="preserve">Гл. бухгалтер </t>
  </si>
  <si>
    <t>Разливаева А. Ю._________________</t>
  </si>
  <si>
    <t>Место печати</t>
  </si>
  <si>
    <t>Наименование показателей</t>
  </si>
  <si>
    <t>Выручка от реализации товаров, работ и услуг</t>
  </si>
  <si>
    <t>17</t>
  </si>
  <si>
    <t>Себестоимость реализованных товаров и услуг</t>
  </si>
  <si>
    <t>18</t>
  </si>
  <si>
    <t>Валовая прибыль (убыток) (строка 010 – строка 011)</t>
  </si>
  <si>
    <t>Расходы по реализации</t>
  </si>
  <si>
    <t>Административные расходы</t>
  </si>
  <si>
    <t>19</t>
  </si>
  <si>
    <t>Итого операционная прибыль (убыток) (+/- строки с 012 по 014)</t>
  </si>
  <si>
    <t>Финансовые доходы</t>
  </si>
  <si>
    <t>20</t>
  </si>
  <si>
    <t>Финансовые расходы</t>
  </si>
  <si>
    <t>21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</si>
  <si>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</si>
  <si>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доходы</t>
  </si>
  <si>
    <t>22</t>
  </si>
  <si>
    <t>Прочие расходы</t>
  </si>
  <si>
    <t>23</t>
  </si>
  <si>
    <t>Прибыль (убыток) до налогообложения (+/- строки с 020 по 025)</t>
  </si>
  <si>
    <t>Расходы (-) (доходы (+)) по подоходному налогу</t>
  </si>
  <si>
    <t>Прибыль (убыток) после налогообложения от продолжающейся деятельности (строка 100 +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</si>
  <si>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</si>
  <si>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</si>
  <si>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</si>
  <si>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</si>
  <si>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Прочий совокупный доход, всего (сумма строк 420 и 440):</t>
  </si>
  <si>
    <t>в том числе:</t>
  </si>
  <si>
    <t>переоценка долговых финансовых инструметов, оцениваемых по справедливой стоимости через прочий совокупный доход</t>
  </si>
  <si>
    <t>доля в прочем совокупном доходе (убытке) ассоциированных организаций и совместной деятельности, учитываемых по методу долевого участия</t>
  </si>
  <si>
    <t>эффект изменения в ставке подоходного налога на отсроченный налог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</si>
  <si>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</si>
  <si>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</si>
  <si>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</si>
  <si>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прочего совокупного дохода</t>
  </si>
  <si>
    <t>корректировка при реклассификации в составе прибыли (убытка)</t>
  </si>
  <si>
    <t>налоговый эффект компонентов прочего совокупного дохода</t>
  </si>
  <si>
    <t>ИТОГО прочий совокупный доход, подлежащий реклассификации в доходы или расходы в последующие периоды (за вычетом налога на прибыль) (сумма строк с 410 по 418)</t>
  </si>
  <si>
    <t>переоценка основных средств и нематериальных активов</t>
  </si>
  <si>
    <t>актуарные прибыли (убытки) по пенсионным обязательствам</t>
  </si>
  <si>
    <t>переоценка долевых финансовых инструметов, оцениваемых по справедливой стоимости через прочий совокупный доход</t>
  </si>
  <si>
    <t>ИТОГО прочий совокупный доход, не подлежащий реклассификации в доходы или расходы в последующие периоды (за вычетом налога на прибыль) (сумма строк с 431 по 435)</t>
  </si>
  <si>
    <t>Общий совокупный доход (строка 300 + строка 400)</t>
  </si>
  <si>
    <t>Общий совокупный доход, относимый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</si>
  <si>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</si>
  <si>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</si>
  <si>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</si>
  <si>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</si>
  <si>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</si>
  <si>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</si>
  <si>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 xml:space="preserve">ОТЧЕТ О ДВИЖЕНИИ ДЕНЕЖНЫХ СРЕДСТВ 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</si>
  <si>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</si>
  <si>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</si>
  <si>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</si>
  <si>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</si>
  <si>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</si>
  <si>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</si>
  <si>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</si>
  <si>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</si>
  <si>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</si>
  <si>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</si>
  <si>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</si>
  <si>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</si>
  <si>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</si>
  <si>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</si>
  <si>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</si>
  <si>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</si>
  <si>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</si>
  <si>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</si>
  <si>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052)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</si>
  <si>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</si>
  <si>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</si>
  <si>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</si>
  <si>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</si>
  <si>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</si>
  <si>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</si>
  <si>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изъятие денежных вкладов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</si>
  <si>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</si>
  <si>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</si>
  <si>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</si>
  <si>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2. Выбытие денежных средств, всего (сумма строк с 061 по 073)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</si>
  <si>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</si>
  <si>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</si>
  <si>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</si>
  <si>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</si>
  <si>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</si>
  <si>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</si>
  <si>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размещение денежных вкладов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</si>
  <si>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</si>
  <si>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</si>
  <si>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</si>
  <si>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</si>
  <si>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</si>
  <si>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</si>
  <si>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эмиссия акций и других финансовых инструментов</t>
  </si>
  <si>
    <t>получение займов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</si>
  <si>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</si>
  <si>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</si>
  <si>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</si>
  <si>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</si>
  <si>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</si>
  <si>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</si>
  <si>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</si>
  <si>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Влияние изменения балансовой стоимости денежных средств и их эквивалентов</t>
  </si>
  <si>
    <t>6. Увеличение +/- уменьшение денежных средств (строка 030 +/- строка 080 +/- строка 110 +/- строка 120 +/- строка 130)</t>
  </si>
  <si>
    <t>7. Денежные средства и их эквиваленты на начало отчетного периода</t>
  </si>
  <si>
    <t>8. Денежные средства и их эквиваленты на конец отчетного периода</t>
  </si>
  <si>
    <t>ОТЧЕТ ОБ ИЗМЕНЕНИЯХ В КАПИТАЛЕ</t>
  </si>
  <si>
    <t>Наименование компонентов</t>
  </si>
  <si>
    <t>Капитал материнской организации</t>
  </si>
  <si>
    <t>Итого капитал</t>
  </si>
  <si>
    <t>Резервы</t>
  </si>
  <si>
    <t>Нераспределенная прибыль</t>
  </si>
  <si>
    <t>Сальдо на 31 декабря 2021 г.</t>
  </si>
  <si>
    <t>Изменение в учетной политике</t>
  </si>
  <si>
    <t>Пересчитанное сальдо (строка 010+/строка 011)</t>
  </si>
  <si>
    <t>Общмй совокупный доход всего (строка 210 + строка 220):</t>
  </si>
  <si>
    <t>Прибыль (убыток) за год</t>
  </si>
  <si>
    <t>Прочий совокупный доход, всего (сумма строк с 221 по 229):</t>
  </si>
  <si>
    <t>переоценка долговых финансовых инструметов, оцениваемых по справедливой стоимости через прочий совокупный доход (за минусом налогового эффекта)</t>
  </si>
  <si>
    <t>переоценка долевых финансовых инструметов, оцениваемых по справедливой стоимости через прочий совокупный доход  (за минусом налогового эффекта)</t>
  </si>
  <si>
    <t>переоценка основных средств и нематериальных активов (за минусом налогового эффекта)</t>
  </si>
  <si>
    <t>хеджирование денежных потоков (за минусом налогового эффекта)</t>
  </si>
  <si>
    <t>Операции с собственниками 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</si>
  <si>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</si>
  <si>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</si>
  <si>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</si>
  <si>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</si>
  <si>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</si>
  <si>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</si>
  <si>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</si>
  <si>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</si>
  <si>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</si>
  <si>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</si>
  <si>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</si>
  <si>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</si>
  <si>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 xml:space="preserve">Прочие операции  </t>
  </si>
  <si>
    <t>Сальдо на 31 декабря 2022 г. (строка 100 + строка 200 + строка 300 + строка 319)</t>
  </si>
  <si>
    <t>Пересчитанное сальдо (строка 400+/строка 401)</t>
  </si>
  <si>
    <t>Общий совокупный доход, всего (строка 610+ строка 620):</t>
  </si>
  <si>
    <t>Прибыль (убыток) за отчетный период</t>
  </si>
  <si>
    <t>Прочий совокупный доход, всего (сумма строк с 621 по 629):</t>
  </si>
  <si>
    <t>Операции с собственниками всего (сумма строк с 710 по 718)</t>
  </si>
  <si>
    <t>Прочие операции</t>
  </si>
  <si>
    <t>Сальдо на 30 сентября 2023 г. (строка 500 + строка 600 + строка 700 + строка 719)</t>
  </si>
  <si>
    <t>Отчет о прибыли или убытке и прочем совокупном доходе за период, закончившийся 30 сентября 2023 года</t>
  </si>
  <si>
    <t>За 9 месяцев, закончившихся 30 сентября 2023 г.</t>
  </si>
  <si>
    <t>За 9 месяцев, закончившихся 30 сентября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</si>
</sst>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_-* #,##0_р_._-;\-* #,##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b/>
      <sz val="10"/>
      <color indexed="8"/>
      <name val="Times New Roman"/>
      <family val="1"/>
      <charset val="204"/>
    </font>
    <font>
      <sz val="8"/>
      <name val="Arial"/>
      <family val="2"/>
      <charset val="204"/>
    </font>
    <font>
      <sz val="9"/>
      <color rgb="FFFF0000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7" fillId="0" borderId="0" applyFont="0" applyFill="0" applyBorder="0" applyAlignment="0" applyProtection="0"/>
    <xf numFmtId="0" fontId="14" fillId="0" borderId="0"/>
  </cellStyleXfs>
  <cellXfs count="98">
    <xf numFmtId="0" fontId="0" fillId="0" borderId="0" xfId="0"/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5" fillId="0" borderId="0" xfId="1" applyFont="1"/>
    <xf numFmtId="4" fontId="5" fillId="0" borderId="0" xfId="1" applyNumberFormat="1" applyFont="1"/>
    <xf numFmtId="3" fontId="5" fillId="0" borderId="0" xfId="1" applyNumberFormat="1" applyFont="1"/>
    <xf numFmtId="0" fontId="4" fillId="0" borderId="0" xfId="1" applyFont="1"/>
    <xf numFmtId="0" fontId="4" fillId="0" borderId="0" xfId="1" applyFont="1" applyAlignment="1">
      <alignment horizontal="right"/>
    </xf>
    <xf numFmtId="0" fontId="3" fillId="0" borderId="0" xfId="1" applyFont="1" applyAlignment="1">
      <alignment horizontal="right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right"/>
    </xf>
    <xf numFmtId="0" fontId="3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vertical="top" wrapText="1"/>
    </xf>
    <xf numFmtId="0" fontId="2" fillId="0" borderId="1" xfId="1" applyFont="1" applyBorder="1" applyAlignment="1">
      <alignment horizontal="center" vertical="top" wrapText="1"/>
    </xf>
    <xf numFmtId="165" fontId="2" fillId="0" borderId="1" xfId="2" applyNumberFormat="1" applyFont="1" applyBorder="1" applyAlignment="1">
      <alignment horizontal="right" vertical="top" wrapText="1"/>
    </xf>
    <xf numFmtId="164" fontId="5" fillId="0" borderId="0" xfId="2" applyFont="1"/>
    <xf numFmtId="0" fontId="3" fillId="0" borderId="1" xfId="1" applyFont="1" applyBorder="1" applyAlignment="1">
      <alignment vertical="top" wrapText="1"/>
    </xf>
    <xf numFmtId="49" fontId="3" fillId="0" borderId="1" xfId="1" applyNumberFormat="1" applyFont="1" applyBorder="1" applyAlignment="1">
      <alignment horizontal="center" vertical="top" wrapText="1"/>
    </xf>
    <xf numFmtId="165" fontId="3" fillId="0" borderId="1" xfId="2" applyNumberFormat="1" applyFont="1" applyFill="1" applyBorder="1" applyAlignment="1">
      <alignment horizontal="right" vertical="top" wrapText="1"/>
    </xf>
    <xf numFmtId="165" fontId="4" fillId="0" borderId="1" xfId="2" applyNumberFormat="1" applyFont="1" applyFill="1" applyBorder="1" applyAlignment="1">
      <alignment horizontal="right" vertical="top" wrapText="1"/>
    </xf>
    <xf numFmtId="0" fontId="2" fillId="2" borderId="1" xfId="1" applyFont="1" applyFill="1" applyBorder="1" applyAlignment="1">
      <alignment vertical="top" wrapText="1"/>
    </xf>
    <xf numFmtId="49" fontId="2" fillId="2" borderId="1" xfId="1" applyNumberFormat="1" applyFont="1" applyFill="1" applyBorder="1" applyAlignment="1">
      <alignment horizontal="center" vertical="top" wrapText="1"/>
    </xf>
    <xf numFmtId="165" fontId="2" fillId="2" borderId="1" xfId="2" applyNumberFormat="1" applyFont="1" applyFill="1" applyBorder="1" applyAlignment="1">
      <alignment horizontal="right" vertical="top" wrapText="1"/>
    </xf>
    <xf numFmtId="49" fontId="2" fillId="0" borderId="1" xfId="1" applyNumberFormat="1" applyFont="1" applyBorder="1" applyAlignment="1">
      <alignment horizontal="center" vertical="top" wrapText="1"/>
    </xf>
    <xf numFmtId="165" fontId="2" fillId="0" borderId="1" xfId="2" applyNumberFormat="1" applyFont="1" applyBorder="1" applyAlignment="1">
      <alignment horizontal="center" vertical="top" wrapText="1"/>
    </xf>
    <xf numFmtId="165" fontId="3" fillId="0" borderId="1" xfId="2" applyNumberFormat="1" applyFont="1" applyBorder="1" applyAlignment="1">
      <alignment horizontal="right" vertical="top" wrapText="1"/>
    </xf>
    <xf numFmtId="3" fontId="3" fillId="0" borderId="1" xfId="1" applyNumberFormat="1" applyFont="1" applyBorder="1" applyAlignment="1">
      <alignment horizontal="right" vertical="top" wrapText="1"/>
    </xf>
    <xf numFmtId="3" fontId="4" fillId="0" borderId="1" xfId="1" applyNumberFormat="1" applyFont="1" applyBorder="1" applyAlignment="1">
      <alignment horizontal="right" vertical="top" wrapText="1"/>
    </xf>
    <xf numFmtId="0" fontId="2" fillId="3" borderId="1" xfId="1" applyFont="1" applyFill="1" applyBorder="1" applyAlignment="1">
      <alignment vertical="top" wrapText="1"/>
    </xf>
    <xf numFmtId="0" fontId="2" fillId="3" borderId="1" xfId="1" applyFont="1" applyFill="1" applyBorder="1" applyAlignment="1">
      <alignment horizontal="center" vertical="top" wrapText="1"/>
    </xf>
    <xf numFmtId="165" fontId="2" fillId="3" borderId="1" xfId="2" applyNumberFormat="1" applyFont="1" applyFill="1" applyBorder="1" applyAlignment="1">
      <alignment horizontal="right" vertical="top" wrapText="1"/>
    </xf>
    <xf numFmtId="0" fontId="2" fillId="2" borderId="1" xfId="1" applyFont="1" applyFill="1" applyBorder="1" applyAlignment="1">
      <alignment horizontal="center" vertical="top" wrapText="1"/>
    </xf>
    <xf numFmtId="0" fontId="3" fillId="0" borderId="0" xfId="1" applyFont="1"/>
    <xf numFmtId="164" fontId="8" fillId="0" borderId="0" xfId="2" applyFont="1"/>
    <xf numFmtId="0" fontId="9" fillId="0" borderId="0" xfId="1" applyFont="1" applyAlignment="1">
      <alignment vertical="center" wrapText="1"/>
    </xf>
    <xf numFmtId="0" fontId="9" fillId="0" borderId="0" xfId="1" applyFont="1"/>
    <xf numFmtId="165" fontId="5" fillId="4" borderId="0" xfId="1" applyNumberFormat="1" applyFont="1" applyFill="1"/>
    <xf numFmtId="0" fontId="1" fillId="0" borderId="0" xfId="1"/>
    <xf numFmtId="0" fontId="10" fillId="0" borderId="0" xfId="1" applyFont="1" applyAlignment="1">
      <alignment horizontal="right"/>
    </xf>
    <xf numFmtId="0" fontId="11" fillId="0" borderId="1" xfId="1" applyFont="1" applyBorder="1" applyAlignment="1">
      <alignment vertical="top" wrapText="1"/>
    </xf>
    <xf numFmtId="49" fontId="11" fillId="0" borderId="1" xfId="1" applyNumberFormat="1" applyFont="1" applyBorder="1" applyAlignment="1">
      <alignment horizontal="center" vertical="top" wrapText="1"/>
    </xf>
    <xf numFmtId="165" fontId="10" fillId="0" borderId="1" xfId="2" applyNumberFormat="1" applyFont="1" applyFill="1" applyBorder="1" applyAlignment="1">
      <alignment horizontal="right" vertical="top" wrapText="1"/>
    </xf>
    <xf numFmtId="165" fontId="10" fillId="0" borderId="1" xfId="1" applyNumberFormat="1" applyFont="1" applyBorder="1" applyAlignment="1">
      <alignment horizontal="right" vertical="top" wrapText="1"/>
    </xf>
    <xf numFmtId="0" fontId="6" fillId="2" borderId="1" xfId="1" applyFont="1" applyFill="1" applyBorder="1" applyAlignment="1">
      <alignment vertical="top" wrapText="1"/>
    </xf>
    <xf numFmtId="49" fontId="6" fillId="2" borderId="1" xfId="1" applyNumberFormat="1" applyFont="1" applyFill="1" applyBorder="1" applyAlignment="1">
      <alignment horizontal="center" vertical="top" wrapText="1"/>
    </xf>
    <xf numFmtId="165" fontId="12" fillId="2" borderId="1" xfId="2" applyNumberFormat="1" applyFont="1" applyFill="1" applyBorder="1" applyAlignment="1">
      <alignment horizontal="right" vertical="top" wrapText="1"/>
    </xf>
    <xf numFmtId="0" fontId="13" fillId="0" borderId="0" xfId="1" applyFont="1"/>
    <xf numFmtId="165" fontId="10" fillId="0" borderId="1" xfId="2" applyNumberFormat="1" applyFont="1" applyBorder="1" applyAlignment="1">
      <alignment horizontal="right" vertical="top" wrapText="1"/>
    </xf>
    <xf numFmtId="0" fontId="6" fillId="2" borderId="1" xfId="1" applyFont="1" applyFill="1" applyBorder="1" applyAlignment="1">
      <alignment horizontal="center" vertical="top" wrapText="1"/>
    </xf>
    <xf numFmtId="0" fontId="11" fillId="0" borderId="1" xfId="1" applyFont="1" applyBorder="1" applyAlignment="1">
      <alignment horizontal="center" vertical="top" wrapText="1"/>
    </xf>
    <xf numFmtId="0" fontId="6" fillId="3" borderId="1" xfId="1" applyFont="1" applyFill="1" applyBorder="1" applyAlignment="1">
      <alignment vertical="top" wrapText="1"/>
    </xf>
    <xf numFmtId="0" fontId="6" fillId="3" borderId="1" xfId="1" applyFont="1" applyFill="1" applyBorder="1" applyAlignment="1">
      <alignment horizontal="center" vertical="top" wrapText="1"/>
    </xf>
    <xf numFmtId="165" fontId="12" fillId="3" borderId="1" xfId="2" applyNumberFormat="1" applyFont="1" applyFill="1" applyBorder="1" applyAlignment="1">
      <alignment horizontal="right" vertical="top" wrapText="1"/>
    </xf>
    <xf numFmtId="165" fontId="12" fillId="3" borderId="1" xfId="1" applyNumberFormat="1" applyFont="1" applyFill="1" applyBorder="1" applyAlignment="1">
      <alignment horizontal="right" vertical="top" wrapText="1"/>
    </xf>
    <xf numFmtId="0" fontId="11" fillId="2" borderId="1" xfId="1" applyFont="1" applyFill="1" applyBorder="1" applyAlignment="1">
      <alignment vertical="top" wrapText="1"/>
    </xf>
    <xf numFmtId="0" fontId="11" fillId="2" borderId="1" xfId="1" applyFont="1" applyFill="1" applyBorder="1" applyAlignment="1">
      <alignment horizontal="center" vertical="top" wrapText="1"/>
    </xf>
    <xf numFmtId="165" fontId="10" fillId="2" borderId="1" xfId="2" applyNumberFormat="1" applyFont="1" applyFill="1" applyBorder="1" applyAlignment="1">
      <alignment horizontal="right" vertical="top" wrapText="1"/>
    </xf>
    <xf numFmtId="164" fontId="10" fillId="0" borderId="1" xfId="2" applyFont="1" applyBorder="1" applyAlignment="1">
      <alignment horizontal="right" vertical="top" wrapText="1"/>
    </xf>
    <xf numFmtId="3" fontId="10" fillId="0" borderId="1" xfId="1" applyNumberFormat="1" applyFont="1" applyBorder="1" applyAlignment="1">
      <alignment horizontal="right" vertical="top" wrapText="1"/>
    </xf>
    <xf numFmtId="0" fontId="11" fillId="0" borderId="0" xfId="1" applyFont="1"/>
    <xf numFmtId="0" fontId="11" fillId="0" borderId="0" xfId="1" applyFont="1" applyAlignment="1">
      <alignment horizontal="right"/>
    </xf>
    <xf numFmtId="0" fontId="11" fillId="0" borderId="0" xfId="1" applyFont="1" applyAlignment="1">
      <alignment horizontal="center" vertical="top" wrapText="1"/>
    </xf>
    <xf numFmtId="0" fontId="11" fillId="0" borderId="2" xfId="1" applyFont="1" applyBorder="1" applyAlignment="1">
      <alignment vertical="top" wrapText="1"/>
    </xf>
    <xf numFmtId="0" fontId="10" fillId="0" borderId="3" xfId="1" applyFont="1" applyBorder="1" applyAlignment="1">
      <alignment vertical="top" wrapText="1"/>
    </xf>
    <xf numFmtId="0" fontId="10" fillId="0" borderId="4" xfId="1" applyFont="1" applyBorder="1" applyAlignment="1">
      <alignment vertical="top" wrapText="1"/>
    </xf>
    <xf numFmtId="0" fontId="11" fillId="0" borderId="0" xfId="1" applyFont="1" applyAlignment="1">
      <alignment vertical="top" wrapText="1"/>
    </xf>
    <xf numFmtId="0" fontId="12" fillId="2" borderId="1" xfId="1" applyFont="1" applyFill="1" applyBorder="1" applyAlignment="1">
      <alignment vertical="top" wrapText="1"/>
    </xf>
    <xf numFmtId="49" fontId="6" fillId="0" borderId="0" xfId="1" applyNumberFormat="1" applyFont="1" applyAlignment="1">
      <alignment horizontal="center" vertical="top" wrapText="1"/>
    </xf>
    <xf numFmtId="3" fontId="13" fillId="0" borderId="0" xfId="1" applyNumberFormat="1" applyFont="1"/>
    <xf numFmtId="0" fontId="10" fillId="0" borderId="1" xfId="1" applyFont="1" applyBorder="1" applyAlignment="1">
      <alignment vertical="top" wrapText="1"/>
    </xf>
    <xf numFmtId="49" fontId="11" fillId="0" borderId="0" xfId="1" applyNumberFormat="1" applyFont="1" applyAlignment="1">
      <alignment horizontal="center" vertical="top" wrapText="1"/>
    </xf>
    <xf numFmtId="0" fontId="12" fillId="3" borderId="1" xfId="1" applyFont="1" applyFill="1" applyBorder="1" applyAlignment="1">
      <alignment vertical="top" wrapText="1"/>
    </xf>
    <xf numFmtId="0" fontId="10" fillId="0" borderId="2" xfId="1" applyFont="1" applyBorder="1" applyAlignment="1">
      <alignment vertical="top" wrapText="1"/>
    </xf>
    <xf numFmtId="165" fontId="10" fillId="0" borderId="3" xfId="2" applyNumberFormat="1" applyFont="1" applyBorder="1" applyAlignment="1">
      <alignment vertical="top" wrapText="1"/>
    </xf>
    <xf numFmtId="165" fontId="10" fillId="0" borderId="4" xfId="2" applyNumberFormat="1" applyFont="1" applyBorder="1" applyAlignment="1">
      <alignment vertical="top" wrapText="1"/>
    </xf>
    <xf numFmtId="4" fontId="1" fillId="0" borderId="0" xfId="1" applyNumberFormat="1"/>
    <xf numFmtId="3" fontId="1" fillId="0" borderId="0" xfId="1" applyNumberFormat="1"/>
    <xf numFmtId="0" fontId="15" fillId="0" borderId="0" xfId="3" applyFont="1" applyAlignment="1">
      <alignment horizontal="left" vertical="top" wrapText="1" indent="4"/>
    </xf>
    <xf numFmtId="0" fontId="16" fillId="0" borderId="0" xfId="3" applyFont="1" applyAlignment="1">
      <alignment horizontal="left" vertical="top" wrapText="1" indent="2"/>
    </xf>
    <xf numFmtId="0" fontId="17" fillId="0" borderId="0" xfId="3" applyFont="1" applyAlignment="1">
      <alignment horizontal="left" vertical="top" wrapText="1"/>
    </xf>
    <xf numFmtId="0" fontId="11" fillId="0" borderId="0" xfId="1" applyFont="1" applyAlignment="1">
      <alignment horizontal="justify"/>
    </xf>
    <xf numFmtId="0" fontId="11" fillId="0" borderId="1" xfId="1" applyFont="1" applyBorder="1" applyAlignment="1">
      <alignment horizontal="center" vertical="center" wrapText="1"/>
    </xf>
    <xf numFmtId="165" fontId="6" fillId="3" borderId="1" xfId="2" applyNumberFormat="1" applyFont="1" applyFill="1" applyBorder="1" applyAlignment="1">
      <alignment horizontal="center" vertical="top" wrapText="1"/>
    </xf>
    <xf numFmtId="165" fontId="12" fillId="3" borderId="1" xfId="2" applyNumberFormat="1" applyFont="1" applyFill="1" applyBorder="1" applyAlignment="1">
      <alignment horizontal="center" vertical="top" wrapText="1"/>
    </xf>
    <xf numFmtId="165" fontId="13" fillId="0" borderId="0" xfId="1" applyNumberFormat="1" applyFont="1"/>
    <xf numFmtId="165" fontId="11" fillId="0" borderId="1" xfId="2" applyNumberFormat="1" applyFont="1" applyBorder="1" applyAlignment="1">
      <alignment horizontal="center" vertical="top" wrapText="1"/>
    </xf>
    <xf numFmtId="165" fontId="19" fillId="0" borderId="1" xfId="2" applyNumberFormat="1" applyFont="1" applyBorder="1" applyAlignment="1">
      <alignment horizontal="center" vertical="top" wrapText="1"/>
    </xf>
    <xf numFmtId="165" fontId="6" fillId="2" borderId="1" xfId="2" applyNumberFormat="1" applyFont="1" applyFill="1" applyBorder="1" applyAlignment="1">
      <alignment horizontal="center" vertical="top" wrapText="1"/>
    </xf>
    <xf numFmtId="165" fontId="6" fillId="0" borderId="1" xfId="2" applyNumberFormat="1" applyFont="1" applyBorder="1" applyAlignment="1">
      <alignment horizontal="center" vertical="top" wrapText="1"/>
    </xf>
    <xf numFmtId="165" fontId="11" fillId="2" borderId="1" xfId="2" applyNumberFormat="1" applyFont="1" applyFill="1" applyBorder="1" applyAlignment="1">
      <alignment horizontal="center" vertical="top" wrapText="1"/>
    </xf>
    <xf numFmtId="165" fontId="6" fillId="0" borderId="1" xfId="2" applyNumberFormat="1" applyFont="1" applyFill="1" applyBorder="1" applyAlignment="1">
      <alignment horizontal="center" vertical="top" wrapText="1"/>
    </xf>
    <xf numFmtId="165" fontId="11" fillId="0" borderId="1" xfId="2" applyNumberFormat="1" applyFont="1" applyFill="1" applyBorder="1" applyAlignment="1">
      <alignment horizontal="center" vertical="top" wrapText="1"/>
    </xf>
    <xf numFmtId="165" fontId="1" fillId="0" borderId="0" xfId="1" applyNumberFormat="1"/>
    <xf numFmtId="0" fontId="6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18" fillId="0" borderId="0" xfId="1" applyFont="1" applyAlignment="1">
      <alignment horizontal="center"/>
    </xf>
    <xf numFmtId="0" fontId="11" fillId="0" borderId="1" xfId="1" applyFont="1" applyBorder="1" applyAlignment="1">
      <alignment horizontal="center" vertical="center" wrapText="1"/>
    </xf>
  </cellXfs>
  <cellStyles count="4">
    <cellStyle name="Обычный" xfId="0" builtinId="0"/>
    <cellStyle name="Обычный 12 2 2" xfId="1" xr:uid="{464FDF21-4B4E-4FC4-BF1D-025CEFF6A6E8}"/>
    <cellStyle name="Обычный_ОДД" xfId="3" xr:uid="{75633466-5321-45DF-9A11-EB8D4C0C6D8C}"/>
    <cellStyle name="Финансовый 2_АВАНСЫ в ДЕКАБРЕ арендаторы Костаная" xfId="2" xr:uid="{2BEE408E-9AB0-4A43-836F-8ED6EE0441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Almata%20Projeleri\Is%20ve%20Kongre%20Merkezleri\030512%20Bina%20Kesif%20SO%20+%20SH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company\Budgets\West%20Pointe\master%20budge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server\teklif\2WI...%20Tender\oferty\bill_wy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ntl_elek_poz_listesi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urken\Document\&#1050;&#1072;&#1088;&#1073;&#1080;&#1076;\&#1047;&#1087;_&#1087;&#1077;&#1088;&#1089;&#1086;&#1085;&#1072;&#1083;\&#1064;&#1090;_&#1088;&#1072;&#1089;&#1087;\ZAVOD-T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 Katsayı"/>
      <sheetName val="Proje Icmal"/>
      <sheetName val="Personel List"/>
      <sheetName val="Lojman Kira"/>
      <sheetName val="Arac Kira"/>
      <sheetName val="Diğer K"/>
      <sheetName val="Otel Mek Icmal"/>
      <sheetName val="Otel Mek"/>
      <sheetName val="SPA Mek"/>
      <sheetName val="Otel Mek Icmal 1"/>
      <sheetName val="Otel Mek 1"/>
      <sheetName val="Hast Mek Icmal "/>
      <sheetName val="Hast Mek"/>
      <sheetName val="Hast Elk Icmal"/>
      <sheetName val="Hast Elk"/>
      <sheetName val="Hast Elk Icmal 1"/>
      <sheetName val="Hast Elk 1"/>
      <sheetName val="Otel Elk Icmal"/>
      <sheetName val="Otel Elk"/>
      <sheetName val="Otel Elk İcmal 1"/>
      <sheetName val="Otel Elk 1"/>
      <sheetName val="Otel Insaat"/>
      <sheetName val="Hastane Insaat"/>
      <sheetName val="Sarf Malzeme"/>
      <sheetName val="K_Katsay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dget"/>
      <sheetName val="Job #"/>
      <sheetName val="Project Info"/>
      <sheetName val="LAND"/>
      <sheetName val="Gen. Conditions"/>
      <sheetName val="SITE WORK"/>
      <sheetName val="CONCRETE WORK"/>
      <sheetName val="MASONARY"/>
      <sheetName val="METALS"/>
      <sheetName val="LUMBER"/>
      <sheetName val="Appliances"/>
      <sheetName val="Cabinets"/>
      <sheetName val="Floor Covering"/>
      <sheetName val="Windows"/>
      <sheetName val="Job_#"/>
      <sheetName val="Project_Info"/>
      <sheetName val="Gen__Conditions"/>
      <sheetName val="SITE_WORK"/>
      <sheetName val="CONCRETE_WORK"/>
      <sheetName val="Floor_Covering"/>
    </sheetNames>
    <sheetDataSet>
      <sheetData sheetId="0" refreshError="1"/>
      <sheetData sheetId="1" refreshError="1">
        <row r="63">
          <cell r="B63">
            <v>48</v>
          </cell>
          <cell r="G63">
            <v>6123200</v>
          </cell>
        </row>
        <row r="122">
          <cell r="B122">
            <v>45</v>
          </cell>
          <cell r="G122">
            <v>5444500</v>
          </cell>
        </row>
        <row r="182">
          <cell r="B182">
            <v>46</v>
          </cell>
          <cell r="G182">
            <v>5679232</v>
          </cell>
        </row>
        <row r="242">
          <cell r="B242">
            <v>46</v>
          </cell>
          <cell r="G242">
            <v>5679232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0">
          <cell r="B20">
            <v>2046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sp"/>
      <sheetName val="15007"/>
      <sheetName val="15008"/>
      <sheetName val="15009"/>
    </sheetNames>
    <sheetDataSet>
      <sheetData sheetId="0">
        <row r="2">
          <cell r="D2">
            <v>1.0991240099744821</v>
          </cell>
        </row>
        <row r="3">
          <cell r="D3">
            <v>1.0991240099744821</v>
          </cell>
        </row>
        <row r="4">
          <cell r="D4">
            <v>0.99360810501693186</v>
          </cell>
        </row>
        <row r="5">
          <cell r="D5">
            <v>1.5695490862435604</v>
          </cell>
        </row>
        <row r="6">
          <cell r="D6">
            <v>1.5882341944131266</v>
          </cell>
        </row>
        <row r="7">
          <cell r="D7">
            <v>1.0991240099744821</v>
          </cell>
        </row>
        <row r="8">
          <cell r="D8">
            <v>1.0991240099744821</v>
          </cell>
        </row>
        <row r="9">
          <cell r="D9">
            <v>1.0991240099744821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ADIKES2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Руководители"/>
      <sheetName val="Рабочие"/>
      <sheetName val="Численность апп. упр.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188C8-168E-4C45-9171-C2E98C018644}">
  <sheetPr>
    <tabColor rgb="FFFF0000"/>
    <pageSetUpPr fitToPage="1"/>
  </sheetPr>
  <dimension ref="A1:F100"/>
  <sheetViews>
    <sheetView zoomScaleNormal="100" workbookViewId="0">
      <selection activeCell="J92" sqref="J92"/>
    </sheetView>
  </sheetViews>
  <sheetFormatPr defaultColWidth="9.28515625" defaultRowHeight="12" outlineLevelRow="1" x14ac:dyDescent="0.2"/>
  <cols>
    <col min="1" max="1" width="73" style="3" customWidth="1"/>
    <col min="2" max="2" width="6.42578125" style="3" bestFit="1" customWidth="1"/>
    <col min="3" max="4" width="19.7109375" style="3" customWidth="1"/>
    <col min="5" max="5" width="17.5703125" style="3" bestFit="1" customWidth="1"/>
    <col min="6" max="6" width="9.28515625" style="4"/>
    <col min="7" max="16384" width="9.28515625" style="3"/>
  </cols>
  <sheetData>
    <row r="1" spans="1:5" x14ac:dyDescent="0.2">
      <c r="A1" s="9" t="s">
        <v>0</v>
      </c>
      <c r="B1" s="1"/>
      <c r="C1" s="2"/>
      <c r="D1" s="1"/>
    </row>
    <row r="2" spans="1:5" x14ac:dyDescent="0.2">
      <c r="B2" s="6"/>
      <c r="C2" s="7"/>
      <c r="D2" s="8"/>
      <c r="E2" s="6"/>
    </row>
    <row r="3" spans="1:5" ht="12.75" x14ac:dyDescent="0.2">
      <c r="A3" s="94" t="s">
        <v>1</v>
      </c>
      <c r="B3" s="94"/>
      <c r="C3" s="94"/>
      <c r="D3" s="94"/>
    </row>
    <row r="4" spans="1:5" x14ac:dyDescent="0.2">
      <c r="A4" s="95" t="s">
        <v>2</v>
      </c>
      <c r="B4" s="95"/>
      <c r="C4" s="95"/>
      <c r="D4" s="95"/>
    </row>
    <row r="5" spans="1:5" x14ac:dyDescent="0.2">
      <c r="A5" s="9"/>
      <c r="B5" s="10"/>
      <c r="C5" s="10"/>
      <c r="D5" s="11" t="s">
        <v>3</v>
      </c>
    </row>
    <row r="6" spans="1:5" ht="24" customHeight="1" x14ac:dyDescent="0.2">
      <c r="A6" s="12" t="s">
        <v>4</v>
      </c>
      <c r="B6" s="12" t="s">
        <v>5</v>
      </c>
      <c r="C6" s="12" t="s">
        <v>6</v>
      </c>
      <c r="D6" s="12" t="s">
        <v>7</v>
      </c>
    </row>
    <row r="7" spans="1:5" ht="12" customHeight="1" x14ac:dyDescent="0.2">
      <c r="A7" s="13" t="s">
        <v>8</v>
      </c>
      <c r="B7" s="14"/>
      <c r="C7" s="15"/>
      <c r="D7" s="15"/>
      <c r="E7" s="16"/>
    </row>
    <row r="8" spans="1:5" x14ac:dyDescent="0.2">
      <c r="A8" s="17" t="s">
        <v>9</v>
      </c>
      <c r="B8" s="18" t="s">
        <v>10</v>
      </c>
      <c r="C8" s="19">
        <v>53149</v>
      </c>
      <c r="D8" s="19">
        <v>59742</v>
      </c>
      <c r="E8" s="16"/>
    </row>
    <row r="9" spans="1:5" x14ac:dyDescent="0.2">
      <c r="A9" s="17" t="s">
        <v>11</v>
      </c>
      <c r="B9" s="18"/>
      <c r="C9" s="19"/>
      <c r="D9" s="19"/>
      <c r="E9" s="16"/>
    </row>
    <row r="10" spans="1:5" ht="24" x14ac:dyDescent="0.2">
      <c r="A10" s="17" t="s">
        <v>12</v>
      </c>
      <c r="B10" s="18"/>
      <c r="C10" s="19"/>
      <c r="D10" s="19"/>
      <c r="E10" s="16"/>
    </row>
    <row r="11" spans="1:5" ht="24" x14ac:dyDescent="0.2">
      <c r="A11" s="17" t="s">
        <v>13</v>
      </c>
      <c r="B11" s="18"/>
      <c r="C11" s="19"/>
      <c r="D11" s="19"/>
      <c r="E11" s="16"/>
    </row>
    <row r="12" spans="1:5" x14ac:dyDescent="0.2">
      <c r="A12" s="17" t="s">
        <v>14</v>
      </c>
      <c r="B12" s="18"/>
      <c r="C12" s="20"/>
      <c r="D12" s="20"/>
      <c r="E12" s="16"/>
    </row>
    <row r="13" spans="1:5" x14ac:dyDescent="0.2">
      <c r="A13" s="17" t="s">
        <v>15</v>
      </c>
      <c r="B13" s="18"/>
      <c r="C13" s="19"/>
      <c r="D13" s="19"/>
      <c r="E13" s="16"/>
    </row>
    <row r="14" spans="1:5" x14ac:dyDescent="0.2">
      <c r="A14" s="17" t="s">
        <v>16</v>
      </c>
      <c r="B14" s="18" t="s">
        <v>17</v>
      </c>
      <c r="C14" s="19">
        <v>90894</v>
      </c>
      <c r="D14" s="19">
        <v>92951</v>
      </c>
      <c r="E14" s="16"/>
    </row>
    <row r="15" spans="1:5" x14ac:dyDescent="0.2">
      <c r="A15" s="17" t="s">
        <v>18</v>
      </c>
      <c r="B15" s="18"/>
      <c r="C15" s="20"/>
      <c r="D15" s="20"/>
      <c r="E15" s="16"/>
    </row>
    <row r="16" spans="1:5" x14ac:dyDescent="0.2">
      <c r="A16" s="17" t="s">
        <v>19</v>
      </c>
      <c r="B16" s="18"/>
      <c r="C16" s="20"/>
      <c r="D16" s="20"/>
      <c r="E16" s="16"/>
    </row>
    <row r="17" spans="1:5" x14ac:dyDescent="0.2">
      <c r="A17" s="17" t="s">
        <v>20</v>
      </c>
      <c r="B17" s="18"/>
      <c r="C17" s="20">
        <v>19</v>
      </c>
      <c r="D17" s="20">
        <v>19</v>
      </c>
      <c r="E17" s="16"/>
    </row>
    <row r="18" spans="1:5" x14ac:dyDescent="0.2">
      <c r="A18" s="17" t="s">
        <v>21</v>
      </c>
      <c r="B18" s="18"/>
      <c r="C18" s="20"/>
      <c r="D18" s="20"/>
      <c r="E18" s="16"/>
    </row>
    <row r="19" spans="1:5" x14ac:dyDescent="0.2">
      <c r="A19" s="17" t="s">
        <v>22</v>
      </c>
      <c r="B19" s="18"/>
      <c r="C19" s="20"/>
      <c r="D19" s="20"/>
      <c r="E19" s="16"/>
    </row>
    <row r="20" spans="1:5" x14ac:dyDescent="0.2">
      <c r="A20" s="17" t="s">
        <v>23</v>
      </c>
      <c r="B20" s="18" t="s">
        <v>24</v>
      </c>
      <c r="C20" s="20">
        <v>4466</v>
      </c>
      <c r="D20" s="20">
        <v>3055</v>
      </c>
      <c r="E20" s="16"/>
    </row>
    <row r="21" spans="1:5" x14ac:dyDescent="0.2">
      <c r="A21" s="21" t="s">
        <v>25</v>
      </c>
      <c r="B21" s="22"/>
      <c r="C21" s="23">
        <f>SUM(C8:C20)</f>
        <v>148528</v>
      </c>
      <c r="D21" s="23">
        <f t="shared" ref="D21" si="0">SUM(D8:D20)</f>
        <v>155767</v>
      </c>
      <c r="E21" s="16"/>
    </row>
    <row r="22" spans="1:5" x14ac:dyDescent="0.2">
      <c r="A22" s="13" t="s">
        <v>26</v>
      </c>
      <c r="B22" s="24"/>
      <c r="C22" s="25"/>
      <c r="D22" s="25"/>
      <c r="E22" s="16"/>
    </row>
    <row r="23" spans="1:5" x14ac:dyDescent="0.2">
      <c r="A23" s="13" t="s">
        <v>27</v>
      </c>
      <c r="B23" s="24"/>
      <c r="C23" s="15"/>
      <c r="D23" s="15"/>
      <c r="E23" s="16"/>
    </row>
    <row r="24" spans="1:5" x14ac:dyDescent="0.2">
      <c r="A24" s="17" t="s">
        <v>28</v>
      </c>
      <c r="B24" s="18"/>
      <c r="C24" s="26"/>
      <c r="D24" s="26"/>
      <c r="E24" s="16"/>
    </row>
    <row r="25" spans="1:5" ht="24" x14ac:dyDescent="0.2">
      <c r="A25" s="17" t="s">
        <v>29</v>
      </c>
      <c r="B25" s="18" t="s">
        <v>30</v>
      </c>
      <c r="C25" s="27">
        <v>20500</v>
      </c>
      <c r="D25" s="27">
        <v>150</v>
      </c>
      <c r="E25" s="16"/>
    </row>
    <row r="26" spans="1:5" ht="24" x14ac:dyDescent="0.2">
      <c r="A26" s="17" t="s">
        <v>31</v>
      </c>
      <c r="B26" s="18"/>
      <c r="C26" s="26"/>
      <c r="D26" s="26"/>
      <c r="E26" s="16"/>
    </row>
    <row r="27" spans="1:5" x14ac:dyDescent="0.2">
      <c r="A27" s="17" t="s">
        <v>32</v>
      </c>
      <c r="B27" s="18"/>
      <c r="C27" s="26"/>
      <c r="D27" s="26"/>
      <c r="E27" s="16"/>
    </row>
    <row r="28" spans="1:5" x14ac:dyDescent="0.2">
      <c r="A28" s="17" t="s">
        <v>33</v>
      </c>
      <c r="B28" s="18"/>
      <c r="C28" s="19"/>
      <c r="D28" s="19"/>
      <c r="E28" s="16"/>
    </row>
    <row r="29" spans="1:5" x14ac:dyDescent="0.2">
      <c r="A29" s="17" t="s">
        <v>34</v>
      </c>
      <c r="B29" s="18"/>
      <c r="C29" s="19"/>
      <c r="D29" s="19"/>
      <c r="E29" s="16"/>
    </row>
    <row r="30" spans="1:5" x14ac:dyDescent="0.2">
      <c r="A30" s="17" t="s">
        <v>35</v>
      </c>
      <c r="B30" s="18" t="s">
        <v>36</v>
      </c>
      <c r="C30" s="27">
        <v>178511</v>
      </c>
      <c r="D30" s="19"/>
      <c r="E30" s="16"/>
    </row>
    <row r="31" spans="1:5" x14ac:dyDescent="0.2">
      <c r="A31" s="17" t="s">
        <v>37</v>
      </c>
      <c r="B31" s="18"/>
      <c r="C31" s="19"/>
      <c r="D31" s="19"/>
      <c r="E31" s="16"/>
    </row>
    <row r="32" spans="1:5" x14ac:dyDescent="0.2">
      <c r="A32" s="17" t="s">
        <v>38</v>
      </c>
      <c r="B32" s="18"/>
      <c r="C32" s="19"/>
      <c r="D32" s="19"/>
      <c r="E32" s="16"/>
    </row>
    <row r="33" spans="1:5" x14ac:dyDescent="0.2">
      <c r="A33" s="17" t="s">
        <v>39</v>
      </c>
      <c r="B33" s="18"/>
      <c r="C33" s="19"/>
      <c r="D33" s="19"/>
      <c r="E33" s="16"/>
    </row>
    <row r="34" spans="1:5" x14ac:dyDescent="0.2">
      <c r="A34" s="17" t="s">
        <v>40</v>
      </c>
      <c r="B34" s="18" t="s">
        <v>41</v>
      </c>
      <c r="C34" s="27">
        <v>4034891</v>
      </c>
      <c r="D34" s="27">
        <v>3629985</v>
      </c>
      <c r="E34" s="16"/>
    </row>
    <row r="35" spans="1:5" x14ac:dyDescent="0.2">
      <c r="A35" s="17" t="s">
        <v>42</v>
      </c>
      <c r="B35" s="18"/>
      <c r="C35" s="27"/>
      <c r="D35" s="27"/>
      <c r="E35" s="16"/>
    </row>
    <row r="36" spans="1:5" x14ac:dyDescent="0.2">
      <c r="A36" s="17" t="s">
        <v>43</v>
      </c>
      <c r="B36" s="18"/>
      <c r="C36" s="27"/>
      <c r="D36" s="27"/>
      <c r="E36" s="16"/>
    </row>
    <row r="37" spans="1:5" x14ac:dyDescent="0.2">
      <c r="A37" s="17" t="s">
        <v>22</v>
      </c>
      <c r="B37" s="18"/>
      <c r="C37" s="27"/>
      <c r="D37" s="27"/>
      <c r="E37" s="16"/>
    </row>
    <row r="38" spans="1:5" x14ac:dyDescent="0.2">
      <c r="A38" s="17" t="s">
        <v>44</v>
      </c>
      <c r="B38" s="18"/>
      <c r="C38" s="27"/>
      <c r="D38" s="27"/>
      <c r="E38" s="16"/>
    </row>
    <row r="39" spans="1:5" x14ac:dyDescent="0.2">
      <c r="A39" s="17" t="s">
        <v>45</v>
      </c>
      <c r="B39" s="18"/>
      <c r="C39" s="28"/>
      <c r="D39" s="28"/>
      <c r="E39" s="16"/>
    </row>
    <row r="40" spans="1:5" x14ac:dyDescent="0.2">
      <c r="A40" s="17" t="s">
        <v>46</v>
      </c>
      <c r="B40" s="18"/>
      <c r="C40" s="28"/>
      <c r="D40" s="28"/>
      <c r="E40" s="16"/>
    </row>
    <row r="41" spans="1:5" x14ac:dyDescent="0.2">
      <c r="A41" s="17" t="s">
        <v>47</v>
      </c>
      <c r="B41" s="18" t="s">
        <v>48</v>
      </c>
      <c r="C41" s="27">
        <v>10834</v>
      </c>
      <c r="D41" s="19"/>
      <c r="E41" s="16"/>
    </row>
    <row r="42" spans="1:5" x14ac:dyDescent="0.2">
      <c r="A42" s="21" t="s">
        <v>49</v>
      </c>
      <c r="B42" s="22"/>
      <c r="C42" s="23">
        <f>SUM(C24:C41)</f>
        <v>4244736</v>
      </c>
      <c r="D42" s="23">
        <f t="shared" ref="D42" si="1">SUM(D24:D41)</f>
        <v>3630135</v>
      </c>
      <c r="E42" s="16"/>
    </row>
    <row r="43" spans="1:5" x14ac:dyDescent="0.2">
      <c r="A43" s="29" t="s">
        <v>50</v>
      </c>
      <c r="B43" s="30"/>
      <c r="C43" s="31">
        <f>C21+C22+C42</f>
        <v>4393264</v>
      </c>
      <c r="D43" s="31">
        <f>D21+D22+D42</f>
        <v>3785902</v>
      </c>
      <c r="E43" s="16"/>
    </row>
    <row r="44" spans="1:5" ht="24" customHeight="1" x14ac:dyDescent="0.2">
      <c r="A44" s="17" t="s">
        <v>51</v>
      </c>
      <c r="B44" s="12"/>
      <c r="C44" s="12" t="s">
        <v>6</v>
      </c>
      <c r="D44" s="12" t="s">
        <v>7</v>
      </c>
      <c r="E44" s="16"/>
    </row>
    <row r="45" spans="1:5" x14ac:dyDescent="0.2">
      <c r="A45" s="13" t="s">
        <v>52</v>
      </c>
      <c r="B45" s="14"/>
      <c r="C45" s="25"/>
      <c r="D45" s="25"/>
      <c r="E45" s="16"/>
    </row>
    <row r="46" spans="1:5" x14ac:dyDescent="0.2">
      <c r="A46" s="17" t="s">
        <v>53</v>
      </c>
      <c r="B46" s="12">
        <v>12</v>
      </c>
      <c r="C46" s="27">
        <v>152203</v>
      </c>
      <c r="D46" s="27">
        <v>65000</v>
      </c>
      <c r="E46" s="16"/>
    </row>
    <row r="47" spans="1:5" ht="24" x14ac:dyDescent="0.2">
      <c r="A47" s="17" t="s">
        <v>54</v>
      </c>
      <c r="B47" s="12"/>
      <c r="C47" s="26"/>
      <c r="D47" s="26"/>
      <c r="E47" s="16"/>
    </row>
    <row r="48" spans="1:5" x14ac:dyDescent="0.2">
      <c r="A48" s="17" t="s">
        <v>14</v>
      </c>
      <c r="B48" s="12"/>
      <c r="C48" s="26"/>
      <c r="D48" s="26"/>
      <c r="E48" s="16"/>
    </row>
    <row r="49" spans="1:5" x14ac:dyDescent="0.2">
      <c r="A49" s="17" t="s">
        <v>55</v>
      </c>
      <c r="B49" s="12"/>
      <c r="C49" s="27"/>
      <c r="D49" s="27"/>
      <c r="E49" s="16"/>
    </row>
    <row r="50" spans="1:5" x14ac:dyDescent="0.2">
      <c r="A50" s="17" t="s">
        <v>56</v>
      </c>
      <c r="B50" s="12">
        <v>13</v>
      </c>
      <c r="C50" s="27">
        <v>43</v>
      </c>
      <c r="D50" s="27">
        <v>38</v>
      </c>
      <c r="E50" s="16"/>
    </row>
    <row r="51" spans="1:5" x14ac:dyDescent="0.2">
      <c r="A51" s="17" t="s">
        <v>57</v>
      </c>
      <c r="B51" s="12">
        <v>14</v>
      </c>
      <c r="C51" s="27">
        <v>811</v>
      </c>
      <c r="D51" s="27">
        <v>811</v>
      </c>
      <c r="E51" s="16"/>
    </row>
    <row r="52" spans="1:5" x14ac:dyDescent="0.2">
      <c r="A52" s="17" t="s">
        <v>58</v>
      </c>
      <c r="B52" s="12"/>
      <c r="C52" s="27"/>
      <c r="D52" s="27"/>
      <c r="E52" s="16"/>
    </row>
    <row r="53" spans="1:5" x14ac:dyDescent="0.2">
      <c r="A53" s="17" t="s">
        <v>59</v>
      </c>
      <c r="B53" s="12"/>
      <c r="C53" s="27">
        <v>309</v>
      </c>
      <c r="D53" s="27"/>
      <c r="E53" s="16"/>
    </row>
    <row r="54" spans="1:5" x14ac:dyDescent="0.2">
      <c r="A54" s="17" t="s">
        <v>60</v>
      </c>
      <c r="B54" s="12"/>
      <c r="C54" s="27"/>
      <c r="D54" s="27"/>
      <c r="E54" s="16"/>
    </row>
    <row r="55" spans="1:5" x14ac:dyDescent="0.2">
      <c r="A55" s="17" t="s">
        <v>61</v>
      </c>
      <c r="B55" s="12"/>
      <c r="C55" s="19"/>
      <c r="D55" s="19"/>
      <c r="E55" s="16"/>
    </row>
    <row r="56" spans="1:5" x14ac:dyDescent="0.2">
      <c r="A56" s="17" t="s">
        <v>62</v>
      </c>
      <c r="B56" s="12"/>
      <c r="C56" s="19"/>
      <c r="D56" s="19"/>
      <c r="E56" s="16"/>
    </row>
    <row r="57" spans="1:5" x14ac:dyDescent="0.2">
      <c r="A57" s="17" t="s">
        <v>63</v>
      </c>
      <c r="B57" s="12"/>
      <c r="C57" s="19"/>
      <c r="D57" s="19"/>
      <c r="E57" s="16"/>
    </row>
    <row r="58" spans="1:5" x14ac:dyDescent="0.2">
      <c r="A58" s="17" t="s">
        <v>64</v>
      </c>
      <c r="B58" s="12">
        <v>15</v>
      </c>
      <c r="C58" s="27">
        <v>2174</v>
      </c>
      <c r="D58" s="27">
        <v>16425</v>
      </c>
      <c r="E58" s="16"/>
    </row>
    <row r="59" spans="1:5" x14ac:dyDescent="0.2">
      <c r="A59" s="21" t="s">
        <v>65</v>
      </c>
      <c r="B59" s="32"/>
      <c r="C59" s="23">
        <f>SUM(C46:C58)</f>
        <v>155540</v>
      </c>
      <c r="D59" s="23">
        <f>SUM(D46:D58)</f>
        <v>82274</v>
      </c>
      <c r="E59" s="16"/>
    </row>
    <row r="60" spans="1:5" x14ac:dyDescent="0.2">
      <c r="A60" s="13" t="s">
        <v>66</v>
      </c>
      <c r="B60" s="14"/>
      <c r="C60" s="15"/>
      <c r="D60" s="15"/>
      <c r="E60" s="16"/>
    </row>
    <row r="61" spans="1:5" x14ac:dyDescent="0.2">
      <c r="A61" s="13" t="s">
        <v>67</v>
      </c>
      <c r="B61" s="14"/>
      <c r="C61" s="15"/>
      <c r="D61" s="15"/>
      <c r="E61" s="16"/>
    </row>
    <row r="62" spans="1:5" x14ac:dyDescent="0.2">
      <c r="A62" s="17" t="s">
        <v>68</v>
      </c>
      <c r="B62" s="12">
        <v>12</v>
      </c>
      <c r="C62" s="19">
        <v>2117476</v>
      </c>
      <c r="D62" s="19">
        <v>1997298</v>
      </c>
      <c r="E62" s="16"/>
    </row>
    <row r="63" spans="1:5" ht="24" x14ac:dyDescent="0.2">
      <c r="A63" s="17" t="s">
        <v>69</v>
      </c>
      <c r="B63" s="12"/>
      <c r="C63" s="19"/>
      <c r="D63" s="19"/>
      <c r="E63" s="16"/>
    </row>
    <row r="64" spans="1:5" x14ac:dyDescent="0.2">
      <c r="A64" s="17" t="s">
        <v>32</v>
      </c>
      <c r="B64" s="12"/>
      <c r="C64" s="19"/>
      <c r="D64" s="19"/>
      <c r="E64" s="16"/>
    </row>
    <row r="65" spans="1:5" x14ac:dyDescent="0.2">
      <c r="A65" s="17" t="s">
        <v>70</v>
      </c>
      <c r="B65" s="12"/>
      <c r="C65" s="19"/>
      <c r="D65" s="19"/>
      <c r="E65" s="16"/>
    </row>
    <row r="66" spans="1:5" x14ac:dyDescent="0.2">
      <c r="A66" s="17" t="s">
        <v>71</v>
      </c>
      <c r="B66" s="12"/>
      <c r="C66" s="19"/>
      <c r="D66" s="19"/>
      <c r="E66" s="16"/>
    </row>
    <row r="67" spans="1:5" x14ac:dyDescent="0.2">
      <c r="A67" s="17" t="s">
        <v>72</v>
      </c>
      <c r="B67" s="12"/>
      <c r="C67" s="20"/>
      <c r="D67" s="20"/>
      <c r="E67" s="16"/>
    </row>
    <row r="68" spans="1:5" x14ac:dyDescent="0.2">
      <c r="A68" s="17" t="s">
        <v>73</v>
      </c>
      <c r="B68" s="12"/>
      <c r="C68" s="19">
        <v>357219</v>
      </c>
      <c r="D68" s="19">
        <v>357219</v>
      </c>
      <c r="E68" s="16"/>
    </row>
    <row r="69" spans="1:5" x14ac:dyDescent="0.2">
      <c r="A69" s="17" t="s">
        <v>59</v>
      </c>
      <c r="B69" s="12"/>
      <c r="C69" s="20"/>
      <c r="D69" s="20"/>
      <c r="E69" s="16"/>
    </row>
    <row r="70" spans="1:5" x14ac:dyDescent="0.2">
      <c r="A70" s="17" t="s">
        <v>74</v>
      </c>
      <c r="B70" s="12"/>
      <c r="C70" s="20"/>
      <c r="D70" s="20"/>
      <c r="E70" s="16"/>
    </row>
    <row r="71" spans="1:5" x14ac:dyDescent="0.2">
      <c r="A71" s="17" t="s">
        <v>75</v>
      </c>
      <c r="B71" s="12"/>
      <c r="C71" s="20"/>
      <c r="D71" s="20"/>
      <c r="E71" s="16"/>
    </row>
    <row r="72" spans="1:5" x14ac:dyDescent="0.2">
      <c r="A72" s="17" t="s">
        <v>62</v>
      </c>
      <c r="B72" s="12"/>
      <c r="C72" s="20"/>
      <c r="D72" s="20"/>
      <c r="E72" s="16"/>
    </row>
    <row r="73" spans="1:5" x14ac:dyDescent="0.2">
      <c r="A73" s="17" t="s">
        <v>76</v>
      </c>
      <c r="B73" s="12"/>
      <c r="C73" s="19"/>
      <c r="D73" s="19"/>
      <c r="E73" s="16"/>
    </row>
    <row r="74" spans="1:5" x14ac:dyDescent="0.2">
      <c r="A74" s="21" t="s">
        <v>77</v>
      </c>
      <c r="B74" s="32"/>
      <c r="C74" s="23">
        <f t="shared" ref="C74" si="2">SUM(C62:C73)</f>
        <v>2474695</v>
      </c>
      <c r="D74" s="23">
        <f>SUM(D62:D73)</f>
        <v>2354517</v>
      </c>
      <c r="E74" s="16"/>
    </row>
    <row r="75" spans="1:5" x14ac:dyDescent="0.2">
      <c r="A75" s="13" t="s">
        <v>78</v>
      </c>
      <c r="B75" s="14"/>
      <c r="C75" s="15"/>
      <c r="D75" s="15"/>
      <c r="E75" s="16"/>
    </row>
    <row r="76" spans="1:5" x14ac:dyDescent="0.2">
      <c r="A76" s="17" t="s">
        <v>79</v>
      </c>
      <c r="B76" s="12">
        <v>16</v>
      </c>
      <c r="C76" s="19">
        <v>500</v>
      </c>
      <c r="D76" s="19">
        <v>500</v>
      </c>
      <c r="E76" s="16"/>
    </row>
    <row r="77" spans="1:5" x14ac:dyDescent="0.2">
      <c r="A77" s="17" t="s">
        <v>80</v>
      </c>
      <c r="B77" s="12"/>
      <c r="C77" s="26"/>
      <c r="D77" s="26"/>
      <c r="E77" s="16"/>
    </row>
    <row r="78" spans="1:5" x14ac:dyDescent="0.2">
      <c r="A78" s="17" t="s">
        <v>81</v>
      </c>
      <c r="B78" s="12"/>
      <c r="C78" s="26"/>
      <c r="D78" s="26"/>
      <c r="E78" s="16"/>
    </row>
    <row r="79" spans="1:5" x14ac:dyDescent="0.2">
      <c r="A79" s="17" t="s">
        <v>82</v>
      </c>
      <c r="B79" s="12"/>
      <c r="C79" s="19"/>
      <c r="D79" s="19"/>
      <c r="E79" s="16"/>
    </row>
    <row r="80" spans="1:5" x14ac:dyDescent="0.2">
      <c r="A80" s="17" t="s">
        <v>83</v>
      </c>
      <c r="B80" s="12"/>
      <c r="C80" s="19">
        <v>1762529</v>
      </c>
      <c r="D80" s="19">
        <v>1348611</v>
      </c>
      <c r="E80" s="16"/>
    </row>
    <row r="81" spans="1:5" x14ac:dyDescent="0.2">
      <c r="A81" s="17" t="s">
        <v>84</v>
      </c>
      <c r="B81" s="12"/>
      <c r="C81" s="19"/>
      <c r="D81" s="19"/>
      <c r="E81" s="16"/>
    </row>
    <row r="82" spans="1:5" ht="24" x14ac:dyDescent="0.2">
      <c r="A82" s="17" t="s">
        <v>85</v>
      </c>
      <c r="B82" s="12"/>
      <c r="C82" s="26">
        <f>SUM(C76:C81)</f>
        <v>1763029</v>
      </c>
      <c r="D82" s="26">
        <f>SUM(D76:D81)</f>
        <v>1349111</v>
      </c>
      <c r="E82" s="16"/>
    </row>
    <row r="83" spans="1:5" x14ac:dyDescent="0.2">
      <c r="A83" s="17" t="s">
        <v>86</v>
      </c>
      <c r="B83" s="12"/>
      <c r="C83" s="26"/>
      <c r="D83" s="26"/>
      <c r="E83" s="16"/>
    </row>
    <row r="84" spans="1:5" x14ac:dyDescent="0.2">
      <c r="A84" s="21" t="s">
        <v>87</v>
      </c>
      <c r="B84" s="32"/>
      <c r="C84" s="23">
        <f>C82+C83</f>
        <v>1763029</v>
      </c>
      <c r="D84" s="23">
        <f>D82+D83</f>
        <v>1349111</v>
      </c>
      <c r="E84" s="16"/>
    </row>
    <row r="85" spans="1:5" x14ac:dyDescent="0.2">
      <c r="A85" s="29" t="s">
        <v>88</v>
      </c>
      <c r="B85" s="30"/>
      <c r="C85" s="31">
        <f>C59+C60+C74+C84</f>
        <v>4393264</v>
      </c>
      <c r="D85" s="31">
        <f>D59+D60+D74+D84</f>
        <v>3785902</v>
      </c>
      <c r="E85" s="16"/>
    </row>
    <row r="86" spans="1:5" outlineLevel="1" x14ac:dyDescent="0.2">
      <c r="A86" s="33"/>
      <c r="C86" s="16">
        <f>C43-C85</f>
        <v>0</v>
      </c>
      <c r="D86" s="16">
        <f t="shared" ref="D86" si="3">D43-D85</f>
        <v>0</v>
      </c>
      <c r="E86" s="34"/>
    </row>
    <row r="87" spans="1:5" x14ac:dyDescent="0.2">
      <c r="A87" s="33"/>
      <c r="C87" s="5"/>
      <c r="D87" s="5"/>
    </row>
    <row r="88" spans="1:5" x14ac:dyDescent="0.2">
      <c r="A88" s="33"/>
    </row>
    <row r="89" spans="1:5" ht="13.15" customHeight="1" x14ac:dyDescent="0.2">
      <c r="A89" s="35" t="s">
        <v>89</v>
      </c>
      <c r="B89" s="36"/>
      <c r="C89" s="36" t="s">
        <v>90</v>
      </c>
    </row>
    <row r="90" spans="1:5" ht="12.75" x14ac:dyDescent="0.2">
      <c r="A90" s="36"/>
      <c r="B90" s="36"/>
      <c r="C90" s="36"/>
    </row>
    <row r="91" spans="1:5" ht="22.5" customHeight="1" x14ac:dyDescent="0.2">
      <c r="A91" s="36" t="s">
        <v>91</v>
      </c>
      <c r="B91" s="36"/>
      <c r="C91" s="36" t="s">
        <v>92</v>
      </c>
    </row>
    <row r="92" spans="1:5" x14ac:dyDescent="0.2">
      <c r="A92" s="33"/>
    </row>
    <row r="93" spans="1:5" x14ac:dyDescent="0.2">
      <c r="A93" s="33"/>
    </row>
    <row r="94" spans="1:5" x14ac:dyDescent="0.2">
      <c r="A94" s="33" t="s">
        <v>93</v>
      </c>
    </row>
    <row r="95" spans="1:5" x14ac:dyDescent="0.2">
      <c r="A95" s="33"/>
    </row>
    <row r="97" spans="3:4" x14ac:dyDescent="0.2">
      <c r="C97" s="5"/>
      <c r="D97" s="5"/>
    </row>
    <row r="98" spans="3:4" x14ac:dyDescent="0.2">
      <c r="C98" s="5"/>
      <c r="D98" s="5"/>
    </row>
    <row r="99" spans="3:4" x14ac:dyDescent="0.2">
      <c r="C99" s="5"/>
      <c r="D99" s="5"/>
    </row>
    <row r="100" spans="3:4" x14ac:dyDescent="0.2">
      <c r="C100" s="37">
        <f>C80-D80-'ОПиУ тыс'!C22</f>
        <v>0</v>
      </c>
    </row>
  </sheetData>
  <mergeCells count="2">
    <mergeCell ref="A3:D3"/>
    <mergeCell ref="A4:D4"/>
  </mergeCells>
  <printOptions horizontalCentered="1"/>
  <pageMargins left="0.78740157480314965" right="0.39370078740157483" top="0.19685039370078741" bottom="0.19685039370078741" header="0" footer="0"/>
  <pageSetup paperSize="9" scale="6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2ABB7-39F5-47C9-85C2-262217D0D0AD}">
  <sheetPr>
    <tabColor rgb="FFFF0000"/>
    <pageSetUpPr fitToPage="1"/>
  </sheetPr>
  <dimension ref="A1:D64"/>
  <sheetViews>
    <sheetView zoomScaleNormal="100" workbookViewId="0">
      <selection activeCell="C6" sqref="C6:D6"/>
    </sheetView>
  </sheetViews>
  <sheetFormatPr defaultColWidth="9.28515625" defaultRowHeight="12.75" x14ac:dyDescent="0.2"/>
  <cols>
    <col min="1" max="1" width="73.42578125" style="38" customWidth="1"/>
    <col min="2" max="2" width="6.42578125" style="38" bestFit="1" customWidth="1"/>
    <col min="3" max="3" width="17.85546875" style="38" bestFit="1" customWidth="1"/>
    <col min="4" max="4" width="23.5703125" style="38" customWidth="1"/>
    <col min="5" max="5" width="9.28515625" style="38" customWidth="1"/>
    <col min="6" max="16384" width="9.28515625" style="38"/>
  </cols>
  <sheetData>
    <row r="1" spans="1:4" x14ac:dyDescent="0.2">
      <c r="A1" s="9" t="s">
        <v>0</v>
      </c>
      <c r="B1" s="1"/>
      <c r="C1" s="3"/>
      <c r="D1" s="7"/>
    </row>
    <row r="2" spans="1:4" x14ac:dyDescent="0.2">
      <c r="C2" s="3"/>
      <c r="D2" s="7"/>
    </row>
    <row r="3" spans="1:4" x14ac:dyDescent="0.2">
      <c r="A3" s="94" t="s">
        <v>239</v>
      </c>
      <c r="B3" s="94"/>
      <c r="C3" s="94"/>
      <c r="D3" s="94"/>
    </row>
    <row r="4" spans="1:4" x14ac:dyDescent="0.2">
      <c r="A4" s="95"/>
      <c r="B4" s="95"/>
      <c r="C4" s="95"/>
      <c r="D4" s="95"/>
    </row>
    <row r="5" spans="1:4" x14ac:dyDescent="0.2">
      <c r="C5" s="39"/>
      <c r="D5" s="11" t="s">
        <v>3</v>
      </c>
    </row>
    <row r="6" spans="1:4" s="3" customFormat="1" ht="45.75" customHeight="1" x14ac:dyDescent="0.2">
      <c r="A6" s="12" t="s">
        <v>94</v>
      </c>
      <c r="B6" s="12" t="s">
        <v>5</v>
      </c>
      <c r="C6" s="12" t="s">
        <v>240</v>
      </c>
      <c r="D6" s="12" t="s">
        <v>241</v>
      </c>
    </row>
    <row r="7" spans="1:4" x14ac:dyDescent="0.2">
      <c r="A7" s="40" t="s">
        <v>95</v>
      </c>
      <c r="B7" s="41" t="s">
        <v>96</v>
      </c>
      <c r="C7" s="42">
        <v>597785</v>
      </c>
      <c r="D7" s="42">
        <v>448474</v>
      </c>
    </row>
    <row r="8" spans="1:4" x14ac:dyDescent="0.2">
      <c r="A8" s="40" t="s">
        <v>97</v>
      </c>
      <c r="B8" s="41" t="s">
        <v>98</v>
      </c>
      <c r="C8" s="42">
        <v>16167</v>
      </c>
      <c r="D8" s="43">
        <v>30973</v>
      </c>
    </row>
    <row r="9" spans="1:4" s="47" customFormat="1" x14ac:dyDescent="0.2">
      <c r="A9" s="44" t="s">
        <v>99</v>
      </c>
      <c r="B9" s="45"/>
      <c r="C9" s="46">
        <f>C7-C8</f>
        <v>581618</v>
      </c>
      <c r="D9" s="46">
        <f>D7-D8</f>
        <v>417501</v>
      </c>
    </row>
    <row r="10" spans="1:4" x14ac:dyDescent="0.2">
      <c r="A10" s="40" t="s">
        <v>100</v>
      </c>
      <c r="B10" s="41"/>
      <c r="C10" s="48"/>
      <c r="D10" s="43"/>
    </row>
    <row r="11" spans="1:4" x14ac:dyDescent="0.2">
      <c r="A11" s="40" t="s">
        <v>101</v>
      </c>
      <c r="B11" s="41" t="s">
        <v>102</v>
      </c>
      <c r="C11" s="43">
        <v>6156</v>
      </c>
      <c r="D11" s="43">
        <v>7109</v>
      </c>
    </row>
    <row r="12" spans="1:4" s="47" customFormat="1" x14ac:dyDescent="0.2">
      <c r="A12" s="44" t="s">
        <v>103</v>
      </c>
      <c r="B12" s="45"/>
      <c r="C12" s="46">
        <f>C9-C10-C11</f>
        <v>575462</v>
      </c>
      <c r="D12" s="46">
        <f>D9-D10-D11</f>
        <v>410392</v>
      </c>
    </row>
    <row r="13" spans="1:4" x14ac:dyDescent="0.2">
      <c r="A13" s="40" t="s">
        <v>104</v>
      </c>
      <c r="B13" s="41" t="s">
        <v>105</v>
      </c>
      <c r="C13" s="43">
        <v>15579</v>
      </c>
      <c r="D13" s="43">
        <v>7398</v>
      </c>
    </row>
    <row r="14" spans="1:4" x14ac:dyDescent="0.2">
      <c r="A14" s="40" t="s">
        <v>106</v>
      </c>
      <c r="B14" s="41" t="s">
        <v>107</v>
      </c>
      <c r="C14" s="43">
        <v>399755</v>
      </c>
      <c r="D14" s="43">
        <v>332708</v>
      </c>
    </row>
    <row r="15" spans="1:4" ht="25.5" x14ac:dyDescent="0.2">
      <c r="A15" s="40" t="s">
        <v>108</v>
      </c>
      <c r="B15" s="41"/>
      <c r="C15" s="48"/>
      <c r="D15" s="43"/>
    </row>
    <row r="16" spans="1:4" x14ac:dyDescent="0.2">
      <c r="A16" s="40" t="s">
        <v>109</v>
      </c>
      <c r="B16" s="41" t="s">
        <v>110</v>
      </c>
      <c r="C16" s="43">
        <v>225622</v>
      </c>
      <c r="D16" s="43">
        <v>2355345</v>
      </c>
    </row>
    <row r="17" spans="1:4" x14ac:dyDescent="0.2">
      <c r="A17" s="40" t="s">
        <v>111</v>
      </c>
      <c r="B17" s="41" t="s">
        <v>112</v>
      </c>
      <c r="C17" s="42">
        <v>834</v>
      </c>
      <c r="D17" s="43">
        <v>180</v>
      </c>
    </row>
    <row r="18" spans="1:4" s="47" customFormat="1" x14ac:dyDescent="0.2">
      <c r="A18" s="44" t="s">
        <v>113</v>
      </c>
      <c r="B18" s="49"/>
      <c r="C18" s="46">
        <f>C12+C13-C14+C15+C16-C17</f>
        <v>416074</v>
      </c>
      <c r="D18" s="46">
        <f>D12+D13-D14+D15+D16-D17</f>
        <v>2440247</v>
      </c>
    </row>
    <row r="19" spans="1:4" x14ac:dyDescent="0.2">
      <c r="A19" s="40" t="s">
        <v>114</v>
      </c>
      <c r="B19" s="50">
        <v>24</v>
      </c>
      <c r="C19" s="43">
        <v>-2156</v>
      </c>
      <c r="D19" s="43">
        <v>0</v>
      </c>
    </row>
    <row r="20" spans="1:4" ht="25.5" x14ac:dyDescent="0.2">
      <c r="A20" s="40" t="s">
        <v>115</v>
      </c>
      <c r="B20" s="50"/>
      <c r="C20" s="48">
        <f>C18+C19</f>
        <v>413918</v>
      </c>
      <c r="D20" s="48">
        <f>D18+D19</f>
        <v>2440247</v>
      </c>
    </row>
    <row r="21" spans="1:4" x14ac:dyDescent="0.2">
      <c r="A21" s="40" t="s">
        <v>116</v>
      </c>
      <c r="B21" s="50"/>
      <c r="C21" s="48"/>
      <c r="D21" s="43"/>
    </row>
    <row r="22" spans="1:4" s="47" customFormat="1" x14ac:dyDescent="0.2">
      <c r="A22" s="51" t="s">
        <v>117</v>
      </c>
      <c r="B22" s="52"/>
      <c r="C22" s="53">
        <f>C20+C21</f>
        <v>413918</v>
      </c>
      <c r="D22" s="54">
        <f t="shared" ref="D22" si="0">D20+D21</f>
        <v>2440247</v>
      </c>
    </row>
    <row r="23" spans="1:4" x14ac:dyDescent="0.2">
      <c r="A23" s="40" t="s">
        <v>118</v>
      </c>
      <c r="B23" s="50"/>
      <c r="C23" s="48">
        <f>C22</f>
        <v>413918</v>
      </c>
      <c r="D23" s="48">
        <f>D22</f>
        <v>2440247</v>
      </c>
    </row>
    <row r="24" spans="1:4" x14ac:dyDescent="0.2">
      <c r="A24" s="40" t="s">
        <v>119</v>
      </c>
      <c r="B24" s="50"/>
      <c r="C24" s="48"/>
      <c r="D24" s="43"/>
    </row>
    <row r="25" spans="1:4" x14ac:dyDescent="0.2">
      <c r="A25" s="55" t="s">
        <v>120</v>
      </c>
      <c r="B25" s="56"/>
      <c r="C25" s="57">
        <f>C36+C42</f>
        <v>0</v>
      </c>
      <c r="D25" s="57">
        <f>D36+D42</f>
        <v>0</v>
      </c>
    </row>
    <row r="26" spans="1:4" x14ac:dyDescent="0.2">
      <c r="A26" s="40" t="s">
        <v>121</v>
      </c>
      <c r="B26" s="50"/>
      <c r="C26" s="48"/>
      <c r="D26" s="43"/>
    </row>
    <row r="27" spans="1:4" ht="25.5" x14ac:dyDescent="0.2">
      <c r="A27" s="40" t="s">
        <v>122</v>
      </c>
      <c r="B27" s="50"/>
      <c r="C27" s="48"/>
      <c r="D27" s="43"/>
    </row>
    <row r="28" spans="1:4" ht="25.5" x14ac:dyDescent="0.2">
      <c r="A28" s="40" t="s">
        <v>123</v>
      </c>
      <c r="B28" s="50"/>
      <c r="C28" s="48"/>
      <c r="D28" s="43"/>
    </row>
    <row r="29" spans="1:4" x14ac:dyDescent="0.2">
      <c r="A29" s="40" t="s">
        <v>124</v>
      </c>
      <c r="B29" s="50"/>
      <c r="C29" s="48"/>
      <c r="D29" s="43"/>
    </row>
    <row r="30" spans="1:4" x14ac:dyDescent="0.2">
      <c r="A30" s="40" t="s">
        <v>125</v>
      </c>
      <c r="B30" s="50"/>
      <c r="C30" s="48"/>
      <c r="D30" s="43"/>
    </row>
    <row r="31" spans="1:4" x14ac:dyDescent="0.2">
      <c r="A31" s="40" t="s">
        <v>126</v>
      </c>
      <c r="B31" s="50"/>
      <c r="C31" s="48"/>
      <c r="D31" s="43"/>
    </row>
    <row r="32" spans="1:4" x14ac:dyDescent="0.2">
      <c r="A32" s="40" t="s">
        <v>127</v>
      </c>
      <c r="B32" s="50"/>
      <c r="C32" s="48"/>
      <c r="D32" s="43"/>
    </row>
    <row r="33" spans="1:4" x14ac:dyDescent="0.2">
      <c r="A33" s="40" t="s">
        <v>128</v>
      </c>
      <c r="B33" s="50"/>
      <c r="C33" s="48"/>
      <c r="D33" s="43"/>
    </row>
    <row r="34" spans="1:4" x14ac:dyDescent="0.2">
      <c r="A34" s="40" t="s">
        <v>129</v>
      </c>
      <c r="B34" s="50"/>
      <c r="C34" s="48"/>
      <c r="D34" s="43"/>
    </row>
    <row r="35" spans="1:4" x14ac:dyDescent="0.2">
      <c r="A35" s="40" t="s">
        <v>130</v>
      </c>
      <c r="B35" s="50"/>
      <c r="C35" s="48"/>
      <c r="D35" s="43"/>
    </row>
    <row r="36" spans="1:4" ht="38.25" x14ac:dyDescent="0.2">
      <c r="A36" s="40" t="s">
        <v>131</v>
      </c>
      <c r="B36" s="50"/>
      <c r="C36" s="48">
        <f>C27+C28+C29+C30+C31+C32+C33+C34+C35</f>
        <v>0</v>
      </c>
      <c r="D36" s="48">
        <f>D27+D28+D29+D30+D31+D32+D33+D34+D35</f>
        <v>0</v>
      </c>
    </row>
    <row r="37" spans="1:4" x14ac:dyDescent="0.2">
      <c r="A37" s="40" t="s">
        <v>132</v>
      </c>
      <c r="B37" s="50"/>
      <c r="C37" s="42"/>
      <c r="D37" s="43"/>
    </row>
    <row r="38" spans="1:4" ht="25.5" x14ac:dyDescent="0.2">
      <c r="A38" s="40" t="s">
        <v>123</v>
      </c>
      <c r="B38" s="50"/>
      <c r="C38" s="48"/>
      <c r="D38" s="43"/>
    </row>
    <row r="39" spans="1:4" x14ac:dyDescent="0.2">
      <c r="A39" s="40" t="s">
        <v>133</v>
      </c>
      <c r="B39" s="50"/>
      <c r="C39" s="48"/>
      <c r="D39" s="43"/>
    </row>
    <row r="40" spans="1:4" x14ac:dyDescent="0.2">
      <c r="A40" s="40" t="s">
        <v>130</v>
      </c>
      <c r="B40" s="50"/>
      <c r="C40" s="43"/>
      <c r="D40" s="43"/>
    </row>
    <row r="41" spans="1:4" ht="25.5" x14ac:dyDescent="0.2">
      <c r="A41" s="40" t="s">
        <v>134</v>
      </c>
      <c r="B41" s="50"/>
      <c r="C41" s="48"/>
      <c r="D41" s="43"/>
    </row>
    <row r="42" spans="1:4" ht="38.25" x14ac:dyDescent="0.2">
      <c r="A42" s="40" t="s">
        <v>135</v>
      </c>
      <c r="B42" s="50"/>
      <c r="C42" s="48">
        <f>C38+C39+C40+C41+C37</f>
        <v>0</v>
      </c>
      <c r="D42" s="48">
        <f>D38+D39+D40+D41+D37</f>
        <v>0</v>
      </c>
    </row>
    <row r="43" spans="1:4" s="47" customFormat="1" x14ac:dyDescent="0.2">
      <c r="A43" s="51" t="s">
        <v>136</v>
      </c>
      <c r="B43" s="52"/>
      <c r="C43" s="53">
        <f>C22+C25</f>
        <v>413918</v>
      </c>
      <c r="D43" s="53">
        <f>D22+D25</f>
        <v>2440247</v>
      </c>
    </row>
    <row r="44" spans="1:4" x14ac:dyDescent="0.2">
      <c r="A44" s="40" t="s">
        <v>137</v>
      </c>
      <c r="B44" s="50"/>
      <c r="C44" s="48"/>
      <c r="D44" s="43"/>
    </row>
    <row r="45" spans="1:4" x14ac:dyDescent="0.2">
      <c r="A45" s="40" t="s">
        <v>118</v>
      </c>
      <c r="B45" s="50"/>
      <c r="C45" s="48">
        <f>C43</f>
        <v>413918</v>
      </c>
      <c r="D45" s="43">
        <f>D43</f>
        <v>2440247</v>
      </c>
    </row>
    <row r="46" spans="1:4" x14ac:dyDescent="0.2">
      <c r="A46" s="40" t="s">
        <v>138</v>
      </c>
      <c r="B46" s="50"/>
      <c r="C46" s="58"/>
      <c r="D46" s="59"/>
    </row>
    <row r="47" spans="1:4" x14ac:dyDescent="0.2">
      <c r="A47" s="40" t="s">
        <v>139</v>
      </c>
      <c r="B47" s="50"/>
      <c r="C47" s="58">
        <f>C49</f>
        <v>0</v>
      </c>
      <c r="D47" s="58">
        <f>D49</f>
        <v>0</v>
      </c>
    </row>
    <row r="48" spans="1:4" x14ac:dyDescent="0.2">
      <c r="A48" s="40" t="s">
        <v>121</v>
      </c>
      <c r="B48" s="50"/>
      <c r="C48" s="59"/>
      <c r="D48" s="58"/>
    </row>
    <row r="49" spans="1:4" x14ac:dyDescent="0.2">
      <c r="A49" s="40" t="s">
        <v>140</v>
      </c>
      <c r="B49" s="50"/>
      <c r="C49" s="58">
        <f>C50</f>
        <v>0</v>
      </c>
      <c r="D49" s="58">
        <f>D50</f>
        <v>0</v>
      </c>
    </row>
    <row r="50" spans="1:4" x14ac:dyDescent="0.2">
      <c r="A50" s="40" t="s">
        <v>141</v>
      </c>
      <c r="B50" s="50"/>
      <c r="C50" s="58"/>
      <c r="D50" s="58"/>
    </row>
    <row r="51" spans="1:4" x14ac:dyDescent="0.2">
      <c r="A51" s="40" t="s">
        <v>142</v>
      </c>
      <c r="B51" s="50"/>
      <c r="C51" s="59"/>
      <c r="D51" s="59"/>
    </row>
    <row r="52" spans="1:4" x14ac:dyDescent="0.2">
      <c r="A52" s="40" t="s">
        <v>143</v>
      </c>
      <c r="B52" s="50"/>
      <c r="C52" s="59"/>
      <c r="D52" s="59"/>
    </row>
    <row r="53" spans="1:4" x14ac:dyDescent="0.2">
      <c r="A53" s="40" t="s">
        <v>141</v>
      </c>
      <c r="B53" s="50"/>
      <c r="C53" s="59"/>
      <c r="D53" s="59"/>
    </row>
    <row r="54" spans="1:4" x14ac:dyDescent="0.2">
      <c r="A54" s="40" t="s">
        <v>142</v>
      </c>
      <c r="B54" s="50"/>
      <c r="C54" s="59"/>
      <c r="D54" s="59"/>
    </row>
    <row r="55" spans="1:4" x14ac:dyDescent="0.2">
      <c r="A55" s="60"/>
    </row>
    <row r="56" spans="1:4" x14ac:dyDescent="0.2">
      <c r="A56" s="60"/>
    </row>
    <row r="57" spans="1:4" x14ac:dyDescent="0.2">
      <c r="A57" s="35" t="s">
        <v>89</v>
      </c>
      <c r="B57" s="36" t="s">
        <v>90</v>
      </c>
      <c r="C57" s="3"/>
      <c r="D57" s="36"/>
    </row>
    <row r="58" spans="1:4" x14ac:dyDescent="0.2">
      <c r="A58" s="36"/>
      <c r="B58" s="36"/>
      <c r="C58" s="3"/>
      <c r="D58" s="36"/>
    </row>
    <row r="59" spans="1:4" ht="26.25" customHeight="1" x14ac:dyDescent="0.2">
      <c r="A59" s="36" t="s">
        <v>91</v>
      </c>
      <c r="B59" s="36" t="s">
        <v>92</v>
      </c>
      <c r="C59" s="3"/>
      <c r="D59" s="36"/>
    </row>
    <row r="60" spans="1:4" x14ac:dyDescent="0.2">
      <c r="A60" s="33"/>
      <c r="B60" s="3"/>
      <c r="C60" s="3"/>
      <c r="D60" s="3"/>
    </row>
    <row r="61" spans="1:4" x14ac:dyDescent="0.2">
      <c r="A61" s="33"/>
      <c r="B61" s="3"/>
      <c r="C61" s="3"/>
      <c r="D61" s="3"/>
    </row>
    <row r="62" spans="1:4" x14ac:dyDescent="0.2">
      <c r="A62" s="33" t="s">
        <v>93</v>
      </c>
      <c r="B62" s="3"/>
      <c r="C62" s="3"/>
      <c r="D62" s="3"/>
    </row>
    <row r="63" spans="1:4" x14ac:dyDescent="0.2">
      <c r="C63" s="3"/>
    </row>
    <row r="64" spans="1:4" x14ac:dyDescent="0.2">
      <c r="C64" s="3"/>
    </row>
  </sheetData>
  <mergeCells count="2">
    <mergeCell ref="A3:D3"/>
    <mergeCell ref="A4:D4"/>
  </mergeCells>
  <pageMargins left="0.78740157480314965" right="0.78740157480314965" top="0.59055118110236227" bottom="0.59055118110236227" header="0.51181102362204722" footer="0.51181102362204722"/>
  <pageSetup paperSize="9" scale="6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06367-6A6B-4C7C-89B9-F935F1462151}">
  <sheetPr>
    <tabColor rgb="FFFF0000"/>
    <pageSetUpPr fitToPage="1"/>
  </sheetPr>
  <dimension ref="A1:E91"/>
  <sheetViews>
    <sheetView zoomScaleNormal="100" workbookViewId="0">
      <selection activeCell="B13" sqref="B13"/>
    </sheetView>
  </sheetViews>
  <sheetFormatPr defaultColWidth="8" defaultRowHeight="12.75" outlineLevelRow="1" x14ac:dyDescent="0.2"/>
  <cols>
    <col min="1" max="1" width="80.7109375" style="38" customWidth="1"/>
    <col min="2" max="3" width="19.5703125" style="38" customWidth="1"/>
    <col min="4" max="4" width="14.5703125" style="38" customWidth="1"/>
    <col min="5" max="5" width="31" style="38" customWidth="1"/>
    <col min="6" max="6" width="14.7109375" style="38" customWidth="1"/>
    <col min="7" max="7" width="16.140625" style="38" customWidth="1"/>
    <col min="8" max="8" width="15.7109375" style="38" customWidth="1"/>
    <col min="9" max="9" width="8" style="38"/>
    <col min="10" max="10" width="14.5703125" style="38" bestFit="1" customWidth="1"/>
    <col min="11" max="16384" width="8" style="38"/>
  </cols>
  <sheetData>
    <row r="1" spans="1:5" x14ac:dyDescent="0.2">
      <c r="A1" s="9" t="s">
        <v>0</v>
      </c>
      <c r="B1" s="3"/>
      <c r="C1" s="7"/>
    </row>
    <row r="2" spans="1:5" x14ac:dyDescent="0.2">
      <c r="B2" s="3"/>
      <c r="C2" s="7"/>
    </row>
    <row r="3" spans="1:5" x14ac:dyDescent="0.2">
      <c r="A3" s="94" t="s">
        <v>144</v>
      </c>
      <c r="B3" s="94"/>
      <c r="C3" s="94"/>
    </row>
    <row r="4" spans="1:5" x14ac:dyDescent="0.2">
      <c r="A4" s="95" t="s">
        <v>2</v>
      </c>
      <c r="B4" s="95"/>
      <c r="C4" s="95"/>
    </row>
    <row r="5" spans="1:5" x14ac:dyDescent="0.2">
      <c r="A5" s="61"/>
      <c r="B5" s="39"/>
      <c r="C5" s="11" t="s">
        <v>3</v>
      </c>
    </row>
    <row r="6" spans="1:5" ht="39" customHeight="1" x14ac:dyDescent="0.2">
      <c r="A6" s="50" t="s">
        <v>94</v>
      </c>
      <c r="B6" s="12" t="s">
        <v>240</v>
      </c>
      <c r="C6" s="12" t="s">
        <v>241</v>
      </c>
      <c r="D6" s="62"/>
    </row>
    <row r="7" spans="1:5" x14ac:dyDescent="0.2">
      <c r="A7" s="63" t="s">
        <v>145</v>
      </c>
      <c r="B7" s="64"/>
      <c r="C7" s="65"/>
      <c r="D7" s="66"/>
    </row>
    <row r="8" spans="1:5" s="47" customFormat="1" x14ac:dyDescent="0.2">
      <c r="A8" s="67" t="s">
        <v>146</v>
      </c>
      <c r="B8" s="46">
        <f>SUM(B10:B15)</f>
        <v>685000</v>
      </c>
      <c r="C8" s="46">
        <f>SUM(C10:C15)</f>
        <v>521644</v>
      </c>
      <c r="D8" s="68"/>
      <c r="E8" s="69"/>
    </row>
    <row r="9" spans="1:5" x14ac:dyDescent="0.2">
      <c r="A9" s="70" t="s">
        <v>121</v>
      </c>
      <c r="B9" s="48"/>
      <c r="C9" s="48"/>
      <c r="D9" s="62"/>
      <c r="E9" s="69"/>
    </row>
    <row r="10" spans="1:5" x14ac:dyDescent="0.2">
      <c r="A10" s="70" t="s">
        <v>147</v>
      </c>
      <c r="B10" s="42">
        <v>671577</v>
      </c>
      <c r="C10" s="48">
        <v>515216</v>
      </c>
      <c r="D10" s="71"/>
      <c r="E10" s="69"/>
    </row>
    <row r="11" spans="1:5" x14ac:dyDescent="0.2">
      <c r="A11" s="70" t="s">
        <v>148</v>
      </c>
      <c r="B11" s="48"/>
      <c r="C11" s="48"/>
      <c r="D11" s="71"/>
      <c r="E11" s="69"/>
    </row>
    <row r="12" spans="1:5" x14ac:dyDescent="0.2">
      <c r="A12" s="70" t="s">
        <v>149</v>
      </c>
      <c r="B12" s="48"/>
      <c r="C12" s="48"/>
      <c r="D12" s="71"/>
      <c r="E12" s="69"/>
    </row>
    <row r="13" spans="1:5" x14ac:dyDescent="0.2">
      <c r="A13" s="70" t="s">
        <v>150</v>
      </c>
      <c r="B13" s="48"/>
      <c r="C13" s="48"/>
      <c r="D13" s="71"/>
      <c r="E13" s="69"/>
    </row>
    <row r="14" spans="1:5" x14ac:dyDescent="0.2">
      <c r="A14" s="70" t="s">
        <v>151</v>
      </c>
      <c r="B14" s="48">
        <v>13423</v>
      </c>
      <c r="C14" s="48">
        <v>6428</v>
      </c>
      <c r="D14" s="71"/>
      <c r="E14" s="69"/>
    </row>
    <row r="15" spans="1:5" x14ac:dyDescent="0.2">
      <c r="A15" s="70" t="s">
        <v>152</v>
      </c>
      <c r="B15" s="48"/>
      <c r="C15" s="48"/>
      <c r="D15" s="71"/>
      <c r="E15" s="69"/>
    </row>
    <row r="16" spans="1:5" s="47" customFormat="1" x14ac:dyDescent="0.2">
      <c r="A16" s="67" t="s">
        <v>153</v>
      </c>
      <c r="B16" s="46">
        <f>SUM(B18:B24)</f>
        <v>89342</v>
      </c>
      <c r="C16" s="46">
        <f>SUM(C18:C24)</f>
        <v>20016</v>
      </c>
      <c r="D16" s="68"/>
      <c r="E16" s="69"/>
    </row>
    <row r="17" spans="1:5" x14ac:dyDescent="0.2">
      <c r="A17" s="70" t="s">
        <v>121</v>
      </c>
      <c r="B17" s="48"/>
      <c r="C17" s="48"/>
      <c r="D17" s="71"/>
      <c r="E17" s="69"/>
    </row>
    <row r="18" spans="1:5" x14ac:dyDescent="0.2">
      <c r="A18" s="70" t="s">
        <v>154</v>
      </c>
      <c r="B18" s="48">
        <v>2298</v>
      </c>
      <c r="C18" s="48">
        <v>7024</v>
      </c>
      <c r="D18" s="71"/>
      <c r="E18" s="69"/>
    </row>
    <row r="19" spans="1:5" x14ac:dyDescent="0.2">
      <c r="A19" s="70" t="s">
        <v>155</v>
      </c>
      <c r="B19" s="48">
        <v>3795</v>
      </c>
      <c r="C19" s="48">
        <v>462</v>
      </c>
      <c r="D19" s="71"/>
      <c r="E19" s="69"/>
    </row>
    <row r="20" spans="1:5" x14ac:dyDescent="0.2">
      <c r="A20" s="70" t="s">
        <v>156</v>
      </c>
      <c r="B20" s="48">
        <v>2762</v>
      </c>
      <c r="C20" s="48">
        <v>2179</v>
      </c>
      <c r="D20" s="71"/>
      <c r="E20" s="69"/>
    </row>
    <row r="21" spans="1:5" x14ac:dyDescent="0.2">
      <c r="A21" s="70" t="s">
        <v>157</v>
      </c>
      <c r="B21" s="48"/>
      <c r="C21" s="48"/>
      <c r="D21" s="71"/>
      <c r="E21" s="69"/>
    </row>
    <row r="22" spans="1:5" x14ac:dyDescent="0.2">
      <c r="A22" s="70" t="s">
        <v>158</v>
      </c>
      <c r="B22" s="48"/>
      <c r="C22" s="48"/>
      <c r="D22" s="71"/>
      <c r="E22" s="69"/>
    </row>
    <row r="23" spans="1:5" x14ac:dyDescent="0.2">
      <c r="A23" s="70" t="s">
        <v>159</v>
      </c>
      <c r="B23" s="48">
        <v>79916</v>
      </c>
      <c r="C23" s="48">
        <v>9713</v>
      </c>
      <c r="D23" s="71"/>
      <c r="E23" s="69"/>
    </row>
    <row r="24" spans="1:5" x14ac:dyDescent="0.2">
      <c r="A24" s="70" t="s">
        <v>160</v>
      </c>
      <c r="B24" s="48">
        <v>571</v>
      </c>
      <c r="C24" s="48">
        <v>638</v>
      </c>
      <c r="D24" s="71"/>
      <c r="E24" s="69"/>
    </row>
    <row r="25" spans="1:5" s="47" customFormat="1" x14ac:dyDescent="0.2">
      <c r="A25" s="72" t="s">
        <v>161</v>
      </c>
      <c r="B25" s="53">
        <f>B8-B16</f>
        <v>595658</v>
      </c>
      <c r="C25" s="53">
        <f>C8-C16</f>
        <v>501628</v>
      </c>
      <c r="D25" s="68"/>
      <c r="E25" s="69"/>
    </row>
    <row r="26" spans="1:5" x14ac:dyDescent="0.2">
      <c r="A26" s="73" t="s">
        <v>162</v>
      </c>
      <c r="B26" s="74"/>
      <c r="C26" s="75"/>
      <c r="D26" s="66"/>
      <c r="E26" s="69"/>
    </row>
    <row r="27" spans="1:5" s="47" customFormat="1" x14ac:dyDescent="0.2">
      <c r="A27" s="67" t="s">
        <v>163</v>
      </c>
      <c r="B27" s="46">
        <f>SUM(B29:B40)</f>
        <v>150</v>
      </c>
      <c r="C27" s="46">
        <f>SUM(C29:C40)</f>
        <v>161860</v>
      </c>
      <c r="D27" s="68"/>
      <c r="E27" s="69"/>
    </row>
    <row r="28" spans="1:5" x14ac:dyDescent="0.2">
      <c r="A28" s="70" t="s">
        <v>121</v>
      </c>
      <c r="B28" s="48"/>
      <c r="C28" s="48"/>
      <c r="D28" s="71"/>
      <c r="E28" s="69"/>
    </row>
    <row r="29" spans="1:5" x14ac:dyDescent="0.2">
      <c r="A29" s="70" t="s">
        <v>164</v>
      </c>
      <c r="B29" s="48">
        <v>150</v>
      </c>
      <c r="C29" s="48"/>
      <c r="D29" s="71"/>
      <c r="E29" s="69"/>
    </row>
    <row r="30" spans="1:5" x14ac:dyDescent="0.2">
      <c r="A30" s="70" t="s">
        <v>165</v>
      </c>
      <c r="B30" s="48"/>
      <c r="C30" s="48"/>
      <c r="D30" s="71"/>
      <c r="E30" s="69"/>
    </row>
    <row r="31" spans="1:5" x14ac:dyDescent="0.2">
      <c r="A31" s="70" t="s">
        <v>166</v>
      </c>
      <c r="B31" s="48"/>
      <c r="C31" s="48"/>
      <c r="D31" s="71"/>
      <c r="E31" s="69"/>
    </row>
    <row r="32" spans="1:5" ht="25.5" x14ac:dyDescent="0.2">
      <c r="A32" s="70" t="s">
        <v>167</v>
      </c>
      <c r="B32" s="48"/>
      <c r="C32" s="48">
        <v>17750</v>
      </c>
      <c r="D32" s="71"/>
      <c r="E32" s="69"/>
    </row>
    <row r="33" spans="1:5" x14ac:dyDescent="0.2">
      <c r="A33" s="70" t="s">
        <v>168</v>
      </c>
      <c r="B33" s="48"/>
      <c r="C33" s="48"/>
      <c r="D33" s="71"/>
      <c r="E33" s="69"/>
    </row>
    <row r="34" spans="1:5" x14ac:dyDescent="0.2">
      <c r="A34" s="70" t="s">
        <v>169</v>
      </c>
      <c r="B34" s="48"/>
      <c r="C34" s="48"/>
      <c r="D34" s="71"/>
      <c r="E34" s="69"/>
    </row>
    <row r="35" spans="1:5" x14ac:dyDescent="0.2">
      <c r="A35" s="70" t="s">
        <v>170</v>
      </c>
      <c r="B35" s="48"/>
      <c r="C35" s="48"/>
      <c r="D35" s="71"/>
      <c r="E35" s="69"/>
    </row>
    <row r="36" spans="1:5" x14ac:dyDescent="0.2">
      <c r="A36" s="70" t="s">
        <v>171</v>
      </c>
      <c r="B36" s="48"/>
      <c r="C36" s="48"/>
      <c r="D36" s="71"/>
      <c r="E36" s="69"/>
    </row>
    <row r="37" spans="1:5" x14ac:dyDescent="0.2">
      <c r="A37" s="70" t="s">
        <v>172</v>
      </c>
      <c r="B37" s="48"/>
      <c r="C37" s="48"/>
      <c r="D37" s="71"/>
      <c r="E37" s="69"/>
    </row>
    <row r="38" spans="1:5" x14ac:dyDescent="0.2">
      <c r="A38" s="70" t="s">
        <v>173</v>
      </c>
      <c r="B38" s="48"/>
      <c r="C38" s="48"/>
      <c r="D38" s="71"/>
      <c r="E38" s="69"/>
    </row>
    <row r="39" spans="1:5" x14ac:dyDescent="0.2">
      <c r="A39" s="70" t="s">
        <v>151</v>
      </c>
      <c r="B39" s="48"/>
      <c r="C39" s="48"/>
      <c r="D39" s="71"/>
      <c r="E39" s="69"/>
    </row>
    <row r="40" spans="1:5" x14ac:dyDescent="0.2">
      <c r="A40" s="70" t="s">
        <v>152</v>
      </c>
      <c r="B40" s="48"/>
      <c r="C40" s="48">
        <v>144110</v>
      </c>
      <c r="D40" s="71"/>
      <c r="E40" s="69"/>
    </row>
    <row r="41" spans="1:5" s="47" customFormat="1" x14ac:dyDescent="0.2">
      <c r="A41" s="67" t="s">
        <v>174</v>
      </c>
      <c r="B41" s="46">
        <f>SUM(B43:B55)</f>
        <v>410026</v>
      </c>
      <c r="C41" s="46">
        <f>SUM(C43:C55)</f>
        <v>60353</v>
      </c>
      <c r="D41" s="68"/>
      <c r="E41" s="69"/>
    </row>
    <row r="42" spans="1:5" x14ac:dyDescent="0.2">
      <c r="A42" s="70" t="s">
        <v>121</v>
      </c>
      <c r="B42" s="48"/>
      <c r="C42" s="48"/>
      <c r="D42" s="62"/>
      <c r="E42" s="69"/>
    </row>
    <row r="43" spans="1:5" x14ac:dyDescent="0.2">
      <c r="A43" s="70" t="s">
        <v>175</v>
      </c>
      <c r="B43" s="48">
        <v>211165</v>
      </c>
      <c r="C43" s="48">
        <v>60353</v>
      </c>
      <c r="D43" s="71"/>
      <c r="E43" s="69"/>
    </row>
    <row r="44" spans="1:5" x14ac:dyDescent="0.2">
      <c r="A44" s="70" t="s">
        <v>176</v>
      </c>
      <c r="B44" s="48"/>
      <c r="C44" s="48"/>
      <c r="D44" s="71"/>
      <c r="E44" s="69"/>
    </row>
    <row r="45" spans="1:5" x14ac:dyDescent="0.2">
      <c r="A45" s="70" t="s">
        <v>177</v>
      </c>
      <c r="B45" s="48"/>
      <c r="C45" s="48"/>
      <c r="D45" s="71"/>
      <c r="E45" s="69"/>
    </row>
    <row r="46" spans="1:5" ht="25.5" x14ac:dyDescent="0.2">
      <c r="A46" s="70" t="s">
        <v>178</v>
      </c>
      <c r="B46" s="48">
        <v>20350</v>
      </c>
      <c r="C46" s="48"/>
      <c r="D46" s="71"/>
      <c r="E46" s="69"/>
    </row>
    <row r="47" spans="1:5" x14ac:dyDescent="0.2">
      <c r="A47" s="70" t="s">
        <v>179</v>
      </c>
      <c r="B47" s="48"/>
      <c r="C47" s="48"/>
      <c r="D47" s="71"/>
      <c r="E47" s="69"/>
    </row>
    <row r="48" spans="1:5" x14ac:dyDescent="0.2">
      <c r="A48" s="70" t="s">
        <v>180</v>
      </c>
      <c r="B48" s="48"/>
      <c r="C48" s="48"/>
      <c r="D48" s="71"/>
      <c r="E48" s="69"/>
    </row>
    <row r="49" spans="1:5" x14ac:dyDescent="0.2">
      <c r="A49" s="70" t="s">
        <v>181</v>
      </c>
      <c r="B49" s="48">
        <v>178511</v>
      </c>
      <c r="C49" s="48"/>
      <c r="D49" s="71"/>
      <c r="E49" s="69"/>
    </row>
    <row r="50" spans="1:5" x14ac:dyDescent="0.2">
      <c r="A50" s="70" t="s">
        <v>157</v>
      </c>
      <c r="B50" s="48"/>
      <c r="C50" s="48"/>
      <c r="D50" s="71"/>
      <c r="E50" s="69"/>
    </row>
    <row r="51" spans="1:5" x14ac:dyDescent="0.2">
      <c r="A51" s="70" t="s">
        <v>182</v>
      </c>
      <c r="B51" s="42"/>
      <c r="C51" s="42"/>
      <c r="D51" s="71"/>
      <c r="E51" s="69"/>
    </row>
    <row r="52" spans="1:5" x14ac:dyDescent="0.2">
      <c r="A52" s="70" t="s">
        <v>183</v>
      </c>
      <c r="B52" s="48"/>
      <c r="C52" s="48"/>
      <c r="D52" s="71"/>
      <c r="E52" s="69"/>
    </row>
    <row r="53" spans="1:5" x14ac:dyDescent="0.2">
      <c r="A53" s="70" t="s">
        <v>172</v>
      </c>
      <c r="B53" s="48"/>
      <c r="C53" s="48"/>
      <c r="D53" s="71"/>
      <c r="E53" s="69"/>
    </row>
    <row r="54" spans="1:5" x14ac:dyDescent="0.2">
      <c r="A54" s="70" t="s">
        <v>184</v>
      </c>
      <c r="B54" s="42"/>
      <c r="C54" s="42"/>
      <c r="D54" s="71"/>
      <c r="E54" s="69"/>
    </row>
    <row r="55" spans="1:5" x14ac:dyDescent="0.2">
      <c r="A55" s="70" t="s">
        <v>160</v>
      </c>
      <c r="B55" s="48"/>
      <c r="C55" s="48"/>
      <c r="D55" s="71"/>
      <c r="E55" s="69"/>
    </row>
    <row r="56" spans="1:5" s="47" customFormat="1" ht="29.25" customHeight="1" x14ac:dyDescent="0.2">
      <c r="A56" s="72" t="s">
        <v>185</v>
      </c>
      <c r="B56" s="53">
        <f>B27-B41</f>
        <v>-409876</v>
      </c>
      <c r="C56" s="53">
        <f>C27-C41</f>
        <v>101507</v>
      </c>
      <c r="D56" s="68"/>
      <c r="E56" s="69"/>
    </row>
    <row r="57" spans="1:5" x14ac:dyDescent="0.2">
      <c r="A57" s="73" t="s">
        <v>186</v>
      </c>
      <c r="B57" s="74"/>
      <c r="C57" s="75"/>
      <c r="D57" s="66"/>
      <c r="E57" s="69"/>
    </row>
    <row r="58" spans="1:5" s="47" customFormat="1" x14ac:dyDescent="0.2">
      <c r="A58" s="67" t="s">
        <v>187</v>
      </c>
      <c r="B58" s="46">
        <f>SUM(B60:B63)</f>
        <v>169585</v>
      </c>
      <c r="C58" s="46">
        <f>SUM(C60:C63)</f>
        <v>2000000</v>
      </c>
      <c r="D58" s="68"/>
      <c r="E58" s="69"/>
    </row>
    <row r="59" spans="1:5" x14ac:dyDescent="0.2">
      <c r="A59" s="70" t="s">
        <v>121</v>
      </c>
      <c r="B59" s="48"/>
      <c r="C59" s="48"/>
      <c r="D59" s="71"/>
      <c r="E59" s="69"/>
    </row>
    <row r="60" spans="1:5" x14ac:dyDescent="0.2">
      <c r="A60" s="70" t="s">
        <v>188</v>
      </c>
      <c r="B60" s="48"/>
      <c r="C60" s="48">
        <v>2000000</v>
      </c>
      <c r="D60" s="71"/>
      <c r="E60" s="69"/>
    </row>
    <row r="61" spans="1:5" x14ac:dyDescent="0.2">
      <c r="A61" s="70" t="s">
        <v>189</v>
      </c>
      <c r="B61" s="48">
        <v>169585</v>
      </c>
      <c r="C61" s="48"/>
      <c r="D61" s="71"/>
      <c r="E61" s="69"/>
    </row>
    <row r="62" spans="1:5" x14ac:dyDescent="0.2">
      <c r="A62" s="70" t="s">
        <v>151</v>
      </c>
      <c r="B62" s="48"/>
      <c r="C62" s="48"/>
      <c r="D62" s="71"/>
      <c r="E62" s="69"/>
    </row>
    <row r="63" spans="1:5" x14ac:dyDescent="0.2">
      <c r="A63" s="70" t="s">
        <v>152</v>
      </c>
      <c r="B63" s="48"/>
      <c r="C63" s="48"/>
      <c r="D63" s="71"/>
      <c r="E63" s="69"/>
    </row>
    <row r="64" spans="1:5" s="47" customFormat="1" x14ac:dyDescent="0.2">
      <c r="A64" s="67" t="s">
        <v>190</v>
      </c>
      <c r="B64" s="46">
        <f>SUM(B66:B70)</f>
        <v>361960</v>
      </c>
      <c r="C64" s="46">
        <f>SUM(C66:C70)</f>
        <v>2578027</v>
      </c>
      <c r="D64" s="68"/>
      <c r="E64" s="69"/>
    </row>
    <row r="65" spans="1:5" x14ac:dyDescent="0.2">
      <c r="A65" s="70" t="s">
        <v>121</v>
      </c>
      <c r="B65" s="48"/>
      <c r="C65" s="48"/>
      <c r="D65" s="71"/>
      <c r="E65" s="69"/>
    </row>
    <row r="66" spans="1:5" x14ac:dyDescent="0.2">
      <c r="A66" s="70" t="s">
        <v>191</v>
      </c>
      <c r="B66" s="48">
        <v>28264</v>
      </c>
      <c r="C66" s="48">
        <v>2543986</v>
      </c>
      <c r="D66" s="71"/>
      <c r="E66" s="69"/>
    </row>
    <row r="67" spans="1:5" x14ac:dyDescent="0.2">
      <c r="A67" s="70" t="s">
        <v>157</v>
      </c>
      <c r="B67" s="48">
        <v>333696</v>
      </c>
      <c r="C67" s="48">
        <v>34041</v>
      </c>
      <c r="D67" s="71"/>
      <c r="E67" s="69"/>
    </row>
    <row r="68" spans="1:5" x14ac:dyDescent="0.2">
      <c r="A68" s="70" t="s">
        <v>192</v>
      </c>
      <c r="B68" s="48"/>
      <c r="C68" s="48"/>
      <c r="D68" s="71"/>
      <c r="E68" s="69"/>
    </row>
    <row r="69" spans="1:5" x14ac:dyDescent="0.2">
      <c r="A69" s="70" t="s">
        <v>193</v>
      </c>
      <c r="B69" s="48"/>
      <c r="C69" s="48"/>
      <c r="D69" s="71"/>
      <c r="E69" s="69"/>
    </row>
    <row r="70" spans="1:5" x14ac:dyDescent="0.2">
      <c r="A70" s="70" t="s">
        <v>194</v>
      </c>
      <c r="B70" s="48"/>
      <c r="C70" s="48"/>
      <c r="D70" s="71"/>
      <c r="E70" s="69"/>
    </row>
    <row r="71" spans="1:5" s="47" customFormat="1" x14ac:dyDescent="0.2">
      <c r="A71" s="72" t="s">
        <v>195</v>
      </c>
      <c r="B71" s="53">
        <f>B58-B64</f>
        <v>-192375</v>
      </c>
      <c r="C71" s="53">
        <f>C58-C64</f>
        <v>-578027</v>
      </c>
      <c r="D71" s="68"/>
      <c r="E71" s="69"/>
    </row>
    <row r="72" spans="1:5" x14ac:dyDescent="0.2">
      <c r="A72" s="70" t="s">
        <v>196</v>
      </c>
      <c r="B72" s="48"/>
      <c r="C72" s="48"/>
      <c r="D72" s="71"/>
      <c r="E72" s="69"/>
    </row>
    <row r="73" spans="1:5" x14ac:dyDescent="0.2">
      <c r="A73" s="70" t="s">
        <v>197</v>
      </c>
      <c r="B73" s="48"/>
      <c r="C73" s="48"/>
      <c r="D73" s="71"/>
      <c r="E73" s="69"/>
    </row>
    <row r="74" spans="1:5" s="47" customFormat="1" ht="25.5" x14ac:dyDescent="0.2">
      <c r="A74" s="67" t="s">
        <v>198</v>
      </c>
      <c r="B74" s="46">
        <f>B25+B56+B71+B72</f>
        <v>-6593</v>
      </c>
      <c r="C74" s="46">
        <f>C25+C56+C71+C72</f>
        <v>25108</v>
      </c>
      <c r="D74" s="68"/>
      <c r="E74" s="69"/>
    </row>
    <row r="75" spans="1:5" x14ac:dyDescent="0.2">
      <c r="A75" s="70" t="s">
        <v>199</v>
      </c>
      <c r="B75" s="20">
        <v>59742</v>
      </c>
      <c r="C75" s="42">
        <v>44708</v>
      </c>
      <c r="D75" s="71"/>
      <c r="E75" s="69"/>
    </row>
    <row r="76" spans="1:5" x14ac:dyDescent="0.2">
      <c r="A76" s="70" t="s">
        <v>200</v>
      </c>
      <c r="B76" s="20">
        <v>53149</v>
      </c>
      <c r="C76" s="20">
        <v>69816</v>
      </c>
      <c r="D76" s="71"/>
      <c r="E76" s="69"/>
    </row>
    <row r="77" spans="1:5" outlineLevel="1" x14ac:dyDescent="0.2">
      <c r="A77" s="60"/>
      <c r="B77" s="76">
        <f>B75-B76+B74</f>
        <v>0</v>
      </c>
      <c r="C77" s="76">
        <f>C75-C76+C74</f>
        <v>0</v>
      </c>
      <c r="E77" s="69"/>
    </row>
    <row r="78" spans="1:5" x14ac:dyDescent="0.2">
      <c r="A78" s="60"/>
      <c r="B78" s="77"/>
      <c r="E78" s="69"/>
    </row>
    <row r="79" spans="1:5" x14ac:dyDescent="0.2">
      <c r="A79" s="60"/>
    </row>
    <row r="80" spans="1:5" x14ac:dyDescent="0.2">
      <c r="A80" s="35" t="s">
        <v>89</v>
      </c>
      <c r="B80" s="36" t="s">
        <v>90</v>
      </c>
      <c r="C80" s="3"/>
    </row>
    <row r="81" spans="1:4" x14ac:dyDescent="0.2">
      <c r="A81" s="36"/>
      <c r="B81" s="36"/>
      <c r="C81" s="3"/>
    </row>
    <row r="82" spans="1:4" x14ac:dyDescent="0.2">
      <c r="A82" s="36" t="s">
        <v>91</v>
      </c>
      <c r="B82" s="36" t="s">
        <v>92</v>
      </c>
      <c r="C82" s="3"/>
    </row>
    <row r="83" spans="1:4" x14ac:dyDescent="0.2">
      <c r="A83" s="33"/>
      <c r="B83" s="3"/>
      <c r="C83" s="3"/>
    </row>
    <row r="84" spans="1:4" x14ac:dyDescent="0.2">
      <c r="A84" s="33"/>
      <c r="B84" s="3"/>
      <c r="C84" s="3"/>
    </row>
    <row r="85" spans="1:4" x14ac:dyDescent="0.2">
      <c r="A85" s="33" t="s">
        <v>93</v>
      </c>
      <c r="B85" s="5"/>
      <c r="C85" s="3"/>
    </row>
    <row r="86" spans="1:4" x14ac:dyDescent="0.2">
      <c r="D86" s="78"/>
    </row>
    <row r="87" spans="1:4" x14ac:dyDescent="0.2">
      <c r="D87" s="78"/>
    </row>
    <row r="88" spans="1:4" x14ac:dyDescent="0.2">
      <c r="D88" s="79"/>
    </row>
    <row r="89" spans="1:4" x14ac:dyDescent="0.2">
      <c r="D89" s="79"/>
    </row>
    <row r="90" spans="1:4" x14ac:dyDescent="0.2">
      <c r="D90" s="80"/>
    </row>
    <row r="91" spans="1:4" x14ac:dyDescent="0.2">
      <c r="D91" s="80"/>
    </row>
  </sheetData>
  <mergeCells count="2">
    <mergeCell ref="A3:C3"/>
    <mergeCell ref="A4:C4"/>
  </mergeCells>
  <printOptions horizontalCentered="1"/>
  <pageMargins left="0.59055118110236227" right="0.19685039370078741" top="0.19685039370078741" bottom="0.19685039370078741" header="0" footer="0"/>
  <pageSetup paperSize="9" scale="7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A0110-2466-47A9-857F-0C6C4BDF4BB9}">
  <sheetPr>
    <tabColor rgb="FFFF0000"/>
    <pageSetUpPr fitToPage="1"/>
  </sheetPr>
  <dimension ref="A1:L81"/>
  <sheetViews>
    <sheetView tabSelected="1" zoomScaleNormal="100" workbookViewId="0">
      <selection activeCell="G87" sqref="G87"/>
    </sheetView>
  </sheetViews>
  <sheetFormatPr defaultColWidth="8" defaultRowHeight="12.75" x14ac:dyDescent="0.2"/>
  <cols>
    <col min="1" max="1" width="69.42578125" style="38" customWidth="1"/>
    <col min="2" max="2" width="15.85546875" style="38" bestFit="1" customWidth="1"/>
    <col min="3" max="3" width="14.140625" style="38" customWidth="1"/>
    <col min="4" max="4" width="12.7109375" style="38" customWidth="1"/>
    <col min="5" max="5" width="14.28515625" style="38" bestFit="1" customWidth="1"/>
    <col min="6" max="7" width="18.42578125" style="38" customWidth="1"/>
    <col min="8" max="8" width="24.5703125" style="38" bestFit="1" customWidth="1"/>
    <col min="9" max="9" width="8" style="38"/>
    <col min="10" max="10" width="15.140625" style="38" customWidth="1"/>
    <col min="11" max="11" width="17.42578125" style="77" customWidth="1"/>
    <col min="12" max="16384" width="8" style="38"/>
  </cols>
  <sheetData>
    <row r="1" spans="1:12" x14ac:dyDescent="0.2">
      <c r="A1" s="9" t="s">
        <v>0</v>
      </c>
      <c r="G1" s="3"/>
      <c r="H1" s="7"/>
    </row>
    <row r="2" spans="1:12" x14ac:dyDescent="0.2">
      <c r="G2" s="3"/>
      <c r="H2" s="7"/>
    </row>
    <row r="3" spans="1:12" x14ac:dyDescent="0.2">
      <c r="A3" s="94" t="s">
        <v>201</v>
      </c>
      <c r="B3" s="94"/>
      <c r="C3" s="94"/>
      <c r="D3" s="94"/>
      <c r="E3" s="94"/>
      <c r="F3" s="94"/>
      <c r="G3" s="94"/>
      <c r="H3" s="94"/>
    </row>
    <row r="4" spans="1:12" x14ac:dyDescent="0.2">
      <c r="A4" s="96" t="s">
        <v>2</v>
      </c>
      <c r="B4" s="96"/>
      <c r="C4" s="96"/>
      <c r="D4" s="96"/>
      <c r="E4" s="96"/>
      <c r="F4" s="96"/>
      <c r="G4" s="96"/>
      <c r="H4" s="96"/>
    </row>
    <row r="5" spans="1:12" x14ac:dyDescent="0.2">
      <c r="A5" s="81"/>
      <c r="H5" s="11" t="s">
        <v>3</v>
      </c>
    </row>
    <row r="6" spans="1:12" x14ac:dyDescent="0.2">
      <c r="A6" s="97" t="s">
        <v>202</v>
      </c>
      <c r="B6" s="97" t="s">
        <v>203</v>
      </c>
      <c r="C6" s="97"/>
      <c r="D6" s="97"/>
      <c r="E6" s="97"/>
      <c r="F6" s="97"/>
      <c r="G6" s="97" t="s">
        <v>86</v>
      </c>
      <c r="H6" s="97" t="s">
        <v>204</v>
      </c>
    </row>
    <row r="7" spans="1:12" ht="51" x14ac:dyDescent="0.2">
      <c r="A7" s="97"/>
      <c r="B7" s="82" t="s">
        <v>79</v>
      </c>
      <c r="C7" s="82" t="s">
        <v>80</v>
      </c>
      <c r="D7" s="82" t="s">
        <v>81</v>
      </c>
      <c r="E7" s="82" t="s">
        <v>205</v>
      </c>
      <c r="F7" s="82" t="s">
        <v>206</v>
      </c>
      <c r="G7" s="97"/>
      <c r="H7" s="97"/>
      <c r="K7" s="5"/>
    </row>
    <row r="8" spans="1:12" s="47" customFormat="1" x14ac:dyDescent="0.2">
      <c r="A8" s="51" t="s">
        <v>207</v>
      </c>
      <c r="B8" s="83">
        <v>500</v>
      </c>
      <c r="C8" s="83"/>
      <c r="D8" s="83"/>
      <c r="E8" s="83"/>
      <c r="F8" s="83">
        <v>-574286</v>
      </c>
      <c r="G8" s="83"/>
      <c r="H8" s="84">
        <f>SUM(B8:G8)</f>
        <v>-573786</v>
      </c>
      <c r="K8" s="77"/>
      <c r="L8" s="85"/>
    </row>
    <row r="9" spans="1:12" x14ac:dyDescent="0.2">
      <c r="A9" s="40" t="s">
        <v>208</v>
      </c>
      <c r="B9" s="86"/>
      <c r="C9" s="86"/>
      <c r="D9" s="86"/>
      <c r="E9" s="86"/>
      <c r="F9" s="87"/>
      <c r="G9" s="86"/>
      <c r="H9" s="86"/>
    </row>
    <row r="10" spans="1:12" s="47" customFormat="1" x14ac:dyDescent="0.2">
      <c r="A10" s="44" t="s">
        <v>209</v>
      </c>
      <c r="B10" s="88">
        <f>B8+B9</f>
        <v>500</v>
      </c>
      <c r="C10" s="88">
        <f t="shared" ref="C10:G10" si="0">C8+C9</f>
        <v>0</v>
      </c>
      <c r="D10" s="88">
        <f t="shared" si="0"/>
        <v>0</v>
      </c>
      <c r="E10" s="88">
        <f t="shared" si="0"/>
        <v>0</v>
      </c>
      <c r="F10" s="88">
        <f t="shared" si="0"/>
        <v>-574286</v>
      </c>
      <c r="G10" s="88">
        <f t="shared" si="0"/>
        <v>0</v>
      </c>
      <c r="H10" s="88">
        <f>H8+H9</f>
        <v>-573786</v>
      </c>
      <c r="K10" s="77"/>
    </row>
    <row r="11" spans="1:12" s="47" customFormat="1" x14ac:dyDescent="0.2">
      <c r="A11" s="44" t="s">
        <v>210</v>
      </c>
      <c r="B11" s="88">
        <f>B12+B13</f>
        <v>0</v>
      </c>
      <c r="C11" s="88">
        <f t="shared" ref="C11:G11" si="1">C12+C13</f>
        <v>0</v>
      </c>
      <c r="D11" s="88">
        <f t="shared" si="1"/>
        <v>0</v>
      </c>
      <c r="E11" s="88">
        <f t="shared" si="1"/>
        <v>0</v>
      </c>
      <c r="F11" s="88">
        <f>F12+F13</f>
        <v>1922897</v>
      </c>
      <c r="G11" s="88">
        <f t="shared" si="1"/>
        <v>0</v>
      </c>
      <c r="H11" s="88">
        <f>SUM(B11:G11)</f>
        <v>1922897</v>
      </c>
      <c r="K11" s="77"/>
    </row>
    <row r="12" spans="1:12" x14ac:dyDescent="0.2">
      <c r="A12" s="40" t="s">
        <v>211</v>
      </c>
      <c r="B12" s="86"/>
      <c r="C12" s="86"/>
      <c r="D12" s="86"/>
      <c r="E12" s="86"/>
      <c r="F12" s="86">
        <v>1922897</v>
      </c>
      <c r="G12" s="86"/>
      <c r="H12" s="89">
        <f t="shared" ref="H12:H23" si="2">SUM(B12:G12)</f>
        <v>1922897</v>
      </c>
      <c r="L12" s="85"/>
    </row>
    <row r="13" spans="1:12" x14ac:dyDescent="0.2">
      <c r="A13" s="55" t="s">
        <v>212</v>
      </c>
      <c r="B13" s="90">
        <f>SUM(B15:B23)</f>
        <v>0</v>
      </c>
      <c r="C13" s="90">
        <f t="shared" ref="C13:G13" si="3">SUM(C15:C23)</f>
        <v>0</v>
      </c>
      <c r="D13" s="90">
        <f t="shared" si="3"/>
        <v>0</v>
      </c>
      <c r="E13" s="90">
        <f t="shared" si="3"/>
        <v>0</v>
      </c>
      <c r="F13" s="90">
        <f t="shared" si="3"/>
        <v>0</v>
      </c>
      <c r="G13" s="90">
        <f t="shared" si="3"/>
        <v>0</v>
      </c>
      <c r="H13" s="90">
        <f t="shared" si="2"/>
        <v>0</v>
      </c>
    </row>
    <row r="14" spans="1:12" x14ac:dyDescent="0.2">
      <c r="A14" s="40" t="s">
        <v>121</v>
      </c>
      <c r="B14" s="86"/>
      <c r="C14" s="86"/>
      <c r="D14" s="86"/>
      <c r="E14" s="86"/>
      <c r="F14" s="86"/>
      <c r="G14" s="86"/>
      <c r="H14" s="89"/>
    </row>
    <row r="15" spans="1:12" ht="25.5" x14ac:dyDescent="0.2">
      <c r="A15" s="40" t="s">
        <v>213</v>
      </c>
      <c r="B15" s="86"/>
      <c r="C15" s="86"/>
      <c r="D15" s="86"/>
      <c r="E15" s="86"/>
      <c r="F15" s="86"/>
      <c r="G15" s="86"/>
      <c r="H15" s="91">
        <f>SUM(B15:G15)</f>
        <v>0</v>
      </c>
    </row>
    <row r="16" spans="1:12" ht="25.5" x14ac:dyDescent="0.2">
      <c r="A16" s="40" t="s">
        <v>214</v>
      </c>
      <c r="B16" s="86"/>
      <c r="C16" s="86"/>
      <c r="D16" s="86"/>
      <c r="E16" s="86"/>
      <c r="F16" s="86"/>
      <c r="G16" s="86"/>
      <c r="H16" s="91">
        <f t="shared" si="2"/>
        <v>0</v>
      </c>
    </row>
    <row r="17" spans="1:11" ht="25.5" x14ac:dyDescent="0.2">
      <c r="A17" s="40" t="s">
        <v>215</v>
      </c>
      <c r="B17" s="86"/>
      <c r="C17" s="86"/>
      <c r="D17" s="86"/>
      <c r="E17" s="86"/>
      <c r="F17" s="86"/>
      <c r="G17" s="86"/>
      <c r="H17" s="91">
        <f t="shared" si="2"/>
        <v>0</v>
      </c>
    </row>
    <row r="18" spans="1:11" ht="25.5" x14ac:dyDescent="0.2">
      <c r="A18" s="40" t="s">
        <v>123</v>
      </c>
      <c r="B18" s="86"/>
      <c r="C18" s="86"/>
      <c r="D18" s="86"/>
      <c r="E18" s="86"/>
      <c r="F18" s="86"/>
      <c r="G18" s="86"/>
      <c r="H18" s="91">
        <f t="shared" si="2"/>
        <v>0</v>
      </c>
    </row>
    <row r="19" spans="1:11" x14ac:dyDescent="0.2">
      <c r="A19" s="40" t="s">
        <v>133</v>
      </c>
      <c r="B19" s="86"/>
      <c r="C19" s="86"/>
      <c r="D19" s="86"/>
      <c r="E19" s="86"/>
      <c r="F19" s="86"/>
      <c r="G19" s="86"/>
      <c r="H19" s="91">
        <f t="shared" si="2"/>
        <v>0</v>
      </c>
    </row>
    <row r="20" spans="1:11" x14ac:dyDescent="0.2">
      <c r="A20" s="40" t="s">
        <v>124</v>
      </c>
      <c r="B20" s="86"/>
      <c r="C20" s="86"/>
      <c r="D20" s="86"/>
      <c r="E20" s="86"/>
      <c r="F20" s="86"/>
      <c r="G20" s="86"/>
      <c r="H20" s="91">
        <f t="shared" si="2"/>
        <v>0</v>
      </c>
    </row>
    <row r="21" spans="1:11" x14ac:dyDescent="0.2">
      <c r="A21" s="40" t="s">
        <v>216</v>
      </c>
      <c r="B21" s="86"/>
      <c r="C21" s="86"/>
      <c r="D21" s="86"/>
      <c r="E21" s="86"/>
      <c r="F21" s="86"/>
      <c r="G21" s="86"/>
      <c r="H21" s="91">
        <f t="shared" si="2"/>
        <v>0</v>
      </c>
    </row>
    <row r="22" spans="1:11" x14ac:dyDescent="0.2">
      <c r="A22" s="40" t="s">
        <v>127</v>
      </c>
      <c r="B22" s="86"/>
      <c r="C22" s="86"/>
      <c r="D22" s="86"/>
      <c r="E22" s="86"/>
      <c r="F22" s="86"/>
      <c r="G22" s="86"/>
      <c r="H22" s="91">
        <f t="shared" si="2"/>
        <v>0</v>
      </c>
    </row>
    <row r="23" spans="1:11" x14ac:dyDescent="0.2">
      <c r="A23" s="40" t="s">
        <v>126</v>
      </c>
      <c r="B23" s="86"/>
      <c r="C23" s="86"/>
      <c r="D23" s="86"/>
      <c r="E23" s="86"/>
      <c r="F23" s="86"/>
      <c r="G23" s="86"/>
      <c r="H23" s="91">
        <f t="shared" si="2"/>
        <v>0</v>
      </c>
    </row>
    <row r="24" spans="1:11" s="47" customFormat="1" x14ac:dyDescent="0.2">
      <c r="A24" s="44" t="s">
        <v>217</v>
      </c>
      <c r="B24" s="88">
        <f>SUM(B31:B38)+B26</f>
        <v>0</v>
      </c>
      <c r="C24" s="88">
        <f t="shared" ref="C24:G24" si="4">SUM(C31:C38)+C26</f>
        <v>0</v>
      </c>
      <c r="D24" s="88">
        <f t="shared" si="4"/>
        <v>0</v>
      </c>
      <c r="E24" s="88">
        <f t="shared" si="4"/>
        <v>0</v>
      </c>
      <c r="F24" s="88">
        <f t="shared" si="4"/>
        <v>0</v>
      </c>
      <c r="G24" s="88">
        <f t="shared" si="4"/>
        <v>0</v>
      </c>
      <c r="H24" s="88">
        <f>SUM(B24:G24)</f>
        <v>0</v>
      </c>
      <c r="K24" s="77"/>
    </row>
    <row r="25" spans="1:11" x14ac:dyDescent="0.2">
      <c r="A25" s="40" t="s">
        <v>121</v>
      </c>
      <c r="B25" s="86"/>
      <c r="C25" s="86"/>
      <c r="D25" s="86"/>
      <c r="E25" s="86"/>
      <c r="F25" s="86"/>
      <c r="G25" s="86"/>
      <c r="H25" s="91">
        <f t="shared" ref="H25:H38" si="5">SUM(B25:G25)</f>
        <v>0</v>
      </c>
    </row>
    <row r="26" spans="1:11" x14ac:dyDescent="0.2">
      <c r="A26" s="40" t="s">
        <v>218</v>
      </c>
      <c r="B26" s="86"/>
      <c r="C26" s="86"/>
      <c r="D26" s="86"/>
      <c r="E26" s="86"/>
      <c r="F26" s="86"/>
      <c r="G26" s="86"/>
      <c r="H26" s="91">
        <f t="shared" si="5"/>
        <v>0</v>
      </c>
    </row>
    <row r="27" spans="1:11" x14ac:dyDescent="0.2">
      <c r="A27" s="40" t="s">
        <v>121</v>
      </c>
      <c r="B27" s="86"/>
      <c r="C27" s="86"/>
      <c r="D27" s="86"/>
      <c r="E27" s="86"/>
      <c r="F27" s="86"/>
      <c r="G27" s="86"/>
      <c r="H27" s="91">
        <f t="shared" si="5"/>
        <v>0</v>
      </c>
    </row>
    <row r="28" spans="1:11" x14ac:dyDescent="0.2">
      <c r="A28" s="40" t="s">
        <v>219</v>
      </c>
      <c r="B28" s="86"/>
      <c r="C28" s="86"/>
      <c r="D28" s="86"/>
      <c r="E28" s="86"/>
      <c r="F28" s="86"/>
      <c r="G28" s="86"/>
      <c r="H28" s="91">
        <f t="shared" si="5"/>
        <v>0</v>
      </c>
    </row>
    <row r="29" spans="1:11" x14ac:dyDescent="0.2">
      <c r="A29" s="40" t="s">
        <v>220</v>
      </c>
      <c r="B29" s="86"/>
      <c r="C29" s="86"/>
      <c r="D29" s="86"/>
      <c r="E29" s="86"/>
      <c r="F29" s="86"/>
      <c r="G29" s="86"/>
      <c r="H29" s="91">
        <f t="shared" si="5"/>
        <v>0</v>
      </c>
    </row>
    <row r="30" spans="1:11" x14ac:dyDescent="0.2">
      <c r="A30" s="40" t="s">
        <v>221</v>
      </c>
      <c r="B30" s="86"/>
      <c r="C30" s="86"/>
      <c r="D30" s="86"/>
      <c r="E30" s="86"/>
      <c r="F30" s="86"/>
      <c r="G30" s="86"/>
      <c r="H30" s="91">
        <f t="shared" si="5"/>
        <v>0</v>
      </c>
    </row>
    <row r="31" spans="1:11" x14ac:dyDescent="0.2">
      <c r="A31" s="40" t="s">
        <v>222</v>
      </c>
      <c r="B31" s="86"/>
      <c r="C31" s="86"/>
      <c r="D31" s="86"/>
      <c r="E31" s="86"/>
      <c r="F31" s="86"/>
      <c r="G31" s="86"/>
      <c r="H31" s="91">
        <f t="shared" si="5"/>
        <v>0</v>
      </c>
    </row>
    <row r="32" spans="1:11" x14ac:dyDescent="0.2">
      <c r="A32" s="40" t="s">
        <v>223</v>
      </c>
      <c r="B32" s="86"/>
      <c r="C32" s="86"/>
      <c r="D32" s="86"/>
      <c r="E32" s="86"/>
      <c r="F32" s="86"/>
      <c r="G32" s="86"/>
      <c r="H32" s="91">
        <f t="shared" si="5"/>
        <v>0</v>
      </c>
    </row>
    <row r="33" spans="1:12" x14ac:dyDescent="0.2">
      <c r="A33" s="40" t="s">
        <v>224</v>
      </c>
      <c r="B33" s="86"/>
      <c r="C33" s="86"/>
      <c r="D33" s="86"/>
      <c r="E33" s="86"/>
      <c r="F33" s="86"/>
      <c r="G33" s="86"/>
      <c r="H33" s="91">
        <f t="shared" si="5"/>
        <v>0</v>
      </c>
    </row>
    <row r="34" spans="1:12" ht="25.5" x14ac:dyDescent="0.2">
      <c r="A34" s="40" t="s">
        <v>225</v>
      </c>
      <c r="B34" s="86"/>
      <c r="C34" s="86"/>
      <c r="D34" s="86"/>
      <c r="E34" s="86"/>
      <c r="F34" s="86"/>
      <c r="G34" s="86"/>
      <c r="H34" s="91">
        <f t="shared" si="5"/>
        <v>0</v>
      </c>
    </row>
    <row r="35" spans="1:12" x14ac:dyDescent="0.2">
      <c r="A35" s="40" t="s">
        <v>226</v>
      </c>
      <c r="B35" s="86"/>
      <c r="C35" s="86"/>
      <c r="D35" s="86"/>
      <c r="E35" s="86"/>
      <c r="F35" s="86"/>
      <c r="G35" s="86"/>
      <c r="H35" s="91">
        <f t="shared" si="5"/>
        <v>0</v>
      </c>
    </row>
    <row r="36" spans="1:12" x14ac:dyDescent="0.2">
      <c r="A36" s="40" t="s">
        <v>227</v>
      </c>
      <c r="B36" s="86"/>
      <c r="C36" s="86"/>
      <c r="D36" s="86"/>
      <c r="E36" s="86"/>
      <c r="F36" s="86"/>
      <c r="G36" s="86"/>
      <c r="H36" s="91">
        <f t="shared" si="5"/>
        <v>0</v>
      </c>
    </row>
    <row r="37" spans="1:12" x14ac:dyDescent="0.2">
      <c r="A37" s="40" t="s">
        <v>228</v>
      </c>
      <c r="B37" s="86"/>
      <c r="C37" s="86"/>
      <c r="D37" s="86"/>
      <c r="E37" s="86"/>
      <c r="F37" s="86"/>
      <c r="G37" s="86"/>
      <c r="H37" s="91">
        <f t="shared" si="5"/>
        <v>0</v>
      </c>
    </row>
    <row r="38" spans="1:12" ht="25.5" x14ac:dyDescent="0.2">
      <c r="A38" s="40" t="s">
        <v>229</v>
      </c>
      <c r="B38" s="86"/>
      <c r="C38" s="86"/>
      <c r="D38" s="86"/>
      <c r="E38" s="86"/>
      <c r="F38" s="86"/>
      <c r="G38" s="86"/>
      <c r="H38" s="91">
        <f t="shared" si="5"/>
        <v>0</v>
      </c>
    </row>
    <row r="39" spans="1:12" x14ac:dyDescent="0.2">
      <c r="A39" s="44" t="s">
        <v>230</v>
      </c>
      <c r="B39" s="88"/>
      <c r="C39" s="88"/>
      <c r="D39" s="88"/>
      <c r="E39" s="88"/>
      <c r="F39" s="88"/>
      <c r="G39" s="88"/>
      <c r="H39" s="88">
        <f>SUM(B39:G39)</f>
        <v>0</v>
      </c>
    </row>
    <row r="40" spans="1:12" x14ac:dyDescent="0.2">
      <c r="A40" s="51" t="s">
        <v>231</v>
      </c>
      <c r="B40" s="83">
        <f>B10+B11+B24</f>
        <v>500</v>
      </c>
      <c r="C40" s="83">
        <f t="shared" ref="C40:G40" si="6">C10+C11+C24</f>
        <v>0</v>
      </c>
      <c r="D40" s="83">
        <f t="shared" si="6"/>
        <v>0</v>
      </c>
      <c r="E40" s="83">
        <f t="shared" si="6"/>
        <v>0</v>
      </c>
      <c r="F40" s="83">
        <f>F10+F11+F24</f>
        <v>1348611</v>
      </c>
      <c r="G40" s="83">
        <f t="shared" si="6"/>
        <v>0</v>
      </c>
      <c r="H40" s="83">
        <f>SUM(B40:G40)</f>
        <v>1349111</v>
      </c>
      <c r="J40" s="69"/>
      <c r="L40" s="85"/>
    </row>
    <row r="41" spans="1:12" x14ac:dyDescent="0.2">
      <c r="A41" s="40" t="s">
        <v>208</v>
      </c>
      <c r="B41" s="86"/>
      <c r="C41" s="86"/>
      <c r="D41" s="86"/>
      <c r="E41" s="86"/>
      <c r="F41" s="87"/>
      <c r="G41" s="86"/>
      <c r="H41" s="89">
        <f t="shared" ref="H41:H70" si="7">SUM(B41:G41)</f>
        <v>0</v>
      </c>
      <c r="J41" s="77"/>
    </row>
    <row r="42" spans="1:12" x14ac:dyDescent="0.2">
      <c r="A42" s="44" t="s">
        <v>232</v>
      </c>
      <c r="B42" s="88">
        <f>B40+B41</f>
        <v>500</v>
      </c>
      <c r="C42" s="88">
        <f t="shared" ref="C42:G42" si="8">C40+C41</f>
        <v>0</v>
      </c>
      <c r="D42" s="88">
        <f t="shared" si="8"/>
        <v>0</v>
      </c>
      <c r="E42" s="88">
        <f t="shared" si="8"/>
        <v>0</v>
      </c>
      <c r="F42" s="88">
        <f t="shared" si="8"/>
        <v>1348611</v>
      </c>
      <c r="G42" s="88">
        <f t="shared" si="8"/>
        <v>0</v>
      </c>
      <c r="H42" s="88">
        <f>H40+H41</f>
        <v>1349111</v>
      </c>
    </row>
    <row r="43" spans="1:12" s="47" customFormat="1" x14ac:dyDescent="0.2">
      <c r="A43" s="44" t="s">
        <v>233</v>
      </c>
      <c r="B43" s="88">
        <f t="shared" ref="B43:G43" si="9">B44+B45</f>
        <v>0</v>
      </c>
      <c r="C43" s="88">
        <f t="shared" si="9"/>
        <v>0</v>
      </c>
      <c r="D43" s="88">
        <f t="shared" si="9"/>
        <v>0</v>
      </c>
      <c r="E43" s="88">
        <f>E44+E45</f>
        <v>0</v>
      </c>
      <c r="F43" s="88">
        <f t="shared" si="9"/>
        <v>413918</v>
      </c>
      <c r="G43" s="88">
        <f t="shared" si="9"/>
        <v>0</v>
      </c>
      <c r="H43" s="88">
        <f>SUM(B43:G43)</f>
        <v>413918</v>
      </c>
      <c r="K43" s="77"/>
    </row>
    <row r="44" spans="1:12" x14ac:dyDescent="0.2">
      <c r="A44" s="40" t="s">
        <v>234</v>
      </c>
      <c r="B44" s="86"/>
      <c r="C44" s="86"/>
      <c r="D44" s="86"/>
      <c r="E44" s="86"/>
      <c r="F44" s="86">
        <v>413918</v>
      </c>
      <c r="G44" s="86"/>
      <c r="H44" s="89">
        <f t="shared" si="7"/>
        <v>413918</v>
      </c>
    </row>
    <row r="45" spans="1:12" x14ac:dyDescent="0.2">
      <c r="A45" s="55" t="s">
        <v>235</v>
      </c>
      <c r="B45" s="90">
        <f>SUM(B47:B55)</f>
        <v>0</v>
      </c>
      <c r="C45" s="90">
        <f t="shared" ref="C45:G45" si="10">SUM(C47:C55)</f>
        <v>0</v>
      </c>
      <c r="D45" s="90">
        <f t="shared" si="10"/>
        <v>0</v>
      </c>
      <c r="E45" s="90">
        <f t="shared" si="10"/>
        <v>0</v>
      </c>
      <c r="F45" s="90">
        <f t="shared" si="10"/>
        <v>0</v>
      </c>
      <c r="G45" s="90">
        <f t="shared" si="10"/>
        <v>0</v>
      </c>
      <c r="H45" s="88">
        <f>SUM(B45:G45)</f>
        <v>0</v>
      </c>
    </row>
    <row r="46" spans="1:12" x14ac:dyDescent="0.2">
      <c r="A46" s="40" t="s">
        <v>121</v>
      </c>
      <c r="B46" s="86"/>
      <c r="C46" s="86"/>
      <c r="D46" s="86"/>
      <c r="E46" s="86"/>
      <c r="F46" s="86"/>
      <c r="G46" s="86"/>
      <c r="H46" s="91">
        <f t="shared" si="7"/>
        <v>0</v>
      </c>
    </row>
    <row r="47" spans="1:12" ht="25.5" x14ac:dyDescent="0.2">
      <c r="A47" s="40" t="s">
        <v>213</v>
      </c>
      <c r="B47" s="86"/>
      <c r="C47" s="86"/>
      <c r="D47" s="86"/>
      <c r="E47" s="86"/>
      <c r="F47" s="86"/>
      <c r="G47" s="86"/>
      <c r="H47" s="91">
        <f t="shared" si="7"/>
        <v>0</v>
      </c>
    </row>
    <row r="48" spans="1:12" ht="25.5" x14ac:dyDescent="0.2">
      <c r="A48" s="40" t="s">
        <v>214</v>
      </c>
      <c r="B48" s="86"/>
      <c r="C48" s="86"/>
      <c r="D48" s="86"/>
      <c r="E48" s="86"/>
      <c r="F48" s="86"/>
      <c r="G48" s="86"/>
      <c r="H48" s="91">
        <f t="shared" si="7"/>
        <v>0</v>
      </c>
    </row>
    <row r="49" spans="1:11" ht="25.5" x14ac:dyDescent="0.2">
      <c r="A49" s="40" t="s">
        <v>215</v>
      </c>
      <c r="B49" s="86"/>
      <c r="C49" s="86"/>
      <c r="D49" s="86"/>
      <c r="E49" s="92"/>
      <c r="F49" s="92"/>
      <c r="G49" s="86"/>
      <c r="H49" s="91">
        <f t="shared" si="7"/>
        <v>0</v>
      </c>
    </row>
    <row r="50" spans="1:11" ht="25.5" x14ac:dyDescent="0.2">
      <c r="A50" s="40" t="s">
        <v>123</v>
      </c>
      <c r="B50" s="86"/>
      <c r="C50" s="86"/>
      <c r="D50" s="86"/>
      <c r="E50" s="86"/>
      <c r="F50" s="86"/>
      <c r="G50" s="86"/>
      <c r="H50" s="91">
        <f t="shared" si="7"/>
        <v>0</v>
      </c>
    </row>
    <row r="51" spans="1:11" x14ac:dyDescent="0.2">
      <c r="A51" s="40" t="s">
        <v>133</v>
      </c>
      <c r="B51" s="86"/>
      <c r="C51" s="86"/>
      <c r="D51" s="86"/>
      <c r="E51" s="86"/>
      <c r="F51" s="86"/>
      <c r="G51" s="86"/>
      <c r="H51" s="91">
        <f t="shared" si="7"/>
        <v>0</v>
      </c>
    </row>
    <row r="52" spans="1:11" x14ac:dyDescent="0.2">
      <c r="A52" s="40" t="s">
        <v>124</v>
      </c>
      <c r="B52" s="86"/>
      <c r="C52" s="86"/>
      <c r="D52" s="86"/>
      <c r="E52" s="86"/>
      <c r="F52" s="86"/>
      <c r="G52" s="86"/>
      <c r="H52" s="91">
        <f t="shared" si="7"/>
        <v>0</v>
      </c>
    </row>
    <row r="53" spans="1:11" x14ac:dyDescent="0.2">
      <c r="A53" s="40" t="s">
        <v>216</v>
      </c>
      <c r="B53" s="86"/>
      <c r="C53" s="86"/>
      <c r="D53" s="86"/>
      <c r="E53" s="86"/>
      <c r="F53" s="86"/>
      <c r="G53" s="86"/>
      <c r="H53" s="91">
        <f t="shared" si="7"/>
        <v>0</v>
      </c>
    </row>
    <row r="54" spans="1:11" x14ac:dyDescent="0.2">
      <c r="A54" s="40" t="s">
        <v>127</v>
      </c>
      <c r="B54" s="86"/>
      <c r="C54" s="86"/>
      <c r="D54" s="86"/>
      <c r="E54" s="86"/>
      <c r="F54" s="86"/>
      <c r="G54" s="86"/>
      <c r="H54" s="91">
        <f t="shared" si="7"/>
        <v>0</v>
      </c>
    </row>
    <row r="55" spans="1:11" x14ac:dyDescent="0.2">
      <c r="A55" s="40" t="s">
        <v>126</v>
      </c>
      <c r="B55" s="86"/>
      <c r="C55" s="86"/>
      <c r="D55" s="86"/>
      <c r="E55" s="86"/>
      <c r="F55" s="86"/>
      <c r="G55" s="86"/>
      <c r="H55" s="91">
        <f t="shared" si="7"/>
        <v>0</v>
      </c>
    </row>
    <row r="56" spans="1:11" s="47" customFormat="1" x14ac:dyDescent="0.2">
      <c r="A56" s="44" t="s">
        <v>236</v>
      </c>
      <c r="B56" s="88">
        <f t="shared" ref="B56:G56" si="11">SUM(B63:B70)+B58</f>
        <v>0</v>
      </c>
      <c r="C56" s="88">
        <f t="shared" si="11"/>
        <v>0</v>
      </c>
      <c r="D56" s="88">
        <f t="shared" si="11"/>
        <v>0</v>
      </c>
      <c r="E56" s="88">
        <f t="shared" si="11"/>
        <v>0</v>
      </c>
      <c r="F56" s="88">
        <f>SUM(F63:F70)+F58</f>
        <v>0</v>
      </c>
      <c r="G56" s="88">
        <f t="shared" si="11"/>
        <v>0</v>
      </c>
      <c r="H56" s="88">
        <f t="shared" si="7"/>
        <v>0</v>
      </c>
      <c r="K56" s="77"/>
    </row>
    <row r="57" spans="1:11" x14ac:dyDescent="0.2">
      <c r="A57" s="40" t="s">
        <v>121</v>
      </c>
      <c r="B57" s="86"/>
      <c r="C57" s="86"/>
      <c r="D57" s="86"/>
      <c r="E57" s="86"/>
      <c r="F57" s="86"/>
      <c r="G57" s="86"/>
      <c r="H57" s="91">
        <f>SUM(B57:G57)</f>
        <v>0</v>
      </c>
    </row>
    <row r="58" spans="1:11" x14ac:dyDescent="0.2">
      <c r="A58" s="40" t="s">
        <v>218</v>
      </c>
      <c r="B58" s="86"/>
      <c r="C58" s="86"/>
      <c r="D58" s="86"/>
      <c r="E58" s="86"/>
      <c r="F58" s="86"/>
      <c r="G58" s="86"/>
      <c r="H58" s="91">
        <f>SUM(B58:G58)</f>
        <v>0</v>
      </c>
    </row>
    <row r="59" spans="1:11" x14ac:dyDescent="0.2">
      <c r="A59" s="40" t="s">
        <v>121</v>
      </c>
      <c r="B59" s="86"/>
      <c r="C59" s="86"/>
      <c r="D59" s="86"/>
      <c r="E59" s="86"/>
      <c r="F59" s="86"/>
      <c r="G59" s="86"/>
      <c r="H59" s="91">
        <f>SUM(B59:G59)</f>
        <v>0</v>
      </c>
    </row>
    <row r="60" spans="1:11" x14ac:dyDescent="0.2">
      <c r="A60" s="40" t="s">
        <v>219</v>
      </c>
      <c r="B60" s="86"/>
      <c r="C60" s="86"/>
      <c r="D60" s="86"/>
      <c r="E60" s="86"/>
      <c r="F60" s="86"/>
      <c r="G60" s="86"/>
      <c r="H60" s="91">
        <f t="shared" si="7"/>
        <v>0</v>
      </c>
    </row>
    <row r="61" spans="1:11" x14ac:dyDescent="0.2">
      <c r="A61" s="40" t="s">
        <v>220</v>
      </c>
      <c r="B61" s="86"/>
      <c r="C61" s="86"/>
      <c r="D61" s="86"/>
      <c r="E61" s="86"/>
      <c r="F61" s="86"/>
      <c r="G61" s="86"/>
      <c r="H61" s="91">
        <f t="shared" si="7"/>
        <v>0</v>
      </c>
    </row>
    <row r="62" spans="1:11" x14ac:dyDescent="0.2">
      <c r="A62" s="40" t="s">
        <v>221</v>
      </c>
      <c r="B62" s="86"/>
      <c r="C62" s="86"/>
      <c r="D62" s="86"/>
      <c r="E62" s="86"/>
      <c r="F62" s="86"/>
      <c r="G62" s="86"/>
      <c r="H62" s="91">
        <f t="shared" si="7"/>
        <v>0</v>
      </c>
    </row>
    <row r="63" spans="1:11" x14ac:dyDescent="0.2">
      <c r="A63" s="40" t="s">
        <v>222</v>
      </c>
      <c r="B63" s="86"/>
      <c r="C63" s="86"/>
      <c r="D63" s="86"/>
      <c r="E63" s="86"/>
      <c r="F63" s="86"/>
      <c r="G63" s="86"/>
      <c r="H63" s="91">
        <f t="shared" si="7"/>
        <v>0</v>
      </c>
    </row>
    <row r="64" spans="1:11" x14ac:dyDescent="0.2">
      <c r="A64" s="40" t="s">
        <v>223</v>
      </c>
      <c r="B64" s="86"/>
      <c r="C64" s="86"/>
      <c r="D64" s="86"/>
      <c r="E64" s="86"/>
      <c r="F64" s="86"/>
      <c r="G64" s="86"/>
      <c r="H64" s="91">
        <f t="shared" si="7"/>
        <v>0</v>
      </c>
    </row>
    <row r="65" spans="1:11" x14ac:dyDescent="0.2">
      <c r="A65" s="40" t="s">
        <v>224</v>
      </c>
      <c r="B65" s="86"/>
      <c r="C65" s="86"/>
      <c r="D65" s="86"/>
      <c r="E65" s="86"/>
      <c r="F65" s="86"/>
      <c r="G65" s="86"/>
      <c r="H65" s="91">
        <f t="shared" si="7"/>
        <v>0</v>
      </c>
    </row>
    <row r="66" spans="1:11" ht="25.5" x14ac:dyDescent="0.2">
      <c r="A66" s="40" t="s">
        <v>225</v>
      </c>
      <c r="B66" s="86"/>
      <c r="C66" s="86"/>
      <c r="D66" s="86"/>
      <c r="E66" s="86"/>
      <c r="F66" s="86"/>
      <c r="G66" s="86"/>
      <c r="H66" s="91">
        <f t="shared" si="7"/>
        <v>0</v>
      </c>
    </row>
    <row r="67" spans="1:11" x14ac:dyDescent="0.2">
      <c r="A67" s="40" t="s">
        <v>226</v>
      </c>
      <c r="B67" s="86"/>
      <c r="C67" s="86"/>
      <c r="D67" s="86"/>
      <c r="E67" s="86"/>
      <c r="F67" s="86"/>
      <c r="G67" s="86"/>
      <c r="H67" s="91">
        <f t="shared" si="7"/>
        <v>0</v>
      </c>
    </row>
    <row r="68" spans="1:11" x14ac:dyDescent="0.2">
      <c r="A68" s="40" t="s">
        <v>227</v>
      </c>
      <c r="B68" s="86"/>
      <c r="C68" s="86"/>
      <c r="D68" s="86"/>
      <c r="E68" s="86"/>
      <c r="F68" s="86"/>
      <c r="G68" s="86"/>
      <c r="H68" s="91">
        <f t="shared" si="7"/>
        <v>0</v>
      </c>
    </row>
    <row r="69" spans="1:11" x14ac:dyDescent="0.2">
      <c r="A69" s="40" t="s">
        <v>228</v>
      </c>
      <c r="B69" s="86"/>
      <c r="C69" s="86"/>
      <c r="D69" s="86"/>
      <c r="E69" s="86"/>
      <c r="F69" s="86"/>
      <c r="G69" s="86"/>
      <c r="H69" s="91">
        <f t="shared" si="7"/>
        <v>0</v>
      </c>
    </row>
    <row r="70" spans="1:11" ht="25.5" x14ac:dyDescent="0.2">
      <c r="A70" s="40" t="s">
        <v>229</v>
      </c>
      <c r="B70" s="86"/>
      <c r="C70" s="86"/>
      <c r="D70" s="86"/>
      <c r="E70" s="86"/>
      <c r="F70" s="86"/>
      <c r="G70" s="86"/>
      <c r="H70" s="91">
        <f t="shared" si="7"/>
        <v>0</v>
      </c>
    </row>
    <row r="71" spans="1:11" x14ac:dyDescent="0.2">
      <c r="A71" s="44" t="s">
        <v>237</v>
      </c>
      <c r="B71" s="88"/>
      <c r="C71" s="88"/>
      <c r="D71" s="88"/>
      <c r="E71" s="88"/>
      <c r="F71" s="88"/>
      <c r="G71" s="88"/>
      <c r="H71" s="88"/>
    </row>
    <row r="72" spans="1:11" s="47" customFormat="1" ht="25.5" x14ac:dyDescent="0.2">
      <c r="A72" s="51" t="s">
        <v>238</v>
      </c>
      <c r="B72" s="83">
        <f>B42+B43+B56</f>
        <v>500</v>
      </c>
      <c r="C72" s="83">
        <f t="shared" ref="C72:G72" si="12">C42+C43+C56</f>
        <v>0</v>
      </c>
      <c r="D72" s="83">
        <f t="shared" si="12"/>
        <v>0</v>
      </c>
      <c r="E72" s="83">
        <f t="shared" si="12"/>
        <v>0</v>
      </c>
      <c r="F72" s="83">
        <f>F42+F43+F56</f>
        <v>1762529</v>
      </c>
      <c r="G72" s="83">
        <f t="shared" si="12"/>
        <v>0</v>
      </c>
      <c r="H72" s="83">
        <f>SUM(B72:G72)</f>
        <v>1763029</v>
      </c>
      <c r="J72" s="69"/>
      <c r="K72" s="77"/>
    </row>
    <row r="73" spans="1:11" x14ac:dyDescent="0.2">
      <c r="A73" s="60"/>
      <c r="J73" s="77"/>
    </row>
    <row r="74" spans="1:11" x14ac:dyDescent="0.2">
      <c r="A74" s="60"/>
      <c r="B74" s="93"/>
      <c r="E74" s="93"/>
      <c r="F74" s="93"/>
    </row>
    <row r="75" spans="1:11" x14ac:dyDescent="0.2">
      <c r="A75" s="60"/>
      <c r="F75" s="77"/>
    </row>
    <row r="76" spans="1:11" x14ac:dyDescent="0.2">
      <c r="A76" s="35" t="s">
        <v>89</v>
      </c>
      <c r="B76" s="36" t="s">
        <v>90</v>
      </c>
      <c r="C76" s="3"/>
    </row>
    <row r="77" spans="1:11" x14ac:dyDescent="0.2">
      <c r="A77" s="36"/>
      <c r="B77" s="36"/>
      <c r="C77" s="3"/>
    </row>
    <row r="78" spans="1:11" x14ac:dyDescent="0.2">
      <c r="A78" s="36" t="s">
        <v>91</v>
      </c>
      <c r="B78" s="36" t="s">
        <v>92</v>
      </c>
      <c r="C78" s="3"/>
    </row>
    <row r="79" spans="1:11" x14ac:dyDescent="0.2">
      <c r="A79" s="33"/>
      <c r="B79" s="3"/>
      <c r="C79" s="3"/>
    </row>
    <row r="80" spans="1:11" x14ac:dyDescent="0.2">
      <c r="A80" s="33"/>
      <c r="B80" s="3"/>
      <c r="C80" s="3"/>
    </row>
    <row r="81" spans="1:3" x14ac:dyDescent="0.2">
      <c r="A81" s="33" t="s">
        <v>93</v>
      </c>
      <c r="B81" s="3"/>
      <c r="C81" s="3"/>
    </row>
  </sheetData>
  <mergeCells count="6">
    <mergeCell ref="A3:H3"/>
    <mergeCell ref="A4:H4"/>
    <mergeCell ref="A6:A7"/>
    <mergeCell ref="B6:F6"/>
    <mergeCell ref="G6:G7"/>
    <mergeCell ref="H6:H7"/>
  </mergeCells>
  <printOptions horizontalCentered="1"/>
  <pageMargins left="0.59055118110236227" right="0.19685039370078741" top="0.19685039370078741" bottom="0.19685039370078741" header="0" footer="0"/>
  <pageSetup paperSize="9" scale="4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ОФП тыс</vt:lpstr>
      <vt:lpstr>ОПиУ тыс</vt:lpstr>
      <vt:lpstr>ОДД тыс</vt:lpstr>
      <vt:lpstr>Капитал тыс</vt:lpstr>
      <vt:lpstr>'Капитал тыс'!Заголовки_для_печати</vt:lpstr>
      <vt:lpstr>'Капитал тыс'!Область_печати</vt:lpstr>
      <vt:lpstr>'ОДД тыс'!Область_печати</vt:lpstr>
      <vt:lpstr>'ОПиУ тыс'!Область_печати</vt:lpstr>
      <vt:lpstr>'ОФП тыс'!Область_печати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Дилара Селезнева</cp:lastModifiedBy>
  <dcterms:created xsi:type="dcterms:W3CDTF">2023-10-26T04:57:40Z</dcterms:created>
  <dcterms:modified xsi:type="dcterms:W3CDTF">2023-11-09T09:49:38Z</dcterms:modified>
</cp:coreProperties>
</file>