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95" windowWidth="10005" windowHeight="9945"/>
  </bookViews>
  <sheets>
    <sheet name="Ф1-Ф2" sheetId="1" r:id="rId1"/>
    <sheet name="Лист1" sheetId="2" r:id="rId2"/>
  </sheets>
  <definedNames>
    <definedName name="_xlnm.Print_Titles" localSheetId="0">'Ф1-Ф2'!#REF!</definedName>
    <definedName name="_xlnm.Print_Area" localSheetId="0">'Ф1-Ф2'!$A$1:$F$168</definedName>
  </definedNames>
  <calcPr calcId="145621" calcOnSave="0"/>
</workbook>
</file>

<file path=xl/calcChain.xml><?xml version="1.0" encoding="utf-8"?>
<calcChain xmlns="http://schemas.openxmlformats.org/spreadsheetml/2006/main">
  <c r="E118" i="1" l="1"/>
  <c r="F100" i="1"/>
  <c r="E100" i="1"/>
  <c r="E105" i="1" s="1"/>
  <c r="E111" i="1" s="1"/>
  <c r="E113" i="1" s="1"/>
  <c r="E115" i="1" s="1"/>
  <c r="F81" i="1"/>
  <c r="F82" i="1" s="1"/>
  <c r="F72" i="1"/>
  <c r="F62" i="1"/>
  <c r="E131" i="1" l="1"/>
  <c r="E72" i="1"/>
  <c r="F68" i="2"/>
  <c r="E81" i="1"/>
  <c r="F77" i="2"/>
  <c r="E62" i="1"/>
  <c r="G41" i="2"/>
  <c r="F42" i="2"/>
  <c r="G43" i="2"/>
  <c r="F44" i="2"/>
  <c r="G44" i="2"/>
  <c r="G45" i="2"/>
  <c r="F46" i="2"/>
  <c r="G46" i="2"/>
  <c r="G47" i="2"/>
  <c r="F48" i="2"/>
  <c r="G48" i="2"/>
  <c r="G49" i="2"/>
  <c r="F50" i="2"/>
  <c r="G50" i="2"/>
  <c r="G51" i="2"/>
  <c r="F52" i="2"/>
  <c r="G52" i="2"/>
  <c r="G53" i="2"/>
  <c r="F54" i="2"/>
  <c r="G54" i="2"/>
  <c r="G55" i="2"/>
  <c r="F56" i="2"/>
  <c r="G56" i="2"/>
  <c r="G57" i="2"/>
  <c r="F58" i="2"/>
  <c r="G58" i="2"/>
  <c r="G59" i="2"/>
  <c r="F60" i="2"/>
  <c r="G60" i="2"/>
  <c r="G61" i="2"/>
  <c r="F62" i="2"/>
  <c r="G62" i="2"/>
  <c r="G63" i="2"/>
  <c r="F64" i="2"/>
  <c r="G64" i="2"/>
  <c r="G65" i="2"/>
  <c r="F66" i="2"/>
  <c r="G66" i="2"/>
  <c r="G67" i="2"/>
  <c r="G68" i="2"/>
  <c r="G69" i="2"/>
  <c r="F70" i="2"/>
  <c r="G70" i="2"/>
  <c r="G71" i="2"/>
  <c r="F72" i="2"/>
  <c r="G72" i="2"/>
  <c r="G73" i="2"/>
  <c r="F74" i="2"/>
  <c r="G74" i="2"/>
  <c r="G75" i="2"/>
  <c r="G40" i="2"/>
  <c r="F40" i="2"/>
  <c r="E34" i="2"/>
  <c r="F41" i="2" s="1"/>
  <c r="E82" i="1" l="1"/>
  <c r="G42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5" i="2"/>
  <c r="G29" i="2" s="1"/>
  <c r="G30" i="2"/>
  <c r="F30" i="2"/>
  <c r="F29" i="2"/>
  <c r="G28" i="2"/>
  <c r="F28" i="2"/>
  <c r="F27" i="2"/>
  <c r="G26" i="2"/>
  <c r="F26" i="2"/>
  <c r="F25" i="2"/>
  <c r="G23" i="2"/>
  <c r="F23" i="2"/>
  <c r="F22" i="2"/>
  <c r="G21" i="2"/>
  <c r="F21" i="2"/>
  <c r="F20" i="2"/>
  <c r="G19" i="2"/>
  <c r="F19" i="2"/>
  <c r="F18" i="2"/>
  <c r="G17" i="2"/>
  <c r="F17" i="2"/>
  <c r="G15" i="2"/>
  <c r="G14" i="2"/>
  <c r="F14" i="2"/>
  <c r="F13" i="2"/>
  <c r="G12" i="2"/>
  <c r="F12" i="2"/>
  <c r="F11" i="2"/>
  <c r="G10" i="2"/>
  <c r="F10" i="2"/>
  <c r="E50" i="1"/>
  <c r="E33" i="1"/>
  <c r="E51" i="1" l="1"/>
  <c r="G11" i="2"/>
  <c r="G13" i="2"/>
  <c r="G16" i="2"/>
  <c r="G18" i="2"/>
  <c r="G20" i="2"/>
  <c r="G22" i="2"/>
  <c r="G25" i="2"/>
  <c r="G27" i="2"/>
  <c r="F50" i="1" l="1"/>
  <c r="F51" i="1" l="1"/>
</calcChain>
</file>

<file path=xl/sharedStrings.xml><?xml version="1.0" encoding="utf-8"?>
<sst xmlns="http://schemas.openxmlformats.org/spreadsheetml/2006/main" count="380" uniqueCount="202">
  <si>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</si>
  <si>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</si>
  <si>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</si>
  <si>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</si>
  <si>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</si>
  <si>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</si>
  <si>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Jupiter Energy Limited</t>
  </si>
  <si>
    <t xml:space="preserve">Сведения о реорганизации: </t>
  </si>
  <si>
    <t xml:space="preserve">Вид деятельности организации: </t>
  </si>
  <si>
    <t>Организационно-правовая форма: Другие некоммерческие организации</t>
  </si>
  <si>
    <t>Тип отчета: Консолидированный</t>
  </si>
  <si>
    <t xml:space="preserve">Юридический адрес (организации): </t>
  </si>
  <si>
    <t>Австралия, 000000, Западная Австралия 6000, Перт, улица Барак 23, 2 этаж, тел: +61 8 9322 8222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</si>
  <si>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</si>
  <si>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</si>
  <si>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</si>
  <si>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</si>
  <si>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</si>
  <si>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</si>
  <si>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</si>
  <si>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</si>
  <si>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</si>
  <si>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</si>
  <si>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</si>
  <si>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</si>
  <si>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</si>
  <si>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</si>
  <si>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</si>
  <si>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</si>
  <si>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</si>
  <si>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</si>
  <si>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</si>
  <si>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</si>
  <si>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</si>
  <si>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</si>
  <si>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</si>
  <si>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</si>
  <si>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</si>
  <si>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</si>
  <si>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</si>
  <si>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</si>
  <si>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</si>
  <si>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</si>
  <si>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</si>
  <si>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</si>
  <si>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</si>
  <si>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</si>
  <si>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</si>
  <si>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</si>
  <si>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</si>
  <si>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</si>
  <si>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</si>
  <si>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</si>
  <si>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</si>
  <si>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</si>
  <si>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</si>
  <si>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</si>
  <si>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</si>
  <si>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</si>
  <si>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</si>
  <si>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</si>
  <si>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</si>
  <si>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</si>
  <si>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</si>
  <si>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</si>
  <si>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</si>
  <si>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</si>
  <si>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</si>
  <si>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</si>
  <si>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</si>
  <si>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</si>
  <si>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</si>
  <si>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</si>
  <si>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</si>
  <si>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</si>
  <si>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</si>
  <si>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</si>
  <si>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</si>
  <si>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</si>
  <si>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</si>
  <si>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</si>
  <si>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</si>
  <si>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</si>
  <si>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</si>
  <si>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 xml:space="preserve">Среднегодовая численность работников: </t>
  </si>
  <si>
    <t xml:space="preserve">Субъект предпринимательства: 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</si>
  <si>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</si>
  <si>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</si>
  <si>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</si>
  <si>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</si>
  <si>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</si>
  <si>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</si>
  <si>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</si>
  <si>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</si>
  <si>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</si>
  <si>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</si>
  <si>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</si>
  <si>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</si>
  <si>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</si>
  <si>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</si>
  <si>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</si>
  <si>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</si>
  <si>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</si>
  <si>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</si>
  <si>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</si>
  <si>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</si>
  <si>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</si>
  <si>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</si>
  <si>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</si>
  <si>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</si>
  <si>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</si>
  <si>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</si>
  <si>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</si>
  <si>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</si>
  <si>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</si>
  <si>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</si>
  <si>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</si>
  <si>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</si>
  <si>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</si>
  <si>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</si>
  <si>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</si>
  <si>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</si>
  <si>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</si>
  <si>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</si>
  <si>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</si>
  <si>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</si>
  <si>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при проведении операций в иностранной валюте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</si>
  <si>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</si>
  <si>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</si>
  <si>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</si>
  <si>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</si>
  <si>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</si>
  <si>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</si>
  <si>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</si>
  <si>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</si>
  <si>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</si>
  <si>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</si>
  <si>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</si>
  <si>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</si>
  <si>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STATEMENT OF COMPREHENSIVE INCOME</t>
  </si>
  <si>
    <t>FOR THE QUARTER ENDED 30 JUNE 2014</t>
  </si>
  <si>
    <t xml:space="preserve">            </t>
  </si>
  <si>
    <t xml:space="preserve">                        Consolidated Entity</t>
  </si>
  <si>
    <t>Note</t>
  </si>
  <si>
    <t>Quarter</t>
  </si>
  <si>
    <t>12 months to</t>
  </si>
  <si>
    <t>30 June 2014</t>
  </si>
  <si>
    <t>$A</t>
  </si>
  <si>
    <t>Revenue</t>
  </si>
  <si>
    <t>Cost of sales</t>
  </si>
  <si>
    <t>Gross profit</t>
  </si>
  <si>
    <t>Other income</t>
  </si>
  <si>
    <t>Gain / (loss)   on derivative financial instrument</t>
  </si>
  <si>
    <t>-</t>
  </si>
  <si>
    <t>Loss on extinguishment of convertible notes</t>
  </si>
  <si>
    <t xml:space="preserve">          - </t>
  </si>
  <si>
    <t>General and administrative costs</t>
  </si>
  <si>
    <t>Operating loss</t>
  </si>
  <si>
    <t>Finance income</t>
  </si>
  <si>
    <t>Finance costs</t>
  </si>
  <si>
    <t>Loss before tax</t>
  </si>
  <si>
    <t xml:space="preserve">Income tax expense </t>
  </si>
  <si>
    <t xml:space="preserve">- </t>
  </si>
  <si>
    <t>Loss after income tax</t>
  </si>
  <si>
    <t>Other comprehensive income</t>
  </si>
  <si>
    <t>Items that may be reclassified to profit and loss</t>
  </si>
  <si>
    <t>Foreign currency translation</t>
  </si>
  <si>
    <t>Total comprehensive loss for the period</t>
  </si>
  <si>
    <t>31 March 2014</t>
  </si>
  <si>
    <t>ASSETS</t>
  </si>
  <si>
    <t>Current Assets</t>
  </si>
  <si>
    <t>Cash and cash equivalents</t>
  </si>
  <si>
    <t>Trade and other receivables</t>
  </si>
  <si>
    <t>Other current assets</t>
  </si>
  <si>
    <t>Inventories</t>
  </si>
  <si>
    <t>Total Current Assets</t>
  </si>
  <si>
    <t>Non-Current Assets</t>
  </si>
  <si>
    <t>Oil and gas properties</t>
  </si>
  <si>
    <t>Plant and equipment</t>
  </si>
  <si>
    <t>Exploration and evaluation expenditure</t>
  </si>
  <si>
    <t>Other financial assets</t>
  </si>
  <si>
    <t>Total Non-Current Assets</t>
  </si>
  <si>
    <t>Total Assets</t>
  </si>
  <si>
    <t>Current Liabilities</t>
  </si>
  <si>
    <t>Trade and other payables</t>
  </si>
  <si>
    <t>Deferred revenue</t>
  </si>
  <si>
    <t>Provisions</t>
  </si>
  <si>
    <t>Derivative liability</t>
  </si>
  <si>
    <t>Total Current Liabilities</t>
  </si>
  <si>
    <t>Non-current Liabilities</t>
  </si>
  <si>
    <t>Other financial liabilities</t>
  </si>
  <si>
    <t>Total Non-Current Liabilities</t>
  </si>
  <si>
    <t>Total Liabilities</t>
  </si>
  <si>
    <t>Net Assets</t>
  </si>
  <si>
    <t>Equity</t>
  </si>
  <si>
    <t>Contributed equity</t>
  </si>
  <si>
    <t>Share based payment reserve</t>
  </si>
  <si>
    <t>Foreign currency translation reserve</t>
  </si>
  <si>
    <t>Accumulated losses</t>
  </si>
  <si>
    <t>Total Equity</t>
  </si>
  <si>
    <t>за период с 01.04.2014 по 30.06.2014</t>
  </si>
  <si>
    <t>за период с 01.04.2014 по 31.06.2014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</si>
</sst>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0.00,"/>
    <numFmt numFmtId="166" formatCode="_-* #,##0_р_._-;\-* #,##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Arial Narrow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left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4" borderId="0" xfId="0" applyFont="1" applyFill="1" applyAlignment="1">
      <alignment horizontal="right" wrapText="1"/>
    </xf>
    <xf numFmtId="49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 wrapText="1"/>
    </xf>
    <xf numFmtId="0" fontId="23" fillId="0" borderId="0" xfId="0" applyFont="1" applyAlignment="1">
      <alignment vertical="center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18" fillId="33" borderId="10" xfId="0" applyFont="1" applyFill="1" applyBorder="1" applyAlignment="1">
      <alignment horizontal="left" wrapText="1"/>
    </xf>
    <xf numFmtId="0" fontId="24" fillId="33" borderId="10" xfId="0" applyFont="1" applyFill="1" applyBorder="1" applyAlignment="1">
      <alignment horizontal="center" wrapText="1"/>
    </xf>
    <xf numFmtId="0" fontId="20" fillId="33" borderId="0" xfId="0" applyFont="1" applyFill="1" applyAlignment="1">
      <alignment horizontal="right"/>
    </xf>
    <xf numFmtId="0" fontId="20" fillId="33" borderId="0" xfId="0" applyFont="1" applyFill="1" applyAlignment="1">
      <alignment horizontal="right"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right" vertical="center" wrapText="1"/>
    </xf>
    <xf numFmtId="165" fontId="18" fillId="33" borderId="10" xfId="0" applyNumberFormat="1" applyFont="1" applyFill="1" applyBorder="1" applyAlignment="1">
      <alignment horizontal="left" wrapText="1"/>
    </xf>
    <xf numFmtId="0" fontId="23" fillId="0" borderId="0" xfId="0" applyFont="1" applyAlignment="1"/>
    <xf numFmtId="0" fontId="20" fillId="33" borderId="16" xfId="0" applyFont="1" applyFill="1" applyBorder="1" applyAlignment="1">
      <alignment horizontal="center" vertical="center" wrapText="1"/>
    </xf>
    <xf numFmtId="4" fontId="20" fillId="33" borderId="16" xfId="0" applyNumberFormat="1" applyFont="1" applyFill="1" applyBorder="1" applyAlignment="1">
      <alignment horizontal="right" vertical="center" wrapText="1"/>
    </xf>
    <xf numFmtId="0" fontId="18" fillId="33" borderId="16" xfId="0" applyFont="1" applyFill="1" applyBorder="1" applyAlignment="1">
      <alignment horizontal="left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26" fillId="0" borderId="18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8" fillId="0" borderId="18" xfId="0" applyFon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23" fillId="0" borderId="19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right" vertical="center" wrapText="1"/>
    </xf>
    <xf numFmtId="166" fontId="0" fillId="0" borderId="0" xfId="44" applyNumberFormat="1" applyFont="1"/>
    <xf numFmtId="166" fontId="26" fillId="0" borderId="0" xfId="44" applyNumberFormat="1" applyFont="1" applyAlignment="1">
      <alignment horizontal="center" vertical="center" wrapText="1"/>
    </xf>
    <xf numFmtId="166" fontId="26" fillId="0" borderId="0" xfId="44" applyNumberFormat="1" applyFont="1" applyAlignment="1">
      <alignment horizontal="right" vertical="center" wrapText="1"/>
    </xf>
    <xf numFmtId="166" fontId="23" fillId="0" borderId="0" xfId="44" applyNumberFormat="1" applyFont="1" applyAlignment="1">
      <alignment horizontal="right" vertical="center" wrapText="1"/>
    </xf>
    <xf numFmtId="166" fontId="23" fillId="0" borderId="18" xfId="44" applyNumberFormat="1" applyFont="1" applyBorder="1" applyAlignment="1">
      <alignment horizontal="right" vertical="center" wrapText="1"/>
    </xf>
    <xf numFmtId="166" fontId="26" fillId="0" borderId="18" xfId="44" applyNumberFormat="1" applyFont="1" applyBorder="1" applyAlignment="1">
      <alignment horizontal="right" vertical="center" wrapText="1"/>
    </xf>
    <xf numFmtId="166" fontId="28" fillId="0" borderId="18" xfId="44" applyNumberFormat="1" applyFont="1" applyBorder="1" applyAlignment="1">
      <alignment horizontal="right" vertical="center" wrapText="1"/>
    </xf>
    <xf numFmtId="166" fontId="23" fillId="0" borderId="19" xfId="44" applyNumberFormat="1" applyFont="1" applyBorder="1" applyAlignment="1">
      <alignment horizontal="right" vertical="center" wrapText="1"/>
    </xf>
    <xf numFmtId="166" fontId="23" fillId="0" borderId="20" xfId="44" applyNumberFormat="1" applyFont="1" applyBorder="1" applyAlignment="1">
      <alignment horizontal="right" vertical="center" wrapText="1"/>
    </xf>
    <xf numFmtId="2" fontId="20" fillId="0" borderId="0" xfId="0" applyNumberFormat="1" applyFont="1" applyFill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4" fillId="33" borderId="11" xfId="0" applyFont="1" applyFill="1" applyBorder="1" applyAlignment="1">
      <alignment horizontal="center" wrapText="1"/>
    </xf>
    <xf numFmtId="0" fontId="24" fillId="33" borderId="12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7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Comma 3 2" xfId="42"/>
    <cellStyle name="Normal 2 4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4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1085851</xdr:colOff>
      <xdr:row>149</xdr:row>
      <xdr:rowOff>0</xdr:rowOff>
    </xdr:from>
    <xdr:to>
      <xdr:col>2</xdr:col>
      <xdr:colOff>0</xdr:colOff>
      <xdr:row>149</xdr:row>
      <xdr:rowOff>0</xdr:rowOff>
    </xdr:to>
    <xdr:pic>
      <xdr:nvPicPr>
        <xdr:cNvPr id="8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11649075"/>
          <a:ext cx="1381124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49"/>
  <sheetViews>
    <sheetView tabSelected="1" topLeftCell="B143" zoomScaleNormal="100" workbookViewId="0">
      <selection activeCell="B145" sqref="A145:XFD150"/>
    </sheetView>
  </sheetViews>
  <sheetFormatPr defaultRowHeight="15" x14ac:dyDescent="0.25"/>
  <cols>
    <col min="1" max="1" width="2.85546875" style="1" hidden="1" customWidth="1"/>
    <col min="2" max="2" width="26.85546875" style="1" customWidth="1"/>
    <col min="3" max="3" width="28.7109375" style="1" customWidth="1"/>
    <col min="4" max="4" width="13.28515625" style="1" customWidth="1"/>
    <col min="5" max="5" width="18.85546875" style="1" customWidth="1"/>
    <col min="6" max="6" width="16.140625" style="1" customWidth="1"/>
    <col min="7" max="16384" width="9.140625" style="1"/>
  </cols>
  <sheetData>
    <row r="1" spans="1:6" ht="12" customHeight="1" x14ac:dyDescent="0.25">
      <c r="A1" s="2" t="s">
        <v>0</v>
      </c>
      <c r="B1" s="80" t="s">
        <v>1</v>
      </c>
      <c r="C1" s="80"/>
      <c r="D1" s="80"/>
      <c r="E1" s="80"/>
      <c r="F1" s="80"/>
    </row>
    <row r="2" spans="1:6" ht="12" customHeight="1" x14ac:dyDescent="0.25">
      <c r="A2" s="2" t="s">
        <v>0</v>
      </c>
      <c r="B2" s="80" t="s">
        <v>2</v>
      </c>
      <c r="C2" s="80"/>
      <c r="D2" s="80"/>
      <c r="E2" s="80"/>
      <c r="F2" s="80"/>
    </row>
    <row r="3" spans="1:6" ht="12" customHeight="1" x14ac:dyDescent="0.25">
      <c r="A3" s="2" t="s">
        <v>0</v>
      </c>
      <c r="B3" s="80" t="s">
        <v>3</v>
      </c>
      <c r="C3" s="80"/>
      <c r="D3" s="80"/>
      <c r="E3" s="80"/>
      <c r="F3" s="80"/>
    </row>
    <row r="4" spans="1:6" ht="12" customHeight="1" x14ac:dyDescent="0.25">
      <c r="A4" s="2" t="s">
        <v>0</v>
      </c>
      <c r="B4" s="80" t="s">
        <v>4</v>
      </c>
      <c r="C4" s="80"/>
      <c r="D4" s="80"/>
      <c r="E4" s="80"/>
      <c r="F4" s="80"/>
    </row>
    <row r="5" spans="1:6" ht="12" customHeight="1" x14ac:dyDescent="0.25">
      <c r="A5" s="2" t="s">
        <v>0</v>
      </c>
      <c r="B5" s="69" t="s">
        <v>0</v>
      </c>
      <c r="C5" s="69"/>
      <c r="D5" s="69"/>
      <c r="E5" s="69"/>
      <c r="F5" s="69"/>
    </row>
    <row r="6" spans="1:6" ht="12" customHeight="1" x14ac:dyDescent="0.25">
      <c r="A6" s="2" t="s">
        <v>0</v>
      </c>
      <c r="B6" s="80" t="s">
        <v>5</v>
      </c>
      <c r="C6" s="80"/>
      <c r="D6" s="80"/>
      <c r="E6" s="80"/>
      <c r="F6" s="80"/>
    </row>
    <row r="7" spans="1:6" ht="12" customHeight="1" x14ac:dyDescent="0.25">
      <c r="A7" s="2" t="s">
        <v>0</v>
      </c>
      <c r="B7" s="69" t="s">
        <v>6</v>
      </c>
      <c r="C7" s="69"/>
      <c r="D7" s="69"/>
      <c r="E7" s="69"/>
      <c r="F7" s="69"/>
    </row>
    <row r="8" spans="1:6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12" customHeight="1" x14ac:dyDescent="0.25">
      <c r="A9" s="2" t="s">
        <v>0</v>
      </c>
      <c r="B9" s="69" t="s">
        <v>7</v>
      </c>
      <c r="C9" s="69"/>
      <c r="D9" s="69"/>
      <c r="E9" s="69"/>
      <c r="F9" s="69"/>
    </row>
    <row r="10" spans="1:6" ht="12" customHeight="1" x14ac:dyDescent="0.25">
      <c r="A10" s="2" t="s">
        <v>0</v>
      </c>
      <c r="B10" s="69" t="s">
        <v>8</v>
      </c>
      <c r="C10" s="69"/>
      <c r="D10" s="69"/>
      <c r="E10" s="69"/>
      <c r="F10" s="69"/>
    </row>
    <row r="11" spans="1:6" ht="12" customHeight="1" x14ac:dyDescent="0.25">
      <c r="A11" s="2" t="s">
        <v>0</v>
      </c>
      <c r="B11" s="69" t="s">
        <v>9</v>
      </c>
      <c r="C11" s="69"/>
      <c r="D11" s="69"/>
      <c r="E11" s="69"/>
      <c r="F11" s="69"/>
    </row>
    <row r="12" spans="1:6" ht="12" customHeight="1" x14ac:dyDescent="0.25">
      <c r="A12" s="2" t="s">
        <v>0</v>
      </c>
      <c r="B12" s="69" t="s">
        <v>10</v>
      </c>
      <c r="C12" s="69"/>
      <c r="D12" s="69"/>
      <c r="E12" s="69"/>
      <c r="F12" s="69"/>
    </row>
    <row r="13" spans="1:6" ht="12" customHeight="1" x14ac:dyDescent="0.25">
      <c r="A13" s="2" t="s">
        <v>0</v>
      </c>
      <c r="B13" s="69" t="s">
        <v>84</v>
      </c>
      <c r="C13" s="69"/>
      <c r="D13" s="69"/>
      <c r="E13" s="69"/>
      <c r="F13" s="69"/>
    </row>
    <row r="14" spans="1:6" ht="12" customHeight="1" x14ac:dyDescent="0.25">
      <c r="A14" s="2" t="s">
        <v>0</v>
      </c>
      <c r="B14" s="69" t="s">
        <v>85</v>
      </c>
      <c r="C14" s="69"/>
      <c r="D14" s="69"/>
      <c r="E14" s="69"/>
      <c r="F14" s="69"/>
    </row>
    <row r="15" spans="1:6" ht="36" customHeight="1" x14ac:dyDescent="0.25">
      <c r="A15" s="2" t="s">
        <v>0</v>
      </c>
      <c r="B15" s="4" t="s">
        <v>11</v>
      </c>
      <c r="C15" s="70" t="s">
        <v>12</v>
      </c>
      <c r="D15" s="70"/>
      <c r="E15" s="70"/>
      <c r="F15" s="70"/>
    </row>
    <row r="16" spans="1:6" ht="12" customHeight="1" x14ac:dyDescent="0.25">
      <c r="A16" s="2" t="s">
        <v>0</v>
      </c>
      <c r="B16" s="5" t="s">
        <v>0</v>
      </c>
      <c r="C16" s="5" t="s">
        <v>0</v>
      </c>
      <c r="D16" s="2" t="s">
        <v>0</v>
      </c>
      <c r="E16" s="2" t="s">
        <v>0</v>
      </c>
      <c r="F16" s="3" t="s">
        <v>0</v>
      </c>
    </row>
    <row r="17" spans="1:6" ht="14.25" customHeight="1" x14ac:dyDescent="0.25">
      <c r="A17" s="2" t="s">
        <v>0</v>
      </c>
      <c r="B17" s="71" t="s">
        <v>13</v>
      </c>
      <c r="C17" s="71"/>
      <c r="D17" s="71"/>
      <c r="E17" s="71"/>
      <c r="F17" s="71"/>
    </row>
    <row r="18" spans="1:6" ht="12" customHeight="1" x14ac:dyDescent="0.25">
      <c r="A18" s="2" t="s">
        <v>0</v>
      </c>
      <c r="B18" s="72" t="s">
        <v>201</v>
      </c>
      <c r="C18" s="72"/>
      <c r="D18" s="72"/>
      <c r="E18" s="72"/>
      <c r="F18" s="72"/>
    </row>
    <row r="19" spans="1:6" ht="12" customHeight="1" x14ac:dyDescent="0.25">
      <c r="A19" s="2" t="s">
        <v>0</v>
      </c>
      <c r="B19" s="6" t="s">
        <v>0</v>
      </c>
      <c r="C19" s="6" t="s">
        <v>0</v>
      </c>
      <c r="D19" s="2" t="s">
        <v>0</v>
      </c>
      <c r="E19" s="2" t="s">
        <v>0</v>
      </c>
      <c r="F19" s="11" t="s">
        <v>14</v>
      </c>
    </row>
    <row r="20" spans="1:6" ht="42" customHeight="1" x14ac:dyDescent="0.25">
      <c r="B20" s="73" t="s">
        <v>15</v>
      </c>
      <c r="C20" s="74"/>
      <c r="D20" s="24" t="s">
        <v>16</v>
      </c>
      <c r="E20" s="24" t="s">
        <v>17</v>
      </c>
      <c r="F20" s="24" t="s">
        <v>18</v>
      </c>
    </row>
    <row r="21" spans="1:6" ht="12" customHeight="1" x14ac:dyDescent="0.25">
      <c r="A21" s="7" t="s">
        <v>0</v>
      </c>
      <c r="B21" s="75" t="s">
        <v>19</v>
      </c>
      <c r="C21" s="76"/>
      <c r="D21" s="76"/>
      <c r="E21" s="76"/>
      <c r="F21" s="77"/>
    </row>
    <row r="22" spans="1:6" ht="12" customHeight="1" x14ac:dyDescent="0.25">
      <c r="A22" s="7" t="s">
        <v>0</v>
      </c>
      <c r="B22" s="78" t="s">
        <v>20</v>
      </c>
      <c r="C22" s="79"/>
      <c r="D22" s="9" t="s">
        <v>0</v>
      </c>
      <c r="E22" s="10" t="s">
        <v>0</v>
      </c>
      <c r="F22" s="10" t="s">
        <v>0</v>
      </c>
    </row>
    <row r="23" spans="1:6" ht="12" customHeight="1" x14ac:dyDescent="0.25">
      <c r="A23" s="7" t="s">
        <v>0</v>
      </c>
      <c r="B23" s="64" t="s">
        <v>21</v>
      </c>
      <c r="C23" s="65"/>
      <c r="D23" s="12" t="s">
        <v>22</v>
      </c>
      <c r="E23" s="13">
        <v>224257664.19999999</v>
      </c>
      <c r="F23" s="13">
        <v>281080665.95999998</v>
      </c>
    </row>
    <row r="24" spans="1:6" ht="12" customHeight="1" x14ac:dyDescent="0.25">
      <c r="A24" s="7" t="s">
        <v>0</v>
      </c>
      <c r="B24" s="64" t="s">
        <v>23</v>
      </c>
      <c r="C24" s="65"/>
      <c r="D24" s="12" t="s">
        <v>24</v>
      </c>
      <c r="E24" s="13"/>
      <c r="F24" s="13"/>
    </row>
    <row r="25" spans="1:6" ht="12" customHeight="1" x14ac:dyDescent="0.25">
      <c r="A25" s="7" t="s">
        <v>0</v>
      </c>
      <c r="B25" s="64" t="s">
        <v>25</v>
      </c>
      <c r="C25" s="65"/>
      <c r="D25" s="12" t="s">
        <v>26</v>
      </c>
      <c r="E25" s="13"/>
      <c r="F25" s="13"/>
    </row>
    <row r="26" spans="1:6" ht="24" customHeight="1" x14ac:dyDescent="0.25">
      <c r="A26" s="7" t="s">
        <v>0</v>
      </c>
      <c r="B26" s="64" t="s">
        <v>27</v>
      </c>
      <c r="C26" s="65"/>
      <c r="D26" s="12" t="s">
        <v>28</v>
      </c>
      <c r="E26" s="13"/>
      <c r="F26" s="13"/>
    </row>
    <row r="27" spans="1:6" ht="12" customHeight="1" x14ac:dyDescent="0.25">
      <c r="A27" s="7" t="s">
        <v>0</v>
      </c>
      <c r="B27" s="64" t="s">
        <v>29</v>
      </c>
      <c r="C27" s="65"/>
      <c r="D27" s="12" t="s">
        <v>30</v>
      </c>
      <c r="E27" s="13"/>
      <c r="F27" s="13"/>
    </row>
    <row r="28" spans="1:6" ht="12" customHeight="1" x14ac:dyDescent="0.25">
      <c r="A28" s="7" t="s">
        <v>0</v>
      </c>
      <c r="B28" s="64" t="s">
        <v>31</v>
      </c>
      <c r="C28" s="65"/>
      <c r="D28" s="12" t="s">
        <v>32</v>
      </c>
      <c r="E28" s="13"/>
      <c r="F28" s="13"/>
    </row>
    <row r="29" spans="1:6" ht="12" customHeight="1" x14ac:dyDescent="0.25">
      <c r="A29" s="7" t="s">
        <v>0</v>
      </c>
      <c r="B29" s="64" t="s">
        <v>33</v>
      </c>
      <c r="C29" s="65"/>
      <c r="D29" s="12" t="s">
        <v>34</v>
      </c>
      <c r="E29" s="13">
        <v>246791254.44999999</v>
      </c>
      <c r="F29" s="13">
        <v>208355491.89000002</v>
      </c>
    </row>
    <row r="30" spans="1:6" ht="12" customHeight="1" x14ac:dyDescent="0.25">
      <c r="A30" s="7" t="s">
        <v>0</v>
      </c>
      <c r="B30" s="64" t="s">
        <v>35</v>
      </c>
      <c r="C30" s="65"/>
      <c r="D30" s="12" t="s">
        <v>36</v>
      </c>
      <c r="E30" s="13"/>
      <c r="F30" s="13"/>
    </row>
    <row r="31" spans="1:6" ht="12" customHeight="1" x14ac:dyDescent="0.25">
      <c r="A31" s="7" t="s">
        <v>0</v>
      </c>
      <c r="B31" s="64" t="s">
        <v>37</v>
      </c>
      <c r="C31" s="65"/>
      <c r="D31" s="12" t="s">
        <v>38</v>
      </c>
      <c r="E31" s="13">
        <v>4208724.6499999994</v>
      </c>
      <c r="F31" s="13">
        <v>11695256.890000001</v>
      </c>
    </row>
    <row r="32" spans="1:6" ht="12" customHeight="1" x14ac:dyDescent="0.25">
      <c r="A32" s="7" t="s">
        <v>0</v>
      </c>
      <c r="B32" s="64" t="s">
        <v>39</v>
      </c>
      <c r="C32" s="65"/>
      <c r="D32" s="12" t="s">
        <v>40</v>
      </c>
      <c r="E32" s="13">
        <v>50087263.049999997</v>
      </c>
      <c r="F32" s="13">
        <v>115679208.63</v>
      </c>
    </row>
    <row r="33" spans="1:6" ht="24.75" customHeight="1" x14ac:dyDescent="0.25">
      <c r="A33" s="7" t="s">
        <v>0</v>
      </c>
      <c r="B33" s="62" t="s">
        <v>41</v>
      </c>
      <c r="C33" s="63"/>
      <c r="D33" s="14">
        <v>100</v>
      </c>
      <c r="E33" s="15">
        <f>SUM(E23:E32)</f>
        <v>525344906.34999996</v>
      </c>
      <c r="F33" s="15">
        <v>616810623.37</v>
      </c>
    </row>
    <row r="34" spans="1:6" ht="12" customHeight="1" x14ac:dyDescent="0.25">
      <c r="A34" s="7" t="s">
        <v>0</v>
      </c>
      <c r="B34" s="64" t="s">
        <v>42</v>
      </c>
      <c r="C34" s="65"/>
      <c r="D34" s="16">
        <v>101</v>
      </c>
      <c r="E34" s="13"/>
      <c r="F34" s="13"/>
    </row>
    <row r="35" spans="1:6" ht="12" customHeight="1" x14ac:dyDescent="0.25">
      <c r="A35" s="7" t="s">
        <v>0</v>
      </c>
      <c r="B35" s="62" t="s">
        <v>43</v>
      </c>
      <c r="C35" s="63"/>
      <c r="D35" s="14" t="s">
        <v>0</v>
      </c>
      <c r="E35" s="15"/>
      <c r="F35" s="15"/>
    </row>
    <row r="36" spans="1:6" ht="12" customHeight="1" x14ac:dyDescent="0.25">
      <c r="A36" s="7" t="s">
        <v>0</v>
      </c>
      <c r="B36" s="64" t="s">
        <v>23</v>
      </c>
      <c r="C36" s="65"/>
      <c r="D36" s="16">
        <v>110</v>
      </c>
      <c r="E36" s="13"/>
      <c r="F36" s="13"/>
    </row>
    <row r="37" spans="1:6" ht="12" customHeight="1" x14ac:dyDescent="0.25">
      <c r="A37" s="7" t="s">
        <v>0</v>
      </c>
      <c r="B37" s="64" t="s">
        <v>25</v>
      </c>
      <c r="C37" s="65"/>
      <c r="D37" s="16">
        <v>111</v>
      </c>
      <c r="E37" s="13"/>
      <c r="F37" s="13"/>
    </row>
    <row r="38" spans="1:6" ht="24" customHeight="1" x14ac:dyDescent="0.25">
      <c r="A38" s="7" t="s">
        <v>0</v>
      </c>
      <c r="B38" s="64" t="s">
        <v>27</v>
      </c>
      <c r="C38" s="65"/>
      <c r="D38" s="16">
        <v>112</v>
      </c>
      <c r="E38" s="13"/>
      <c r="F38" s="13"/>
    </row>
    <row r="39" spans="1:6" ht="12" customHeight="1" x14ac:dyDescent="0.25">
      <c r="A39" s="7" t="s">
        <v>0</v>
      </c>
      <c r="B39" s="64" t="s">
        <v>29</v>
      </c>
      <c r="C39" s="65"/>
      <c r="D39" s="16">
        <v>113</v>
      </c>
      <c r="E39" s="13"/>
      <c r="F39" s="13"/>
    </row>
    <row r="40" spans="1:6" ht="12" customHeight="1" x14ac:dyDescent="0.25">
      <c r="A40" s="7" t="s">
        <v>0</v>
      </c>
      <c r="B40" s="64" t="s">
        <v>44</v>
      </c>
      <c r="C40" s="65"/>
      <c r="D40" s="16">
        <v>114</v>
      </c>
      <c r="E40" s="13">
        <v>80185460.699999988</v>
      </c>
      <c r="F40" s="13">
        <v>87456736.859999999</v>
      </c>
    </row>
    <row r="41" spans="1:6" ht="18" customHeight="1" x14ac:dyDescent="0.25">
      <c r="A41" s="7" t="s">
        <v>0</v>
      </c>
      <c r="B41" s="64" t="s">
        <v>45</v>
      </c>
      <c r="C41" s="65"/>
      <c r="D41" s="16">
        <v>115</v>
      </c>
      <c r="E41" s="13">
        <v>392553585.25</v>
      </c>
      <c r="F41" s="13">
        <v>503244690.38999999</v>
      </c>
    </row>
    <row r="42" spans="1:6" ht="12" customHeight="1" x14ac:dyDescent="0.25">
      <c r="A42" s="7" t="s">
        <v>0</v>
      </c>
      <c r="B42" s="64" t="s">
        <v>46</v>
      </c>
      <c r="C42" s="65"/>
      <c r="D42" s="16">
        <v>116</v>
      </c>
      <c r="E42" s="13"/>
      <c r="F42" s="13"/>
    </row>
    <row r="43" spans="1:6" ht="12" customHeight="1" x14ac:dyDescent="0.25">
      <c r="A43" s="7" t="s">
        <v>0</v>
      </c>
      <c r="B43" s="64" t="s">
        <v>47</v>
      </c>
      <c r="C43" s="65"/>
      <c r="D43" s="16">
        <v>117</v>
      </c>
      <c r="E43" s="13"/>
      <c r="F43" s="13"/>
    </row>
    <row r="44" spans="1:6" ht="12" customHeight="1" x14ac:dyDescent="0.25">
      <c r="A44" s="7" t="s">
        <v>0</v>
      </c>
      <c r="B44" s="64" t="s">
        <v>48</v>
      </c>
      <c r="C44" s="65"/>
      <c r="D44" s="16">
        <v>118</v>
      </c>
      <c r="E44" s="13">
        <v>179580087.59999999</v>
      </c>
      <c r="F44" s="13">
        <v>221252121.12</v>
      </c>
    </row>
    <row r="45" spans="1:6" ht="12" customHeight="1" x14ac:dyDescent="0.25">
      <c r="A45" s="7" t="s">
        <v>0</v>
      </c>
      <c r="B45" s="64" t="s">
        <v>49</v>
      </c>
      <c r="C45" s="65"/>
      <c r="D45" s="16">
        <v>119</v>
      </c>
      <c r="E45" s="13"/>
      <c r="F45" s="13"/>
    </row>
    <row r="46" spans="1:6" ht="12" customHeight="1" x14ac:dyDescent="0.25">
      <c r="A46" s="7" t="s">
        <v>0</v>
      </c>
      <c r="B46" s="64" t="s">
        <v>50</v>
      </c>
      <c r="C46" s="65"/>
      <c r="D46" s="16">
        <v>120</v>
      </c>
      <c r="E46" s="13">
        <v>5644708520.7999992</v>
      </c>
      <c r="F46" s="13">
        <v>5511713881.54</v>
      </c>
    </row>
    <row r="47" spans="1:6" ht="12" customHeight="1" x14ac:dyDescent="0.25">
      <c r="A47" s="7" t="s">
        <v>0</v>
      </c>
      <c r="B47" s="64" t="s">
        <v>51</v>
      </c>
      <c r="C47" s="65"/>
      <c r="D47" s="16">
        <v>121</v>
      </c>
      <c r="E47" s="13"/>
      <c r="F47" s="13"/>
    </row>
    <row r="48" spans="1:6" ht="12" customHeight="1" x14ac:dyDescent="0.25">
      <c r="A48" s="7" t="s">
        <v>0</v>
      </c>
      <c r="B48" s="64" t="s">
        <v>52</v>
      </c>
      <c r="C48" s="65"/>
      <c r="D48" s="16">
        <v>122</v>
      </c>
      <c r="E48" s="13"/>
      <c r="F48" s="13"/>
    </row>
    <row r="49" spans="1:6" ht="12" customHeight="1" x14ac:dyDescent="0.25">
      <c r="A49" s="7" t="s">
        <v>0</v>
      </c>
      <c r="B49" s="64" t="s">
        <v>53</v>
      </c>
      <c r="C49" s="65"/>
      <c r="D49" s="16">
        <v>123</v>
      </c>
      <c r="E49" s="13">
        <v>3506053792.8999996</v>
      </c>
      <c r="F49" s="13">
        <v>3577775844.04</v>
      </c>
    </row>
    <row r="50" spans="1:6" ht="24" customHeight="1" x14ac:dyDescent="0.25">
      <c r="A50" s="7" t="s">
        <v>0</v>
      </c>
      <c r="B50" s="62" t="s">
        <v>54</v>
      </c>
      <c r="C50" s="63"/>
      <c r="D50" s="14">
        <v>200</v>
      </c>
      <c r="E50" s="15">
        <f>SUM(E36:E49)</f>
        <v>9803081447.25</v>
      </c>
      <c r="F50" s="15">
        <f>SUM(F36:F49)</f>
        <v>9901443273.9500008</v>
      </c>
    </row>
    <row r="51" spans="1:6" ht="12" customHeight="1" x14ac:dyDescent="0.25">
      <c r="A51" s="7" t="s">
        <v>0</v>
      </c>
      <c r="B51" s="62" t="s">
        <v>55</v>
      </c>
      <c r="C51" s="63"/>
      <c r="D51" s="14" t="s">
        <v>0</v>
      </c>
      <c r="E51" s="15">
        <f>E50+E33</f>
        <v>10328426353.6</v>
      </c>
      <c r="F51" s="15">
        <f>F50+F33</f>
        <v>10518253897.320002</v>
      </c>
    </row>
    <row r="52" spans="1:6" ht="12" customHeight="1" x14ac:dyDescent="0.25">
      <c r="A52" s="7" t="s">
        <v>0</v>
      </c>
      <c r="B52" s="66" t="s">
        <v>56</v>
      </c>
      <c r="C52" s="67"/>
      <c r="D52" s="67"/>
      <c r="E52" s="67"/>
      <c r="F52" s="68"/>
    </row>
    <row r="53" spans="1:6" ht="12" customHeight="1" x14ac:dyDescent="0.25">
      <c r="A53" s="7" t="s">
        <v>0</v>
      </c>
      <c r="B53" s="62" t="s">
        <v>57</v>
      </c>
      <c r="C53" s="63"/>
      <c r="D53" s="14" t="s">
        <v>0</v>
      </c>
      <c r="E53" s="14" t="s">
        <v>0</v>
      </c>
      <c r="F53" s="14" t="s">
        <v>0</v>
      </c>
    </row>
    <row r="54" spans="1:6" ht="12" customHeight="1" x14ac:dyDescent="0.25">
      <c r="A54" s="7" t="s">
        <v>0</v>
      </c>
      <c r="B54" s="64" t="s">
        <v>58</v>
      </c>
      <c r="C54" s="65"/>
      <c r="D54" s="16">
        <v>210</v>
      </c>
      <c r="E54" s="18"/>
      <c r="F54" s="18"/>
    </row>
    <row r="55" spans="1:6" ht="12" customHeight="1" x14ac:dyDescent="0.25">
      <c r="A55" s="7" t="s">
        <v>0</v>
      </c>
      <c r="B55" s="64" t="s">
        <v>25</v>
      </c>
      <c r="C55" s="65"/>
      <c r="D55" s="16">
        <v>211</v>
      </c>
      <c r="E55" s="18"/>
      <c r="F55" s="18"/>
    </row>
    <row r="56" spans="1:6" ht="12" customHeight="1" x14ac:dyDescent="0.25">
      <c r="A56" s="7" t="s">
        <v>0</v>
      </c>
      <c r="B56" s="64" t="s">
        <v>59</v>
      </c>
      <c r="C56" s="65"/>
      <c r="D56" s="16">
        <v>212</v>
      </c>
      <c r="E56" s="13">
        <v>82356802.399999991</v>
      </c>
      <c r="F56" s="13">
        <v>72749788.210000008</v>
      </c>
    </row>
    <row r="57" spans="1:6" ht="12" customHeight="1" x14ac:dyDescent="0.25">
      <c r="A57" s="7" t="s">
        <v>0</v>
      </c>
      <c r="B57" s="64" t="s">
        <v>60</v>
      </c>
      <c r="C57" s="65"/>
      <c r="D57" s="16">
        <v>213</v>
      </c>
      <c r="E57" s="13">
        <v>156136096.39999998</v>
      </c>
      <c r="F57" s="13">
        <v>227299444.42000002</v>
      </c>
    </row>
    <row r="58" spans="1:6" ht="12" customHeight="1" x14ac:dyDescent="0.25">
      <c r="A58" s="7" t="s">
        <v>0</v>
      </c>
      <c r="B58" s="64" t="s">
        <v>61</v>
      </c>
      <c r="C58" s="65"/>
      <c r="D58" s="16">
        <v>214</v>
      </c>
      <c r="E58" s="13">
        <v>10035843.85</v>
      </c>
      <c r="F58" s="13">
        <v>12584231.960000001</v>
      </c>
    </row>
    <row r="59" spans="1:6" ht="12" customHeight="1" x14ac:dyDescent="0.25">
      <c r="A59" s="7" t="s">
        <v>0</v>
      </c>
      <c r="B59" s="64" t="s">
        <v>62</v>
      </c>
      <c r="C59" s="65"/>
      <c r="D59" s="16">
        <v>215</v>
      </c>
      <c r="E59" s="13"/>
      <c r="F59" s="13"/>
    </row>
    <row r="60" spans="1:6" ht="12" customHeight="1" x14ac:dyDescent="0.25">
      <c r="A60" s="7" t="s">
        <v>0</v>
      </c>
      <c r="B60" s="64" t="s">
        <v>63</v>
      </c>
      <c r="C60" s="65"/>
      <c r="D60" s="16">
        <v>216</v>
      </c>
      <c r="E60" s="13"/>
      <c r="F60" s="13"/>
    </row>
    <row r="61" spans="1:6" ht="12" customHeight="1" x14ac:dyDescent="0.25">
      <c r="A61" s="7" t="s">
        <v>0</v>
      </c>
      <c r="B61" s="64" t="s">
        <v>64</v>
      </c>
      <c r="C61" s="65"/>
      <c r="D61" s="16">
        <v>217</v>
      </c>
      <c r="E61" s="13">
        <v>126134694.74999999</v>
      </c>
      <c r="F61" s="13">
        <v>202682775.56999999</v>
      </c>
    </row>
    <row r="62" spans="1:6" ht="24.75" customHeight="1" x14ac:dyDescent="0.25">
      <c r="A62" s="7" t="s">
        <v>0</v>
      </c>
      <c r="B62" s="62" t="s">
        <v>65</v>
      </c>
      <c r="C62" s="63"/>
      <c r="D62" s="14">
        <v>300</v>
      </c>
      <c r="E62" s="15">
        <f>SUM(E54:E61)</f>
        <v>374663437.39999992</v>
      </c>
      <c r="F62" s="15">
        <f>SUM(F54:F61)</f>
        <v>515316240.15999997</v>
      </c>
    </row>
    <row r="63" spans="1:6" ht="12" customHeight="1" x14ac:dyDescent="0.25">
      <c r="A63" s="7" t="s">
        <v>0</v>
      </c>
      <c r="B63" s="64" t="s">
        <v>66</v>
      </c>
      <c r="C63" s="65"/>
      <c r="D63" s="16">
        <v>301</v>
      </c>
      <c r="E63" s="13"/>
      <c r="F63" s="13"/>
    </row>
    <row r="64" spans="1:6" ht="12" customHeight="1" x14ac:dyDescent="0.25">
      <c r="A64" s="7" t="s">
        <v>0</v>
      </c>
      <c r="B64" s="62" t="s">
        <v>67</v>
      </c>
      <c r="C64" s="63"/>
      <c r="D64" s="14" t="s">
        <v>0</v>
      </c>
      <c r="E64" s="15"/>
      <c r="F64" s="15"/>
    </row>
    <row r="65" spans="1:6" ht="12" customHeight="1" x14ac:dyDescent="0.25">
      <c r="A65" s="7" t="s">
        <v>0</v>
      </c>
      <c r="B65" s="64" t="s">
        <v>58</v>
      </c>
      <c r="C65" s="65"/>
      <c r="D65" s="16">
        <v>310</v>
      </c>
      <c r="E65" s="13"/>
      <c r="F65" s="13"/>
    </row>
    <row r="66" spans="1:6" ht="12" customHeight="1" x14ac:dyDescent="0.25">
      <c r="A66" s="7" t="s">
        <v>0</v>
      </c>
      <c r="B66" s="64" t="s">
        <v>25</v>
      </c>
      <c r="C66" s="65"/>
      <c r="D66" s="16">
        <v>311</v>
      </c>
      <c r="E66" s="13"/>
      <c r="F66" s="13"/>
    </row>
    <row r="67" spans="1:6" ht="12" customHeight="1" x14ac:dyDescent="0.25">
      <c r="A67" s="7" t="s">
        <v>0</v>
      </c>
      <c r="B67" s="64" t="s">
        <v>68</v>
      </c>
      <c r="C67" s="65"/>
      <c r="D67" s="16">
        <v>312</v>
      </c>
      <c r="E67" s="13"/>
      <c r="F67" s="13"/>
    </row>
    <row r="68" spans="1:6" ht="12" customHeight="1" x14ac:dyDescent="0.25">
      <c r="A68" s="7" t="s">
        <v>0</v>
      </c>
      <c r="B68" s="64" t="s">
        <v>69</v>
      </c>
      <c r="C68" s="65"/>
      <c r="D68" s="16">
        <v>313</v>
      </c>
      <c r="E68" s="13"/>
      <c r="F68" s="13"/>
    </row>
    <row r="69" spans="1:6" ht="12" customHeight="1" x14ac:dyDescent="0.25">
      <c r="A69" s="7" t="s">
        <v>0</v>
      </c>
      <c r="B69" s="64" t="s">
        <v>70</v>
      </c>
      <c r="C69" s="65"/>
      <c r="D69" s="16">
        <v>314</v>
      </c>
      <c r="E69" s="13">
        <v>66250639.399999999</v>
      </c>
      <c r="F69" s="13">
        <v>72897135.870000005</v>
      </c>
    </row>
    <row r="70" spans="1:6" ht="12" customHeight="1" x14ac:dyDescent="0.25">
      <c r="A70" s="7" t="s">
        <v>0</v>
      </c>
      <c r="B70" s="64" t="s">
        <v>71</v>
      </c>
      <c r="C70" s="65"/>
      <c r="D70" s="16">
        <v>315</v>
      </c>
      <c r="E70" s="13"/>
      <c r="F70" s="13"/>
    </row>
    <row r="71" spans="1:6" ht="12" customHeight="1" x14ac:dyDescent="0.25">
      <c r="A71" s="7" t="s">
        <v>0</v>
      </c>
      <c r="B71" s="64" t="s">
        <v>72</v>
      </c>
      <c r="C71" s="65"/>
      <c r="D71" s="16">
        <v>316</v>
      </c>
      <c r="E71" s="13">
        <v>3131426308.2999997</v>
      </c>
      <c r="F71" s="13">
        <v>2854817922.0500002</v>
      </c>
    </row>
    <row r="72" spans="1:6" ht="24" customHeight="1" x14ac:dyDescent="0.25">
      <c r="A72" s="7" t="s">
        <v>0</v>
      </c>
      <c r="B72" s="62" t="s">
        <v>73</v>
      </c>
      <c r="C72" s="63"/>
      <c r="D72" s="14">
        <v>400</v>
      </c>
      <c r="E72" s="15">
        <f>SUM(E65:E71)</f>
        <v>3197676947.6999998</v>
      </c>
      <c r="F72" s="15">
        <f>SUM(F65:F71)</f>
        <v>2927715057.9200001</v>
      </c>
    </row>
    <row r="73" spans="1:6" ht="12" customHeight="1" x14ac:dyDescent="0.25">
      <c r="A73" s="7" t="s">
        <v>0</v>
      </c>
      <c r="B73" s="62" t="s">
        <v>74</v>
      </c>
      <c r="C73" s="63"/>
      <c r="D73" s="14" t="s">
        <v>0</v>
      </c>
      <c r="E73" s="15"/>
      <c r="F73" s="15"/>
    </row>
    <row r="74" spans="1:6" ht="12" customHeight="1" x14ac:dyDescent="0.25">
      <c r="A74" s="7" t="s">
        <v>0</v>
      </c>
      <c r="B74" s="64" t="s">
        <v>75</v>
      </c>
      <c r="C74" s="65"/>
      <c r="D74" s="16">
        <v>410</v>
      </c>
      <c r="E74" s="13">
        <v>14801825664.749998</v>
      </c>
      <c r="F74" s="13">
        <v>14437025101.65</v>
      </c>
    </row>
    <row r="75" spans="1:6" ht="12" customHeight="1" x14ac:dyDescent="0.25">
      <c r="A75" s="7" t="s">
        <v>0</v>
      </c>
      <c r="B75" s="64" t="s">
        <v>76</v>
      </c>
      <c r="C75" s="65"/>
      <c r="D75" s="16">
        <v>411</v>
      </c>
      <c r="E75" s="13"/>
      <c r="F75" s="13"/>
    </row>
    <row r="76" spans="1:6" ht="12" customHeight="1" x14ac:dyDescent="0.25">
      <c r="A76" s="7" t="s">
        <v>0</v>
      </c>
      <c r="B76" s="64" t="s">
        <v>77</v>
      </c>
      <c r="C76" s="65"/>
      <c r="D76" s="16">
        <v>412</v>
      </c>
      <c r="E76" s="13"/>
      <c r="F76" s="13"/>
    </row>
    <row r="77" spans="1:6" ht="12" customHeight="1" x14ac:dyDescent="0.25">
      <c r="A77" s="7" t="s">
        <v>0</v>
      </c>
      <c r="B77" s="64" t="s">
        <v>78</v>
      </c>
      <c r="C77" s="65"/>
      <c r="D77" s="16">
        <v>413</v>
      </c>
      <c r="E77" s="13">
        <v>-931836769.89999998</v>
      </c>
      <c r="F77" s="13">
        <v>-705443949.84000003</v>
      </c>
    </row>
    <row r="78" spans="1:6" ht="12" customHeight="1" x14ac:dyDescent="0.25">
      <c r="A78" s="7" t="s">
        <v>0</v>
      </c>
      <c r="B78" s="64" t="s">
        <v>79</v>
      </c>
      <c r="C78" s="65"/>
      <c r="D78" s="16">
        <v>414</v>
      </c>
      <c r="E78" s="13">
        <v>-7113902926.3499994</v>
      </c>
      <c r="F78" s="13">
        <v>-6656358552.5699997</v>
      </c>
    </row>
    <row r="79" spans="1:6" ht="24" customHeight="1" x14ac:dyDescent="0.25">
      <c r="A79" s="7" t="s">
        <v>0</v>
      </c>
      <c r="B79" s="64" t="s">
        <v>80</v>
      </c>
      <c r="C79" s="65"/>
      <c r="D79" s="16">
        <v>420</v>
      </c>
      <c r="E79" s="13"/>
      <c r="F79" s="13"/>
    </row>
    <row r="80" spans="1:6" ht="12" customHeight="1" x14ac:dyDescent="0.25">
      <c r="A80" s="7" t="s">
        <v>0</v>
      </c>
      <c r="B80" s="64" t="s">
        <v>81</v>
      </c>
      <c r="C80" s="65"/>
      <c r="D80" s="16">
        <v>421</v>
      </c>
      <c r="E80" s="13"/>
      <c r="F80" s="13"/>
    </row>
    <row r="81" spans="1:6" ht="12" customHeight="1" x14ac:dyDescent="0.25">
      <c r="A81" s="7" t="s">
        <v>0</v>
      </c>
      <c r="B81" s="62" t="s">
        <v>82</v>
      </c>
      <c r="C81" s="63"/>
      <c r="D81" s="14">
        <v>500</v>
      </c>
      <c r="E81" s="15">
        <f>SUM(E74:E80)</f>
        <v>6756085968.499999</v>
      </c>
      <c r="F81" s="15">
        <f>SUM(F74:F80)</f>
        <v>7075222599.2399998</v>
      </c>
    </row>
    <row r="82" spans="1:6" ht="12" customHeight="1" x14ac:dyDescent="0.25">
      <c r="A82" s="7" t="s">
        <v>0</v>
      </c>
      <c r="B82" s="62" t="s">
        <v>83</v>
      </c>
      <c r="C82" s="63"/>
      <c r="D82" s="14" t="s">
        <v>0</v>
      </c>
      <c r="E82" s="15">
        <f>E62+E72+E81</f>
        <v>10328426353.599998</v>
      </c>
      <c r="F82" s="15">
        <f>F62+F72+F81</f>
        <v>10518253897.32</v>
      </c>
    </row>
    <row r="83" spans="1:6" ht="12" customHeight="1" x14ac:dyDescent="0.25">
      <c r="B83" s="17" t="s">
        <v>0</v>
      </c>
      <c r="C83" s="17" t="s">
        <v>0</v>
      </c>
      <c r="D83" s="17" t="s">
        <v>0</v>
      </c>
      <c r="E83" s="17" t="s">
        <v>0</v>
      </c>
      <c r="F83" s="17" t="s">
        <v>0</v>
      </c>
    </row>
    <row r="84" spans="1:6" ht="59.25" customHeight="1" x14ac:dyDescent="0.25">
      <c r="B84" s="21" t="s">
        <v>0</v>
      </c>
      <c r="F84" s="25" t="s">
        <v>86</v>
      </c>
    </row>
    <row r="85" spans="1:6" x14ac:dyDescent="0.25">
      <c r="B85" s="21" t="s">
        <v>0</v>
      </c>
      <c r="F85" s="25" t="s">
        <v>2</v>
      </c>
    </row>
    <row r="86" spans="1:6" x14ac:dyDescent="0.25">
      <c r="B86" s="21" t="s">
        <v>0</v>
      </c>
      <c r="F86" s="25" t="s">
        <v>3</v>
      </c>
    </row>
    <row r="87" spans="1:6" x14ac:dyDescent="0.25">
      <c r="B87" s="21" t="s">
        <v>0</v>
      </c>
      <c r="F87" s="25" t="s">
        <v>4</v>
      </c>
    </row>
    <row r="88" spans="1:6" x14ac:dyDescent="0.25">
      <c r="B88" s="21" t="s">
        <v>0</v>
      </c>
      <c r="F88" s="26" t="s">
        <v>0</v>
      </c>
    </row>
    <row r="89" spans="1:6" x14ac:dyDescent="0.25">
      <c r="B89" s="21" t="s">
        <v>0</v>
      </c>
      <c r="F89" s="25" t="s">
        <v>87</v>
      </c>
    </row>
    <row r="90" spans="1:6" x14ac:dyDescent="0.25">
      <c r="B90" s="21" t="s">
        <v>0</v>
      </c>
      <c r="C90" s="22" t="s">
        <v>0</v>
      </c>
      <c r="D90" s="22" t="s">
        <v>0</v>
      </c>
    </row>
    <row r="91" spans="1:6" ht="15" customHeight="1" x14ac:dyDescent="0.25">
      <c r="B91" s="69" t="s">
        <v>6</v>
      </c>
      <c r="C91" s="69"/>
      <c r="D91" s="69"/>
    </row>
    <row r="92" spans="1:6" x14ac:dyDescent="0.25">
      <c r="B92" s="22" t="s">
        <v>0</v>
      </c>
      <c r="C92" s="21" t="s">
        <v>0</v>
      </c>
      <c r="D92" s="21" t="s">
        <v>0</v>
      </c>
    </row>
    <row r="93" spans="1:6" x14ac:dyDescent="0.25">
      <c r="B93" s="71" t="s">
        <v>88</v>
      </c>
      <c r="C93" s="71"/>
      <c r="D93" s="71"/>
    </row>
    <row r="94" spans="1:6" x14ac:dyDescent="0.25">
      <c r="B94" s="72" t="s">
        <v>200</v>
      </c>
      <c r="C94" s="72"/>
      <c r="D94" s="72"/>
    </row>
    <row r="95" spans="1:6" x14ac:dyDescent="0.25">
      <c r="B95" s="21" t="s">
        <v>0</v>
      </c>
      <c r="C95" s="21" t="s">
        <v>0</v>
      </c>
      <c r="D95" s="21"/>
    </row>
    <row r="96" spans="1:6" x14ac:dyDescent="0.25">
      <c r="F96" s="11" t="s">
        <v>14</v>
      </c>
    </row>
    <row r="97" spans="2:6" ht="24" x14ac:dyDescent="0.25">
      <c r="B97" s="84" t="s">
        <v>89</v>
      </c>
      <c r="C97" s="84"/>
      <c r="D97" s="8" t="s">
        <v>16</v>
      </c>
      <c r="E97" s="8" t="s">
        <v>90</v>
      </c>
      <c r="F97" s="8" t="s">
        <v>91</v>
      </c>
    </row>
    <row r="98" spans="2:6" x14ac:dyDescent="0.25">
      <c r="B98" s="85" t="s">
        <v>92</v>
      </c>
      <c r="C98" s="86"/>
      <c r="D98" s="27" t="s">
        <v>22</v>
      </c>
      <c r="E98" s="28">
        <v>336050303.04999995</v>
      </c>
      <c r="F98" s="28">
        <v>374726510.31</v>
      </c>
    </row>
    <row r="99" spans="2:6" x14ac:dyDescent="0.25">
      <c r="B99" s="85" t="s">
        <v>93</v>
      </c>
      <c r="C99" s="86"/>
      <c r="D99" s="27" t="s">
        <v>24</v>
      </c>
      <c r="E99" s="28">
        <v>-179062747.54999998</v>
      </c>
      <c r="F99" s="28">
        <v>-268183530.96000001</v>
      </c>
    </row>
    <row r="100" spans="2:6" ht="24" customHeight="1" x14ac:dyDescent="0.25">
      <c r="B100" s="87" t="s">
        <v>94</v>
      </c>
      <c r="C100" s="87"/>
      <c r="D100" s="29" t="s">
        <v>26</v>
      </c>
      <c r="E100" s="30">
        <f>E98+E99</f>
        <v>156987555.49999997</v>
      </c>
      <c r="F100" s="30">
        <f>F98+F99</f>
        <v>106542979.34999999</v>
      </c>
    </row>
    <row r="101" spans="2:6" x14ac:dyDescent="0.25">
      <c r="B101" s="81" t="s">
        <v>95</v>
      </c>
      <c r="C101" s="81"/>
      <c r="D101" s="27" t="s">
        <v>28</v>
      </c>
      <c r="E101" s="28"/>
      <c r="F101" s="28"/>
    </row>
    <row r="102" spans="2:6" x14ac:dyDescent="0.25">
      <c r="B102" s="81" t="s">
        <v>96</v>
      </c>
      <c r="C102" s="81"/>
      <c r="D102" s="27" t="s">
        <v>30</v>
      </c>
      <c r="E102" s="28">
        <v>-16237010.449999999</v>
      </c>
      <c r="F102" s="28">
        <v>-133453483.74000001</v>
      </c>
    </row>
    <row r="103" spans="2:6" x14ac:dyDescent="0.25">
      <c r="B103" s="81" t="s">
        <v>97</v>
      </c>
      <c r="C103" s="81"/>
      <c r="D103" s="27" t="s">
        <v>32</v>
      </c>
      <c r="E103" s="28"/>
      <c r="F103" s="28"/>
    </row>
    <row r="104" spans="2:6" x14ac:dyDescent="0.25">
      <c r="B104" s="81" t="s">
        <v>98</v>
      </c>
      <c r="C104" s="81"/>
      <c r="D104" s="27" t="s">
        <v>34</v>
      </c>
      <c r="E104" s="28">
        <v>-186476284.04999998</v>
      </c>
      <c r="F104" s="28">
        <v>86797718.549999997</v>
      </c>
    </row>
    <row r="105" spans="2:6" ht="36" customHeight="1" x14ac:dyDescent="0.25">
      <c r="B105" s="82" t="s">
        <v>99</v>
      </c>
      <c r="C105" s="83"/>
      <c r="D105" s="29" t="s">
        <v>100</v>
      </c>
      <c r="E105" s="30">
        <f>E100+E102+E104</f>
        <v>-45725739</v>
      </c>
      <c r="F105" s="30">
        <v>59887214.159999982</v>
      </c>
    </row>
    <row r="106" spans="2:6" x14ac:dyDescent="0.25">
      <c r="B106" s="81" t="s">
        <v>101</v>
      </c>
      <c r="C106" s="81"/>
      <c r="D106" s="27" t="s">
        <v>102</v>
      </c>
      <c r="E106" s="28">
        <v>1040729.85</v>
      </c>
      <c r="F106" s="28">
        <v>1099712.57</v>
      </c>
    </row>
    <row r="107" spans="2:6" x14ac:dyDescent="0.25">
      <c r="B107" s="81" t="s">
        <v>103</v>
      </c>
      <c r="C107" s="81"/>
      <c r="D107" s="27" t="s">
        <v>104</v>
      </c>
      <c r="E107" s="28">
        <v>-98530895.449999988</v>
      </c>
      <c r="F107" s="28"/>
    </row>
    <row r="108" spans="2:6" ht="33" customHeight="1" x14ac:dyDescent="0.25">
      <c r="B108" s="81" t="s">
        <v>105</v>
      </c>
      <c r="C108" s="81"/>
      <c r="D108" s="27" t="s">
        <v>106</v>
      </c>
      <c r="E108" s="28"/>
      <c r="F108" s="28"/>
    </row>
    <row r="109" spans="2:6" x14ac:dyDescent="0.25">
      <c r="B109" s="81" t="s">
        <v>107</v>
      </c>
      <c r="C109" s="81"/>
      <c r="D109" s="27" t="s">
        <v>108</v>
      </c>
      <c r="E109" s="28"/>
      <c r="F109" s="28"/>
    </row>
    <row r="110" spans="2:6" x14ac:dyDescent="0.25">
      <c r="B110" s="81" t="s">
        <v>109</v>
      </c>
      <c r="C110" s="81"/>
      <c r="D110" s="27" t="s">
        <v>110</v>
      </c>
      <c r="E110" s="28"/>
      <c r="F110" s="28"/>
    </row>
    <row r="111" spans="2:6" ht="36" customHeight="1" x14ac:dyDescent="0.25">
      <c r="B111" s="82" t="s">
        <v>111</v>
      </c>
      <c r="C111" s="83"/>
      <c r="D111" s="8">
        <v>100</v>
      </c>
      <c r="E111" s="30">
        <f>SUM(E105:E110)</f>
        <v>-143215904.59999999</v>
      </c>
      <c r="F111" s="30">
        <v>60986926.729999982</v>
      </c>
    </row>
    <row r="112" spans="2:6" x14ac:dyDescent="0.25">
      <c r="B112" s="81" t="s">
        <v>112</v>
      </c>
      <c r="C112" s="81"/>
      <c r="D112" s="9">
        <v>101</v>
      </c>
      <c r="E112" s="28"/>
      <c r="F112" s="28"/>
    </row>
    <row r="113" spans="2:6" ht="48" customHeight="1" x14ac:dyDescent="0.25">
      <c r="B113" s="87" t="s">
        <v>113</v>
      </c>
      <c r="C113" s="87"/>
      <c r="D113" s="8">
        <v>200</v>
      </c>
      <c r="E113" s="30">
        <f>E111-E112</f>
        <v>-143215904.59999999</v>
      </c>
      <c r="F113" s="30">
        <v>60986926.729999982</v>
      </c>
    </row>
    <row r="114" spans="2:6" ht="36" customHeight="1" x14ac:dyDescent="0.25">
      <c r="B114" s="81" t="s">
        <v>114</v>
      </c>
      <c r="C114" s="81"/>
      <c r="D114" s="9">
        <v>201</v>
      </c>
      <c r="E114" s="28"/>
      <c r="F114" s="28"/>
    </row>
    <row r="115" spans="2:6" ht="24" customHeight="1" x14ac:dyDescent="0.25">
      <c r="B115" s="87" t="s">
        <v>115</v>
      </c>
      <c r="C115" s="87"/>
      <c r="D115" s="8">
        <v>300</v>
      </c>
      <c r="E115" s="30">
        <f>E113+E114</f>
        <v>-143215904.59999999</v>
      </c>
      <c r="F115" s="30">
        <v>60986926.729999982</v>
      </c>
    </row>
    <row r="116" spans="2:6" ht="24" customHeight="1" x14ac:dyDescent="0.25">
      <c r="B116" s="81" t="s">
        <v>116</v>
      </c>
      <c r="C116" s="81"/>
      <c r="D116" s="9" t="s">
        <v>0</v>
      </c>
      <c r="E116" s="28"/>
      <c r="F116" s="28"/>
    </row>
    <row r="117" spans="2:6" ht="24" customHeight="1" x14ac:dyDescent="0.25">
      <c r="B117" s="81" t="s">
        <v>117</v>
      </c>
      <c r="C117" s="81"/>
      <c r="D117" s="9" t="s">
        <v>0</v>
      </c>
      <c r="E117" s="28"/>
      <c r="F117" s="28"/>
    </row>
    <row r="118" spans="2:6" ht="24" customHeight="1" x14ac:dyDescent="0.25">
      <c r="B118" s="87" t="s">
        <v>118</v>
      </c>
      <c r="C118" s="87"/>
      <c r="D118" s="8">
        <v>400</v>
      </c>
      <c r="E118" s="30">
        <f>E126</f>
        <v>17457504.299999997</v>
      </c>
      <c r="F118" s="30">
        <v>-2275403763.8899999</v>
      </c>
    </row>
    <row r="119" spans="2:6" x14ac:dyDescent="0.25">
      <c r="B119" s="85" t="s">
        <v>119</v>
      </c>
      <c r="C119" s="88"/>
      <c r="D119" s="88"/>
      <c r="E119" s="88"/>
      <c r="F119" s="86"/>
    </row>
    <row r="120" spans="2:6" x14ac:dyDescent="0.25">
      <c r="B120" s="81" t="s">
        <v>120</v>
      </c>
      <c r="C120" s="81"/>
      <c r="D120" s="33">
        <v>410</v>
      </c>
      <c r="E120" s="34"/>
      <c r="F120" s="35"/>
    </row>
    <row r="121" spans="2:6" ht="36" customHeight="1" x14ac:dyDescent="0.25">
      <c r="B121" s="81" t="s">
        <v>121</v>
      </c>
      <c r="C121" s="81"/>
      <c r="D121" s="9">
        <v>411</v>
      </c>
      <c r="E121" s="10"/>
      <c r="F121" s="23"/>
    </row>
    <row r="122" spans="2:6" ht="72" customHeight="1" x14ac:dyDescent="0.25">
      <c r="B122" s="81" t="s">
        <v>122</v>
      </c>
      <c r="C122" s="81"/>
      <c r="D122" s="9">
        <v>412</v>
      </c>
      <c r="E122" s="10"/>
      <c r="F122" s="23"/>
    </row>
    <row r="123" spans="2:6" ht="24" customHeight="1" x14ac:dyDescent="0.25">
      <c r="B123" s="81" t="s">
        <v>123</v>
      </c>
      <c r="C123" s="81"/>
      <c r="D123" s="9">
        <v>413</v>
      </c>
      <c r="E123" s="10"/>
      <c r="F123" s="23"/>
    </row>
    <row r="124" spans="2:6" ht="27" customHeight="1" x14ac:dyDescent="0.25">
      <c r="B124" s="81" t="s">
        <v>124</v>
      </c>
      <c r="C124" s="81"/>
      <c r="D124" s="9">
        <v>414</v>
      </c>
      <c r="E124" s="10"/>
      <c r="F124" s="23"/>
    </row>
    <row r="125" spans="2:6" x14ac:dyDescent="0.25">
      <c r="B125" s="81" t="s">
        <v>125</v>
      </c>
      <c r="C125" s="81"/>
      <c r="D125" s="9">
        <v>415</v>
      </c>
      <c r="E125" s="10"/>
      <c r="F125" s="23"/>
    </row>
    <row r="126" spans="2:6" x14ac:dyDescent="0.25">
      <c r="B126" s="81" t="s">
        <v>126</v>
      </c>
      <c r="C126" s="81"/>
      <c r="D126" s="9">
        <v>416</v>
      </c>
      <c r="E126" s="28">
        <v>17457504.299999997</v>
      </c>
      <c r="F126" s="28">
        <v>-2275403763.8899999</v>
      </c>
    </row>
    <row r="127" spans="2:6" x14ac:dyDescent="0.25">
      <c r="B127" s="81" t="s">
        <v>127</v>
      </c>
      <c r="C127" s="81"/>
      <c r="D127" s="9">
        <v>417</v>
      </c>
      <c r="E127" s="28"/>
      <c r="F127" s="28"/>
    </row>
    <row r="128" spans="2:6" x14ac:dyDescent="0.25">
      <c r="B128" s="81" t="s">
        <v>128</v>
      </c>
      <c r="C128" s="81"/>
      <c r="D128" s="9">
        <v>418</v>
      </c>
      <c r="E128" s="28"/>
      <c r="F128" s="28"/>
    </row>
    <row r="129" spans="2:6" x14ac:dyDescent="0.25">
      <c r="B129" s="81" t="s">
        <v>129</v>
      </c>
      <c r="C129" s="81"/>
      <c r="D129" s="9">
        <v>419</v>
      </c>
      <c r="E129" s="28"/>
      <c r="F129" s="28"/>
    </row>
    <row r="130" spans="2:6" x14ac:dyDescent="0.25">
      <c r="B130" s="81" t="s">
        <v>130</v>
      </c>
      <c r="C130" s="81"/>
      <c r="D130" s="9">
        <v>420</v>
      </c>
      <c r="E130" s="28"/>
      <c r="F130" s="28"/>
    </row>
    <row r="131" spans="2:6" ht="24" customHeight="1" x14ac:dyDescent="0.25">
      <c r="B131" s="87" t="s">
        <v>131</v>
      </c>
      <c r="C131" s="87"/>
      <c r="D131" s="8">
        <v>500</v>
      </c>
      <c r="E131" s="30">
        <f>E115+E118</f>
        <v>-125758400.3</v>
      </c>
      <c r="F131" s="30">
        <v>-2214416837.1599998</v>
      </c>
    </row>
    <row r="132" spans="2:6" ht="24" customHeight="1" x14ac:dyDescent="0.25">
      <c r="B132" s="81" t="s">
        <v>132</v>
      </c>
      <c r="C132" s="81"/>
      <c r="D132" s="9" t="s">
        <v>0</v>
      </c>
      <c r="E132" s="28"/>
      <c r="F132" s="31"/>
    </row>
    <row r="133" spans="2:6" x14ac:dyDescent="0.25">
      <c r="B133" s="81" t="s">
        <v>116</v>
      </c>
      <c r="C133" s="81"/>
      <c r="D133" s="9" t="s">
        <v>0</v>
      </c>
      <c r="E133" s="28"/>
      <c r="F133" s="31"/>
    </row>
    <row r="134" spans="2:6" x14ac:dyDescent="0.25">
      <c r="B134" s="81" t="s">
        <v>133</v>
      </c>
      <c r="C134" s="81"/>
      <c r="D134" s="9" t="s">
        <v>0</v>
      </c>
      <c r="E134" s="28"/>
      <c r="F134" s="31"/>
    </row>
    <row r="135" spans="2:6" x14ac:dyDescent="0.25">
      <c r="B135" s="87" t="s">
        <v>134</v>
      </c>
      <c r="C135" s="87"/>
      <c r="D135" s="8">
        <v>600</v>
      </c>
      <c r="E135" s="30"/>
      <c r="F135" s="31"/>
    </row>
    <row r="136" spans="2:6" x14ac:dyDescent="0.25">
      <c r="B136" s="89" t="s">
        <v>119</v>
      </c>
      <c r="C136" s="90"/>
      <c r="D136" s="90"/>
      <c r="E136" s="90"/>
      <c r="F136" s="90"/>
    </row>
    <row r="137" spans="2:6" x14ac:dyDescent="0.25">
      <c r="B137" s="81" t="s">
        <v>135</v>
      </c>
      <c r="C137" s="81"/>
      <c r="D137" s="9" t="s">
        <v>0</v>
      </c>
      <c r="E137" s="10" t="s">
        <v>0</v>
      </c>
      <c r="F137" s="23"/>
    </row>
    <row r="138" spans="2:6" x14ac:dyDescent="0.25">
      <c r="B138" s="81" t="s">
        <v>136</v>
      </c>
      <c r="C138" s="81"/>
      <c r="D138" s="9" t="s">
        <v>0</v>
      </c>
      <c r="E138" s="10"/>
      <c r="F138" s="23"/>
    </row>
    <row r="139" spans="2:6" x14ac:dyDescent="0.25">
      <c r="B139" s="81" t="s">
        <v>137</v>
      </c>
      <c r="C139" s="81"/>
      <c r="D139" s="9" t="s">
        <v>0</v>
      </c>
      <c r="E139" s="10"/>
      <c r="F139" s="23"/>
    </row>
    <row r="140" spans="2:6" x14ac:dyDescent="0.25">
      <c r="B140" s="81" t="s">
        <v>138</v>
      </c>
      <c r="C140" s="81"/>
      <c r="D140" s="9" t="s">
        <v>0</v>
      </c>
      <c r="E140" s="10"/>
      <c r="F140" s="23"/>
    </row>
    <row r="141" spans="2:6" x14ac:dyDescent="0.25">
      <c r="B141" s="81" t="s">
        <v>136</v>
      </c>
      <c r="C141" s="81"/>
      <c r="D141" s="9" t="s">
        <v>0</v>
      </c>
      <c r="E141" s="10"/>
      <c r="F141" s="23"/>
    </row>
    <row r="142" spans="2:6" x14ac:dyDescent="0.25">
      <c r="B142" s="81" t="s">
        <v>137</v>
      </c>
      <c r="C142" s="81"/>
      <c r="D142" s="9" t="s">
        <v>0</v>
      </c>
      <c r="E142" s="10"/>
      <c r="F142" s="23"/>
    </row>
    <row r="143" spans="2:6" x14ac:dyDescent="0.25">
      <c r="B143" s="21" t="s">
        <v>0</v>
      </c>
      <c r="C143" s="21" t="s">
        <v>0</v>
      </c>
      <c r="D143" s="21" t="s">
        <v>0</v>
      </c>
    </row>
    <row r="144" spans="2:6" ht="6.75" customHeight="1" x14ac:dyDescent="0.25">
      <c r="B144" s="17" t="s">
        <v>0</v>
      </c>
      <c r="C144" s="17" t="s">
        <v>0</v>
      </c>
      <c r="D144" s="17" t="s">
        <v>0</v>
      </c>
      <c r="E144" s="61"/>
      <c r="F144" s="17" t="s">
        <v>0</v>
      </c>
    </row>
    <row r="145" spans="2:5" ht="28.5" customHeight="1" x14ac:dyDescent="0.25">
      <c r="B145" s="19"/>
      <c r="D145" s="19"/>
      <c r="E145" s="19"/>
    </row>
    <row r="146" spans="2:5" ht="26.25" customHeight="1" x14ac:dyDescent="0.3">
      <c r="B146" s="32"/>
      <c r="D146" s="19"/>
      <c r="E146" s="19"/>
    </row>
    <row r="147" spans="2:5" ht="16.5" x14ac:dyDescent="0.25">
      <c r="B147" s="20"/>
      <c r="D147" s="19"/>
      <c r="E147" s="19"/>
    </row>
    <row r="148" spans="2:5" x14ac:dyDescent="0.25">
      <c r="B148" s="19"/>
      <c r="C148" s="19"/>
      <c r="D148" s="19"/>
      <c r="E148" s="19"/>
    </row>
    <row r="149" spans="2:5" x14ac:dyDescent="0.25">
      <c r="B149" s="19"/>
      <c r="C149" s="19"/>
      <c r="D149" s="19"/>
      <c r="E149" s="19"/>
    </row>
  </sheetData>
  <mergeCells count="128">
    <mergeCell ref="B139:C139"/>
    <mergeCell ref="B140:C140"/>
    <mergeCell ref="B141:C141"/>
    <mergeCell ref="B142:C142"/>
    <mergeCell ref="B133:C133"/>
    <mergeCell ref="B134:C134"/>
    <mergeCell ref="B135:C135"/>
    <mergeCell ref="B136:F136"/>
    <mergeCell ref="B137:C137"/>
    <mergeCell ref="B130:C130"/>
    <mergeCell ref="B131:C131"/>
    <mergeCell ref="B132:C132"/>
    <mergeCell ref="B123:C123"/>
    <mergeCell ref="B124:C124"/>
    <mergeCell ref="B125:C125"/>
    <mergeCell ref="B126:C126"/>
    <mergeCell ref="B127:C127"/>
    <mergeCell ref="B138:C138"/>
    <mergeCell ref="B121:C121"/>
    <mergeCell ref="B122:C122"/>
    <mergeCell ref="B113:C113"/>
    <mergeCell ref="B114:C114"/>
    <mergeCell ref="B115:C115"/>
    <mergeCell ref="B116:C116"/>
    <mergeCell ref="B117:C117"/>
    <mergeCell ref="B128:C128"/>
    <mergeCell ref="B129:C129"/>
    <mergeCell ref="B102:C102"/>
    <mergeCell ref="B103:C103"/>
    <mergeCell ref="B104:C104"/>
    <mergeCell ref="B105:C105"/>
    <mergeCell ref="B106:C106"/>
    <mergeCell ref="B107:C107"/>
    <mergeCell ref="B118:C118"/>
    <mergeCell ref="B119:F119"/>
    <mergeCell ref="B120:C120"/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27:C27"/>
    <mergeCell ref="B14:F14"/>
    <mergeCell ref="C15:F15"/>
    <mergeCell ref="B17:F17"/>
    <mergeCell ref="B18:F18"/>
    <mergeCell ref="B20:C20"/>
    <mergeCell ref="B21:F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F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2:C82"/>
    <mergeCell ref="B76:C76"/>
    <mergeCell ref="B77:C77"/>
    <mergeCell ref="B78:C78"/>
    <mergeCell ref="B79:C79"/>
    <mergeCell ref="B80:C80"/>
    <mergeCell ref="B81:C81"/>
    <mergeCell ref="B108:C108"/>
    <mergeCell ref="B109:C109"/>
    <mergeCell ref="B110:C110"/>
    <mergeCell ref="B111:C111"/>
    <mergeCell ref="B112:C112"/>
    <mergeCell ref="B91:D91"/>
    <mergeCell ref="B93:D93"/>
    <mergeCell ref="B94:D94"/>
    <mergeCell ref="B97:C97"/>
    <mergeCell ref="B98:C98"/>
    <mergeCell ref="B99:C99"/>
    <mergeCell ref="B100:C100"/>
    <mergeCell ref="B101:C101"/>
  </mergeCells>
  <pageMargins left="0.31496062992125984" right="0.31496062992125984" top="0.74803149606299213" bottom="0.74803149606299213" header="0.31496062992125984" footer="0.31496062992125984"/>
  <pageSetup paperSize="9" scale="88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4" workbookViewId="0">
      <selection activeCell="F29" sqref="F29"/>
    </sheetView>
  </sheetViews>
  <sheetFormatPr defaultRowHeight="15" x14ac:dyDescent="0.25"/>
  <cols>
    <col min="1" max="1" width="38.42578125" customWidth="1"/>
    <col min="3" max="4" width="13.140625" customWidth="1"/>
    <col min="6" max="7" width="15.140625" style="52" bestFit="1" customWidth="1"/>
  </cols>
  <sheetData>
    <row r="1" spans="1:7" ht="18" x14ac:dyDescent="0.25">
      <c r="A1" s="36" t="s">
        <v>139</v>
      </c>
    </row>
    <row r="2" spans="1:7" ht="18" x14ac:dyDescent="0.25">
      <c r="A2" s="37" t="s">
        <v>140</v>
      </c>
    </row>
    <row r="3" spans="1:7" ht="16.5" x14ac:dyDescent="0.25">
      <c r="A3" s="93"/>
      <c r="B3" s="94"/>
      <c r="C3" s="94"/>
      <c r="D3" s="94"/>
      <c r="E3" s="94"/>
    </row>
    <row r="4" spans="1:7" ht="16.5" x14ac:dyDescent="0.25">
      <c r="A4" s="93"/>
      <c r="B4" s="95" t="s">
        <v>141</v>
      </c>
      <c r="C4" s="95"/>
      <c r="D4" s="95"/>
      <c r="E4" s="95"/>
    </row>
    <row r="5" spans="1:7" ht="16.5" x14ac:dyDescent="0.25">
      <c r="A5" s="93"/>
      <c r="B5" s="95" t="s">
        <v>142</v>
      </c>
      <c r="C5" s="95"/>
      <c r="D5" s="95"/>
      <c r="E5" s="95"/>
      <c r="F5" s="52">
        <f>1/172.85</f>
        <v>5.7853630315302289E-3</v>
      </c>
    </row>
    <row r="6" spans="1:7" ht="16.5" x14ac:dyDescent="0.25">
      <c r="A6" s="92"/>
      <c r="B6" s="92" t="s">
        <v>143</v>
      </c>
      <c r="C6" s="38" t="s">
        <v>144</v>
      </c>
      <c r="D6" s="38" t="s">
        <v>145</v>
      </c>
      <c r="E6" s="92"/>
      <c r="F6" s="53"/>
      <c r="G6" s="53"/>
    </row>
    <row r="7" spans="1:7" ht="16.5" x14ac:dyDescent="0.25">
      <c r="A7" s="92"/>
      <c r="B7" s="92"/>
      <c r="C7" s="38" t="s">
        <v>146</v>
      </c>
      <c r="D7" s="38" t="s">
        <v>146</v>
      </c>
      <c r="E7" s="92"/>
      <c r="F7" s="53"/>
      <c r="G7" s="53"/>
    </row>
    <row r="8" spans="1:7" ht="16.5" x14ac:dyDescent="0.25">
      <c r="A8" s="92"/>
      <c r="B8" s="92"/>
      <c r="C8" s="38" t="s">
        <v>147</v>
      </c>
      <c r="D8" s="38" t="s">
        <v>147</v>
      </c>
      <c r="E8" s="92"/>
      <c r="F8" s="53"/>
      <c r="G8" s="53"/>
    </row>
    <row r="9" spans="1:7" ht="16.5" x14ac:dyDescent="0.25">
      <c r="A9" s="39"/>
      <c r="B9" s="40"/>
      <c r="C9" s="41"/>
      <c r="D9" s="40"/>
      <c r="E9" s="40"/>
      <c r="F9" s="54"/>
      <c r="G9" s="55"/>
    </row>
    <row r="10" spans="1:7" ht="16.5" x14ac:dyDescent="0.25">
      <c r="A10" s="42" t="s">
        <v>148</v>
      </c>
      <c r="B10" s="43"/>
      <c r="C10" s="40">
        <v>1944173</v>
      </c>
      <c r="D10" s="40">
        <v>7586442</v>
      </c>
      <c r="E10" s="44"/>
      <c r="F10" s="55">
        <f>C10/$F$5</f>
        <v>336050303.04999995</v>
      </c>
      <c r="G10" s="55">
        <f>D10/$F$5</f>
        <v>1311316499.6999998</v>
      </c>
    </row>
    <row r="11" spans="1:7" ht="17.25" thickBot="1" x14ac:dyDescent="0.3">
      <c r="A11" s="42" t="s">
        <v>149</v>
      </c>
      <c r="B11" s="43"/>
      <c r="C11" s="45">
        <v>-1035943</v>
      </c>
      <c r="D11" s="45">
        <v>-5213858</v>
      </c>
      <c r="E11" s="40"/>
      <c r="F11" s="56">
        <f t="shared" ref="F11:G30" si="0">C11/$F$5</f>
        <v>-179062747.54999998</v>
      </c>
      <c r="G11" s="56">
        <f t="shared" si="0"/>
        <v>-901215355.29999995</v>
      </c>
    </row>
    <row r="12" spans="1:7" ht="17.25" thickBot="1" x14ac:dyDescent="0.3">
      <c r="A12" s="39" t="s">
        <v>150</v>
      </c>
      <c r="B12" s="43"/>
      <c r="C12" s="46">
        <v>90823</v>
      </c>
      <c r="D12" s="46">
        <v>2372584</v>
      </c>
      <c r="E12" s="41"/>
      <c r="F12" s="57">
        <f t="shared" si="0"/>
        <v>15698755.549999999</v>
      </c>
      <c r="G12" s="57">
        <f t="shared" si="0"/>
        <v>410101144.39999998</v>
      </c>
    </row>
    <row r="13" spans="1:7" ht="16.5" x14ac:dyDescent="0.25">
      <c r="A13" s="42"/>
      <c r="B13" s="40"/>
      <c r="C13" s="41"/>
      <c r="D13" s="41"/>
      <c r="E13" s="40"/>
      <c r="F13" s="54">
        <f t="shared" si="0"/>
        <v>0</v>
      </c>
      <c r="G13" s="54">
        <f t="shared" si="0"/>
        <v>0</v>
      </c>
    </row>
    <row r="14" spans="1:7" ht="16.5" x14ac:dyDescent="0.25">
      <c r="A14" s="42" t="s">
        <v>151</v>
      </c>
      <c r="B14" s="43"/>
      <c r="C14" s="40">
        <v>-1078833</v>
      </c>
      <c r="D14" s="40">
        <v>-855456</v>
      </c>
      <c r="E14" s="40"/>
      <c r="F14" s="55">
        <f t="shared" si="0"/>
        <v>-186476284.04999998</v>
      </c>
      <c r="G14" s="55">
        <f t="shared" si="0"/>
        <v>-147865569.59999999</v>
      </c>
    </row>
    <row r="15" spans="1:7" ht="16.5" x14ac:dyDescent="0.25">
      <c r="A15" s="42" t="s">
        <v>152</v>
      </c>
      <c r="B15" s="43"/>
      <c r="C15" s="40" t="s">
        <v>153</v>
      </c>
      <c r="D15" s="40">
        <v>-295194</v>
      </c>
      <c r="E15" s="40"/>
      <c r="F15" s="55"/>
      <c r="G15" s="55">
        <f t="shared" si="0"/>
        <v>-51024282.899999999</v>
      </c>
    </row>
    <row r="16" spans="1:7" ht="16.5" x14ac:dyDescent="0.25">
      <c r="A16" s="42" t="s">
        <v>154</v>
      </c>
      <c r="B16" s="43"/>
      <c r="C16" s="40" t="s">
        <v>155</v>
      </c>
      <c r="D16" s="40">
        <v>467023</v>
      </c>
      <c r="E16" s="40"/>
      <c r="F16" s="55"/>
      <c r="G16" s="55">
        <f t="shared" si="0"/>
        <v>80724925.549999997</v>
      </c>
    </row>
    <row r="17" spans="1:7" ht="17.25" thickBot="1" x14ac:dyDescent="0.3">
      <c r="A17" s="42" t="s">
        <v>156</v>
      </c>
      <c r="B17" s="47"/>
      <c r="C17" s="45">
        <v>-93937</v>
      </c>
      <c r="D17" s="45">
        <v>-3981516</v>
      </c>
      <c r="E17" s="40"/>
      <c r="F17" s="56">
        <f t="shared" si="0"/>
        <v>-16237010.449999999</v>
      </c>
      <c r="G17" s="56">
        <f t="shared" si="0"/>
        <v>-688205040.5999999</v>
      </c>
    </row>
    <row r="18" spans="1:7" ht="17.25" thickBot="1" x14ac:dyDescent="0.3">
      <c r="A18" s="39" t="s">
        <v>157</v>
      </c>
      <c r="B18" s="43"/>
      <c r="C18" s="46">
        <v>-1109973</v>
      </c>
      <c r="D18" s="46">
        <v>-2292558</v>
      </c>
      <c r="E18" s="40"/>
      <c r="F18" s="57">
        <f t="shared" si="0"/>
        <v>-191858833.04999998</v>
      </c>
      <c r="G18" s="57">
        <f t="shared" si="0"/>
        <v>-396268650.29999995</v>
      </c>
    </row>
    <row r="19" spans="1:7" ht="16.5" x14ac:dyDescent="0.25">
      <c r="A19" s="42"/>
      <c r="B19" s="40"/>
      <c r="C19" s="41"/>
      <c r="D19" s="41"/>
      <c r="E19" s="40"/>
      <c r="F19" s="54">
        <f t="shared" si="0"/>
        <v>0</v>
      </c>
      <c r="G19" s="54">
        <f t="shared" si="0"/>
        <v>0</v>
      </c>
    </row>
    <row r="20" spans="1:7" ht="16.5" x14ac:dyDescent="0.25">
      <c r="A20" s="42" t="s">
        <v>158</v>
      </c>
      <c r="B20" s="43"/>
      <c r="C20" s="40">
        <v>6021</v>
      </c>
      <c r="D20" s="40">
        <v>2391</v>
      </c>
      <c r="E20" s="40"/>
      <c r="F20" s="55">
        <f t="shared" si="0"/>
        <v>1040729.85</v>
      </c>
      <c r="G20" s="55">
        <f t="shared" si="0"/>
        <v>413284.35</v>
      </c>
    </row>
    <row r="21" spans="1:7" ht="17.25" thickBot="1" x14ac:dyDescent="0.3">
      <c r="A21" s="42" t="s">
        <v>159</v>
      </c>
      <c r="B21" s="43"/>
      <c r="C21" s="45">
        <v>-570037</v>
      </c>
      <c r="D21" s="45">
        <v>-1509213</v>
      </c>
      <c r="E21" s="40"/>
      <c r="F21" s="56">
        <f t="shared" si="0"/>
        <v>-98530895.449999988</v>
      </c>
      <c r="G21" s="56">
        <f t="shared" si="0"/>
        <v>-260867467.04999998</v>
      </c>
    </row>
    <row r="22" spans="1:7" ht="17.25" thickBot="1" x14ac:dyDescent="0.3">
      <c r="A22" s="39" t="s">
        <v>160</v>
      </c>
      <c r="B22" s="43"/>
      <c r="C22" s="46">
        <v>-1673989</v>
      </c>
      <c r="D22" s="46">
        <v>-3777860</v>
      </c>
      <c r="E22" s="40"/>
      <c r="F22" s="57">
        <f t="shared" si="0"/>
        <v>-289348998.64999998</v>
      </c>
      <c r="G22" s="57">
        <f t="shared" si="0"/>
        <v>-653003101</v>
      </c>
    </row>
    <row r="23" spans="1:7" ht="16.5" x14ac:dyDescent="0.25">
      <c r="A23" s="42"/>
      <c r="B23" s="40"/>
      <c r="C23" s="41"/>
      <c r="D23" s="41"/>
      <c r="E23" s="47"/>
      <c r="F23" s="54">
        <f t="shared" si="0"/>
        <v>0</v>
      </c>
      <c r="G23" s="54">
        <f t="shared" si="0"/>
        <v>0</v>
      </c>
    </row>
    <row r="24" spans="1:7" ht="17.25" thickBot="1" x14ac:dyDescent="0.3">
      <c r="A24" s="42" t="s">
        <v>161</v>
      </c>
      <c r="B24" s="40"/>
      <c r="C24" s="48" t="s">
        <v>162</v>
      </c>
      <c r="D24" s="48" t="s">
        <v>162</v>
      </c>
      <c r="E24" s="47"/>
      <c r="F24" s="58"/>
      <c r="G24" s="58"/>
    </row>
    <row r="25" spans="1:7" ht="17.25" thickBot="1" x14ac:dyDescent="0.3">
      <c r="A25" s="39" t="s">
        <v>163</v>
      </c>
      <c r="B25" s="40"/>
      <c r="C25" s="46">
        <v>-1673989</v>
      </c>
      <c r="D25" s="46">
        <v>-3777860</v>
      </c>
      <c r="E25" s="40"/>
      <c r="F25" s="57">
        <f t="shared" si="0"/>
        <v>-289348998.64999998</v>
      </c>
      <c r="G25" s="57">
        <f t="shared" si="0"/>
        <v>-653003101</v>
      </c>
    </row>
    <row r="26" spans="1:7" ht="16.5" x14ac:dyDescent="0.25">
      <c r="A26" s="42"/>
      <c r="B26" s="40"/>
      <c r="C26" s="40"/>
      <c r="D26" s="40"/>
      <c r="E26" s="40"/>
      <c r="F26" s="55">
        <f t="shared" si="0"/>
        <v>0</v>
      </c>
      <c r="G26" s="55">
        <f t="shared" si="0"/>
        <v>0</v>
      </c>
    </row>
    <row r="27" spans="1:7" ht="16.5" x14ac:dyDescent="0.25">
      <c r="A27" s="39" t="s">
        <v>164</v>
      </c>
      <c r="B27" s="40"/>
      <c r="C27" s="40"/>
      <c r="D27" s="40"/>
      <c r="E27" s="40"/>
      <c r="F27" s="55">
        <f t="shared" si="0"/>
        <v>0</v>
      </c>
      <c r="G27" s="55">
        <f t="shared" si="0"/>
        <v>0</v>
      </c>
    </row>
    <row r="28" spans="1:7" ht="16.5" x14ac:dyDescent="0.25">
      <c r="A28" s="49" t="s">
        <v>165</v>
      </c>
      <c r="B28" s="40"/>
      <c r="C28" s="40"/>
      <c r="D28" s="40"/>
      <c r="E28" s="40"/>
      <c r="F28" s="55">
        <f t="shared" si="0"/>
        <v>0</v>
      </c>
      <c r="G28" s="55">
        <f t="shared" si="0"/>
        <v>0</v>
      </c>
    </row>
    <row r="29" spans="1:7" ht="17.25" thickBot="1" x14ac:dyDescent="0.3">
      <c r="A29" s="42" t="s">
        <v>166</v>
      </c>
      <c r="B29" s="40"/>
      <c r="C29" s="45">
        <v>100998</v>
      </c>
      <c r="D29" s="45">
        <v>-12111174</v>
      </c>
      <c r="E29" s="40"/>
      <c r="F29" s="56">
        <f t="shared" si="0"/>
        <v>17457504.299999997</v>
      </c>
      <c r="G29" s="56">
        <f t="shared" si="0"/>
        <v>-2093416425.8999999</v>
      </c>
    </row>
    <row r="30" spans="1:7" ht="17.25" thickBot="1" x14ac:dyDescent="0.3">
      <c r="A30" s="39" t="s">
        <v>167</v>
      </c>
      <c r="B30" s="40"/>
      <c r="C30" s="46">
        <v>-1577991</v>
      </c>
      <c r="D30" s="46">
        <v>-15889034</v>
      </c>
      <c r="E30" s="40"/>
      <c r="F30" s="57">
        <f t="shared" si="0"/>
        <v>-272755744.34999996</v>
      </c>
      <c r="G30" s="57">
        <f t="shared" si="0"/>
        <v>-2746419526.8999996</v>
      </c>
    </row>
    <row r="34" spans="1:7" x14ac:dyDescent="0.25">
      <c r="E34">
        <f>1/172.85</f>
        <v>5.7853630315302289E-3</v>
      </c>
    </row>
    <row r="35" spans="1:7" ht="33" x14ac:dyDescent="0.25">
      <c r="A35" s="91"/>
      <c r="B35" s="92" t="s">
        <v>143</v>
      </c>
      <c r="C35" s="38" t="s">
        <v>146</v>
      </c>
      <c r="D35" s="38" t="s">
        <v>168</v>
      </c>
    </row>
    <row r="36" spans="1:7" ht="16.5" x14ac:dyDescent="0.25">
      <c r="A36" s="91"/>
      <c r="B36" s="92"/>
      <c r="C36" s="38" t="s">
        <v>147</v>
      </c>
      <c r="D36" s="38" t="s">
        <v>147</v>
      </c>
    </row>
    <row r="37" spans="1:7" ht="16.5" x14ac:dyDescent="0.25">
      <c r="A37" s="39"/>
      <c r="B37" s="47"/>
      <c r="C37" s="47"/>
      <c r="D37" s="47"/>
    </row>
    <row r="38" spans="1:7" ht="16.5" x14ac:dyDescent="0.25">
      <c r="A38" s="39" t="s">
        <v>169</v>
      </c>
      <c r="B38" s="47"/>
      <c r="C38" s="41"/>
      <c r="D38" s="40"/>
    </row>
    <row r="39" spans="1:7" ht="16.5" x14ac:dyDescent="0.25">
      <c r="A39" s="39" t="s">
        <v>170</v>
      </c>
      <c r="B39" s="47"/>
      <c r="C39" s="41"/>
      <c r="D39" s="40"/>
    </row>
    <row r="40" spans="1:7" ht="16.5" x14ac:dyDescent="0.25">
      <c r="A40" s="42" t="s">
        <v>171</v>
      </c>
      <c r="B40" s="47"/>
      <c r="C40" s="40">
        <v>1297412</v>
      </c>
      <c r="D40" s="40">
        <v>1667244</v>
      </c>
      <c r="F40" s="55">
        <f>C40/$E$34</f>
        <v>224257664.19999999</v>
      </c>
      <c r="G40" s="55">
        <f>D40/$E$34</f>
        <v>288183125.39999998</v>
      </c>
    </row>
    <row r="41" spans="1:7" ht="16.5" x14ac:dyDescent="0.25">
      <c r="A41" s="42" t="s">
        <v>172</v>
      </c>
      <c r="B41" s="47"/>
      <c r="C41" s="40">
        <v>1427777</v>
      </c>
      <c r="D41" s="40">
        <v>1235871</v>
      </c>
      <c r="F41" s="55">
        <f t="shared" ref="F41:F75" si="1">C41/$E$34</f>
        <v>246791254.44999999</v>
      </c>
      <c r="G41" s="55">
        <f t="shared" ref="G41:G75" si="2">D41/$E$34</f>
        <v>213620302.34999999</v>
      </c>
    </row>
    <row r="42" spans="1:7" ht="16.5" x14ac:dyDescent="0.25">
      <c r="A42" s="42" t="s">
        <v>173</v>
      </c>
      <c r="B42" s="47"/>
      <c r="C42" s="40">
        <v>289773</v>
      </c>
      <c r="D42" s="40">
        <v>686157</v>
      </c>
      <c r="F42" s="55">
        <f t="shared" si="1"/>
        <v>50087263.049999997</v>
      </c>
      <c r="G42" s="55">
        <f t="shared" si="2"/>
        <v>118602237.44999999</v>
      </c>
    </row>
    <row r="43" spans="1:7" ht="17.25" thickBot="1" x14ac:dyDescent="0.3">
      <c r="A43" s="42" t="s">
        <v>174</v>
      </c>
      <c r="B43" s="47"/>
      <c r="C43" s="45">
        <v>24349</v>
      </c>
      <c r="D43" s="45">
        <v>69371</v>
      </c>
      <c r="F43" s="56">
        <f t="shared" si="1"/>
        <v>4208724.6499999994</v>
      </c>
      <c r="G43" s="56">
        <f t="shared" si="2"/>
        <v>11990777.35</v>
      </c>
    </row>
    <row r="44" spans="1:7" ht="17.25" thickBot="1" x14ac:dyDescent="0.3">
      <c r="A44" s="39" t="s">
        <v>175</v>
      </c>
      <c r="B44" s="47"/>
      <c r="C44" s="45">
        <v>3039311</v>
      </c>
      <c r="D44" s="45">
        <v>3658643</v>
      </c>
      <c r="F44" s="56">
        <f t="shared" si="1"/>
        <v>525344906.34999996</v>
      </c>
      <c r="G44" s="56">
        <f t="shared" si="2"/>
        <v>632396442.54999995</v>
      </c>
    </row>
    <row r="45" spans="1:7" ht="16.5" x14ac:dyDescent="0.25">
      <c r="A45" s="42"/>
      <c r="B45" s="47"/>
      <c r="C45" s="40"/>
      <c r="D45" s="40"/>
      <c r="F45" s="55">
        <f t="shared" si="1"/>
        <v>0</v>
      </c>
      <c r="G45" s="55">
        <f t="shared" si="2"/>
        <v>0</v>
      </c>
    </row>
    <row r="46" spans="1:7" ht="16.5" x14ac:dyDescent="0.25">
      <c r="A46" s="39" t="s">
        <v>176</v>
      </c>
      <c r="B46" s="47"/>
      <c r="C46" s="40"/>
      <c r="D46" s="40"/>
      <c r="F46" s="55">
        <f t="shared" si="1"/>
        <v>0</v>
      </c>
      <c r="G46" s="55">
        <f t="shared" si="2"/>
        <v>0</v>
      </c>
    </row>
    <row r="47" spans="1:7" ht="16.5" x14ac:dyDescent="0.25">
      <c r="A47" s="42" t="s">
        <v>172</v>
      </c>
      <c r="B47" s="47"/>
      <c r="C47" s="40">
        <v>2271065</v>
      </c>
      <c r="D47" s="40">
        <v>2985021</v>
      </c>
      <c r="F47" s="55">
        <f t="shared" si="1"/>
        <v>392553585.25</v>
      </c>
      <c r="G47" s="55">
        <f t="shared" si="2"/>
        <v>515960879.84999996</v>
      </c>
    </row>
    <row r="48" spans="1:7" ht="16.5" x14ac:dyDescent="0.25">
      <c r="A48" s="42" t="s">
        <v>177</v>
      </c>
      <c r="B48" s="47"/>
      <c r="C48" s="40">
        <v>20283794</v>
      </c>
      <c r="D48" s="40">
        <v>21221756</v>
      </c>
      <c r="F48" s="55">
        <f t="shared" si="1"/>
        <v>3506053792.8999996</v>
      </c>
      <c r="G48" s="55">
        <f t="shared" si="2"/>
        <v>3668180524.5999999</v>
      </c>
    </row>
    <row r="49" spans="1:7" ht="16.5" x14ac:dyDescent="0.25">
      <c r="A49" s="42" t="s">
        <v>178</v>
      </c>
      <c r="B49" s="47"/>
      <c r="C49" s="40">
        <v>1038936</v>
      </c>
      <c r="D49" s="40">
        <v>1312368</v>
      </c>
      <c r="F49" s="55">
        <f t="shared" si="1"/>
        <v>179580087.59999999</v>
      </c>
      <c r="G49" s="55">
        <f t="shared" si="2"/>
        <v>226842808.79999998</v>
      </c>
    </row>
    <row r="50" spans="1:7" ht="16.5" x14ac:dyDescent="0.25">
      <c r="A50" s="42" t="s">
        <v>179</v>
      </c>
      <c r="B50" s="47"/>
      <c r="C50" s="40">
        <v>32656688</v>
      </c>
      <c r="D50" s="40">
        <v>32693006</v>
      </c>
      <c r="F50" s="55">
        <f t="shared" si="1"/>
        <v>5644708520.7999992</v>
      </c>
      <c r="G50" s="55">
        <f t="shared" si="2"/>
        <v>5650986087.0999994</v>
      </c>
    </row>
    <row r="51" spans="1:7" ht="17.25" thickBot="1" x14ac:dyDescent="0.3">
      <c r="A51" s="42" t="s">
        <v>180</v>
      </c>
      <c r="B51" s="47"/>
      <c r="C51" s="45">
        <v>463902</v>
      </c>
      <c r="D51" s="45">
        <v>518754</v>
      </c>
      <c r="F51" s="56">
        <f t="shared" si="1"/>
        <v>80185460.699999988</v>
      </c>
      <c r="G51" s="56">
        <f t="shared" si="2"/>
        <v>89666628.899999991</v>
      </c>
    </row>
    <row r="52" spans="1:7" ht="17.25" thickBot="1" x14ac:dyDescent="0.3">
      <c r="A52" s="39" t="s">
        <v>181</v>
      </c>
      <c r="B52" s="47"/>
      <c r="C52" s="45">
        <v>56714385</v>
      </c>
      <c r="D52" s="45">
        <v>58730905</v>
      </c>
      <c r="F52" s="56">
        <f t="shared" si="1"/>
        <v>9803081447.25</v>
      </c>
      <c r="G52" s="56">
        <f t="shared" si="2"/>
        <v>10151636929.25</v>
      </c>
    </row>
    <row r="53" spans="1:7" ht="17.25" thickBot="1" x14ac:dyDescent="0.3">
      <c r="A53" s="39" t="s">
        <v>182</v>
      </c>
      <c r="B53" s="47"/>
      <c r="C53" s="45">
        <v>59753696</v>
      </c>
      <c r="D53" s="45">
        <v>62389548</v>
      </c>
      <c r="F53" s="56">
        <f t="shared" si="1"/>
        <v>10328426353.599998</v>
      </c>
      <c r="G53" s="56">
        <f t="shared" si="2"/>
        <v>10784033371.799999</v>
      </c>
    </row>
    <row r="54" spans="1:7" ht="16.5" x14ac:dyDescent="0.25">
      <c r="A54" s="39"/>
      <c r="B54" s="47"/>
      <c r="C54" s="40"/>
      <c r="D54" s="40"/>
      <c r="F54" s="55">
        <f t="shared" si="1"/>
        <v>0</v>
      </c>
      <c r="G54" s="55">
        <f t="shared" si="2"/>
        <v>0</v>
      </c>
    </row>
    <row r="55" spans="1:7" ht="16.5" x14ac:dyDescent="0.25">
      <c r="A55" s="39" t="s">
        <v>183</v>
      </c>
      <c r="B55" s="47"/>
      <c r="C55" s="40"/>
      <c r="D55" s="40"/>
      <c r="F55" s="55">
        <f t="shared" si="1"/>
        <v>0</v>
      </c>
      <c r="G55" s="55">
        <f t="shared" si="2"/>
        <v>0</v>
      </c>
    </row>
    <row r="56" spans="1:7" ht="16.5" x14ac:dyDescent="0.25">
      <c r="A56" s="42" t="s">
        <v>184</v>
      </c>
      <c r="B56" s="47"/>
      <c r="C56" s="40">
        <v>903304</v>
      </c>
      <c r="D56" s="40">
        <v>1348238</v>
      </c>
      <c r="F56" s="55">
        <f t="shared" si="1"/>
        <v>156136096.39999998</v>
      </c>
      <c r="G56" s="55">
        <f t="shared" si="2"/>
        <v>233042938.29999998</v>
      </c>
    </row>
    <row r="57" spans="1:7" ht="16.5" x14ac:dyDescent="0.25">
      <c r="A57" s="42" t="s">
        <v>185</v>
      </c>
      <c r="B57" s="47"/>
      <c r="C57" s="40">
        <v>729735</v>
      </c>
      <c r="D57" s="40">
        <v>1202223</v>
      </c>
      <c r="F57" s="55">
        <f t="shared" si="1"/>
        <v>126134694.74999999</v>
      </c>
      <c r="G57" s="55">
        <f t="shared" si="2"/>
        <v>207804245.54999998</v>
      </c>
    </row>
    <row r="58" spans="1:7" ht="16.5" x14ac:dyDescent="0.25">
      <c r="A58" s="42" t="s">
        <v>186</v>
      </c>
      <c r="B58" s="47"/>
      <c r="C58" s="40">
        <v>58061</v>
      </c>
      <c r="D58" s="40">
        <v>74644</v>
      </c>
      <c r="F58" s="55">
        <f t="shared" si="1"/>
        <v>10035843.85</v>
      </c>
      <c r="G58" s="55">
        <f t="shared" si="2"/>
        <v>12902215.399999999</v>
      </c>
    </row>
    <row r="59" spans="1:7" ht="17.25" thickBot="1" x14ac:dyDescent="0.3">
      <c r="A59" s="42" t="s">
        <v>187</v>
      </c>
      <c r="B59" s="47"/>
      <c r="C59" s="45">
        <v>476464</v>
      </c>
      <c r="D59" s="45">
        <v>431519</v>
      </c>
      <c r="F59" s="56">
        <f t="shared" si="1"/>
        <v>82356802.399999991</v>
      </c>
      <c r="G59" s="56">
        <f t="shared" si="2"/>
        <v>74588059.149999991</v>
      </c>
    </row>
    <row r="60" spans="1:7" ht="17.25" thickBot="1" x14ac:dyDescent="0.3">
      <c r="A60" s="39" t="s">
        <v>188</v>
      </c>
      <c r="B60" s="47"/>
      <c r="C60" s="45">
        <v>2167564</v>
      </c>
      <c r="D60" s="45">
        <v>3056624</v>
      </c>
      <c r="F60" s="56">
        <f t="shared" si="1"/>
        <v>374663437.39999998</v>
      </c>
      <c r="G60" s="56">
        <f t="shared" si="2"/>
        <v>528337458.39999998</v>
      </c>
    </row>
    <row r="61" spans="1:7" ht="16.5" x14ac:dyDescent="0.25">
      <c r="A61" s="39"/>
      <c r="B61" s="47"/>
      <c r="C61" s="40"/>
      <c r="D61" s="40"/>
      <c r="F61" s="55">
        <f t="shared" si="1"/>
        <v>0</v>
      </c>
      <c r="G61" s="55">
        <f t="shared" si="2"/>
        <v>0</v>
      </c>
    </row>
    <row r="62" spans="1:7" ht="16.5" x14ac:dyDescent="0.25">
      <c r="A62" s="39" t="s">
        <v>189</v>
      </c>
      <c r="B62" s="47"/>
      <c r="C62" s="40"/>
      <c r="D62" s="40"/>
      <c r="F62" s="55">
        <f t="shared" si="1"/>
        <v>0</v>
      </c>
      <c r="G62" s="55">
        <f t="shared" si="2"/>
        <v>0</v>
      </c>
    </row>
    <row r="63" spans="1:7" ht="16.5" x14ac:dyDescent="0.25">
      <c r="A63" s="42" t="s">
        <v>186</v>
      </c>
      <c r="B63" s="47"/>
      <c r="C63" s="40">
        <v>383284</v>
      </c>
      <c r="D63" s="40">
        <v>432393</v>
      </c>
      <c r="F63" s="55">
        <f t="shared" si="1"/>
        <v>66250639.399999999</v>
      </c>
      <c r="G63" s="55">
        <f t="shared" si="2"/>
        <v>74739130.049999997</v>
      </c>
    </row>
    <row r="64" spans="1:7" ht="17.25" thickBot="1" x14ac:dyDescent="0.3">
      <c r="A64" s="42" t="s">
        <v>190</v>
      </c>
      <c r="B64" s="47"/>
      <c r="C64" s="40">
        <v>18116438</v>
      </c>
      <c r="D64" s="40">
        <v>16933495</v>
      </c>
      <c r="F64" s="55">
        <f t="shared" si="1"/>
        <v>3131426308.2999997</v>
      </c>
      <c r="G64" s="55">
        <f t="shared" si="2"/>
        <v>2926954610.75</v>
      </c>
    </row>
    <row r="65" spans="1:7" ht="17.25" thickBot="1" x14ac:dyDescent="0.3">
      <c r="A65" s="39" t="s">
        <v>191</v>
      </c>
      <c r="B65" s="47"/>
      <c r="C65" s="50">
        <v>18499722</v>
      </c>
      <c r="D65" s="50">
        <v>17365888</v>
      </c>
      <c r="F65" s="59">
        <f t="shared" si="1"/>
        <v>3197676947.6999998</v>
      </c>
      <c r="G65" s="59">
        <f t="shared" si="2"/>
        <v>3001693740.7999997</v>
      </c>
    </row>
    <row r="66" spans="1:7" ht="17.25" thickBot="1" x14ac:dyDescent="0.3">
      <c r="A66" s="39" t="s">
        <v>192</v>
      </c>
      <c r="B66" s="47"/>
      <c r="C66" s="45">
        <v>20667286</v>
      </c>
      <c r="D66" s="45">
        <v>20422512</v>
      </c>
      <c r="F66" s="56">
        <f t="shared" si="1"/>
        <v>3572340385.0999999</v>
      </c>
      <c r="G66" s="56">
        <f t="shared" si="2"/>
        <v>3530031199.1999998</v>
      </c>
    </row>
    <row r="67" spans="1:7" ht="17.25" thickBot="1" x14ac:dyDescent="0.3">
      <c r="A67" s="39"/>
      <c r="B67" s="47"/>
      <c r="C67" s="45"/>
      <c r="D67" s="45"/>
      <c r="F67" s="56">
        <f t="shared" si="1"/>
        <v>0</v>
      </c>
      <c r="G67" s="56">
        <f t="shared" si="2"/>
        <v>0</v>
      </c>
    </row>
    <row r="68" spans="1:7" ht="17.25" thickBot="1" x14ac:dyDescent="0.3">
      <c r="A68" s="39" t="s">
        <v>193</v>
      </c>
      <c r="B68" s="47"/>
      <c r="C68" s="51">
        <v>39086410</v>
      </c>
      <c r="D68" s="51">
        <v>41967036</v>
      </c>
      <c r="F68" s="60">
        <f>C68/$E$34</f>
        <v>6756085968.5</v>
      </c>
      <c r="G68" s="60">
        <f t="shared" si="2"/>
        <v>7254002172.5999994</v>
      </c>
    </row>
    <row r="69" spans="1:7" ht="17.25" thickTop="1" x14ac:dyDescent="0.25">
      <c r="A69" s="42"/>
      <c r="B69" s="47"/>
      <c r="C69" s="40"/>
      <c r="D69" s="40"/>
      <c r="F69" s="55">
        <f t="shared" si="1"/>
        <v>0</v>
      </c>
      <c r="G69" s="55">
        <f t="shared" si="2"/>
        <v>0</v>
      </c>
    </row>
    <row r="70" spans="1:7" ht="16.5" x14ac:dyDescent="0.25">
      <c r="A70" s="39" t="s">
        <v>194</v>
      </c>
      <c r="B70" s="47"/>
      <c r="C70" s="40"/>
      <c r="D70" s="40"/>
      <c r="F70" s="55">
        <f t="shared" si="1"/>
        <v>0</v>
      </c>
      <c r="G70" s="55">
        <f t="shared" si="2"/>
        <v>0</v>
      </c>
    </row>
    <row r="71" spans="1:7" ht="16.5" x14ac:dyDescent="0.25">
      <c r="A71" s="42" t="s">
        <v>195</v>
      </c>
      <c r="B71" s="47"/>
      <c r="C71" s="40">
        <v>85633935</v>
      </c>
      <c r="D71" s="40">
        <v>85633935</v>
      </c>
      <c r="F71" s="55">
        <f t="shared" si="1"/>
        <v>14801825664.749998</v>
      </c>
      <c r="G71" s="55">
        <f t="shared" si="2"/>
        <v>14801825664.749998</v>
      </c>
    </row>
    <row r="72" spans="1:7" ht="16.5" x14ac:dyDescent="0.25">
      <c r="A72" s="42" t="s">
        <v>196</v>
      </c>
      <c r="B72" s="40"/>
      <c r="C72" s="40">
        <v>5650667</v>
      </c>
      <c r="D72" s="40">
        <v>5673807</v>
      </c>
      <c r="F72" s="55">
        <f t="shared" si="1"/>
        <v>976717790.94999993</v>
      </c>
      <c r="G72" s="55">
        <f t="shared" si="2"/>
        <v>980717539.94999993</v>
      </c>
    </row>
    <row r="73" spans="1:7" ht="16.5" x14ac:dyDescent="0.25">
      <c r="A73" s="42" t="s">
        <v>197</v>
      </c>
      <c r="B73" s="40"/>
      <c r="C73" s="40">
        <v>-11041683</v>
      </c>
      <c r="D73" s="40">
        <v>-9858183</v>
      </c>
      <c r="F73" s="55">
        <f t="shared" si="1"/>
        <v>-1908554906.55</v>
      </c>
      <c r="G73" s="55">
        <f t="shared" si="2"/>
        <v>-1703986931.55</v>
      </c>
    </row>
    <row r="74" spans="1:7" ht="17.25" thickBot="1" x14ac:dyDescent="0.3">
      <c r="A74" s="42" t="s">
        <v>198</v>
      </c>
      <c r="B74" s="40"/>
      <c r="C74" s="45">
        <v>-41156511</v>
      </c>
      <c r="D74" s="45">
        <v>-39482523</v>
      </c>
      <c r="F74" s="56">
        <f t="shared" si="1"/>
        <v>-7113902926.3499994</v>
      </c>
      <c r="G74" s="56">
        <f t="shared" si="2"/>
        <v>-6824554100.5499992</v>
      </c>
    </row>
    <row r="75" spans="1:7" ht="17.25" thickBot="1" x14ac:dyDescent="0.3">
      <c r="A75" s="39" t="s">
        <v>199</v>
      </c>
      <c r="B75" s="40"/>
      <c r="C75" s="51">
        <v>39086410</v>
      </c>
      <c r="D75" s="51">
        <v>41967036</v>
      </c>
      <c r="F75" s="60">
        <f t="shared" si="1"/>
        <v>6756085968.5</v>
      </c>
      <c r="G75" s="60">
        <f t="shared" si="2"/>
        <v>7254002172.5999994</v>
      </c>
    </row>
    <row r="76" spans="1:7" ht="15.75" thickTop="1" x14ac:dyDescent="0.25"/>
    <row r="77" spans="1:7" x14ac:dyDescent="0.25">
      <c r="F77" s="52">
        <f>F73+F72</f>
        <v>-931837115.60000002</v>
      </c>
    </row>
  </sheetData>
  <mergeCells count="9">
    <mergeCell ref="A35:A36"/>
    <mergeCell ref="B35:B36"/>
    <mergeCell ref="A3:A5"/>
    <mergeCell ref="B3:E3"/>
    <mergeCell ref="B4:E4"/>
    <mergeCell ref="B5:E5"/>
    <mergeCell ref="A6:A8"/>
    <mergeCell ref="B6:B8"/>
    <mergeCell ref="E6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Ф1-Ф2</vt:lpstr>
      <vt:lpstr>Лист1</vt:lpstr>
      <vt:lpstr>'Ф1-Ф2'!Область_печати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Assel Kostauletova</dc:creator>
  <cp:lastModifiedBy>Assel Kostauletova</cp:lastModifiedBy>
  <cp:lastPrinted>2014-05-06T05:04:20Z</cp:lastPrinted>
  <dcterms:created xsi:type="dcterms:W3CDTF">2013-12-03T10:49:02Z</dcterms:created>
  <dcterms:modified xsi:type="dcterms:W3CDTF">2014-07-30T11:36:02Z</dcterms:modified>
</cp:coreProperties>
</file>