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9540"/>
  </bookViews>
  <sheets>
    <sheet name="ф-1" sheetId="2" r:id="rId1"/>
    <sheet name="ф-2" sheetId="1" r:id="rId2"/>
    <sheet name="ф-3" sheetId="3" r:id="rId3"/>
    <sheet name="ф-4_2021" sheetId="4" r:id="rId4"/>
    <sheet name="ф-4_2020" sheetId="6" r:id="rId5"/>
  </sheets>
  <calcPr calcId="144525"/>
</workbook>
</file>

<file path=xl/calcChain.xml><?xml version="1.0" encoding="utf-8"?>
<calcChain xmlns="http://schemas.openxmlformats.org/spreadsheetml/2006/main">
  <c r="B17" i="4" l="1"/>
  <c r="D17" i="4"/>
  <c r="F17" i="4"/>
  <c r="C23" i="3" l="1"/>
  <c r="C50" i="1" l="1"/>
  <c r="C45" i="1"/>
  <c r="E50" i="1"/>
  <c r="E46" i="1"/>
  <c r="E45" i="1"/>
  <c r="C33" i="1"/>
  <c r="C16" i="1"/>
  <c r="C13" i="1"/>
  <c r="E33" i="1"/>
  <c r="C46" i="1" l="1"/>
  <c r="C23" i="1"/>
  <c r="C27" i="1" s="1"/>
  <c r="C29" i="1" s="1"/>
  <c r="E13" i="1"/>
  <c r="E16" i="1"/>
  <c r="E23" i="1" l="1"/>
  <c r="E27" i="1" s="1"/>
  <c r="E29" i="1" s="1"/>
  <c r="E57" i="3"/>
  <c r="C57" i="3"/>
  <c r="E37" i="3"/>
  <c r="C37" i="3"/>
  <c r="E28" i="3"/>
  <c r="E30" i="3" s="1"/>
  <c r="C28" i="3"/>
  <c r="C30" i="3" s="1"/>
  <c r="N16" i="4"/>
  <c r="N17" i="4" s="1"/>
  <c r="P15" i="4"/>
  <c r="P16" i="4" s="1"/>
  <c r="P17" i="4" s="1"/>
  <c r="N15" i="4"/>
  <c r="L15" i="4"/>
  <c r="L16" i="4" s="1"/>
  <c r="L17" i="4" s="1"/>
  <c r="J15" i="4"/>
  <c r="J16" i="4" s="1"/>
  <c r="J17" i="4" s="1"/>
  <c r="H15" i="4"/>
  <c r="H16" i="4" s="1"/>
  <c r="H17" i="4" s="1"/>
  <c r="E59" i="3" l="1"/>
  <c r="E63" i="3" s="1"/>
  <c r="C59" i="3"/>
  <c r="C63" i="3" s="1"/>
  <c r="C32" i="2" l="1"/>
  <c r="E40" i="2" l="1"/>
  <c r="E42" i="2" s="1"/>
  <c r="C40" i="2"/>
  <c r="C42" i="2" s="1"/>
  <c r="C43" i="2" s="1"/>
  <c r="E32" i="2"/>
  <c r="C20" i="2"/>
  <c r="E20" i="2"/>
  <c r="E43" i="2" l="1"/>
</calcChain>
</file>

<file path=xl/sharedStrings.xml><?xml version="1.0" encoding="utf-8"?>
<sst xmlns="http://schemas.openxmlformats.org/spreadsheetml/2006/main" count="245" uniqueCount="146">
  <si>
    <t xml:space="preserve">Приме-чание </t>
  </si>
  <si>
    <t>Не аудировано</t>
  </si>
  <si>
    <t>тыс. тенге</t>
  </si>
  <si>
    <t xml:space="preserve">Не аудировано </t>
  </si>
  <si>
    <t>Процентные доходы, рассчитанные с использованием эффективной процентной ставки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</si>
  <si>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</si>
  <si>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</si>
  <si>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</si>
  <si>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</si>
  <si>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</si>
  <si>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от операций в иностранной валюте</t>
  </si>
  <si>
    <t>Доход от выкупа собственных обязательств</t>
  </si>
  <si>
    <t>-</t>
  </si>
  <si>
    <t>Операционный доход</t>
  </si>
  <si>
    <t xml:space="preserve">Общие и административные расходы </t>
  </si>
  <si>
    <t xml:space="preserve">Прибыль до налогообложения </t>
  </si>
  <si>
    <t>Расход по подоходному налогу</t>
  </si>
  <si>
    <t>Чистая прибыль</t>
  </si>
  <si>
    <t>Относимая на:</t>
  </si>
  <si>
    <t xml:space="preserve">акционеров Банка </t>
  </si>
  <si>
    <t>неконтролирующих акционеров</t>
  </si>
  <si>
    <t>АО «АТФБанк»</t>
  </si>
  <si>
    <t xml:space="preserve">Консолидированный промежуточный сокращенный отчет о прибыли или убытке и прочем совокупном доходе 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</si>
  <si>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</si>
  <si>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</si>
  <si>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 xml:space="preserve">Итого совокупного дохода за период </t>
  </si>
  <si>
    <t xml:space="preserve">Относимого на: </t>
  </si>
  <si>
    <t>Прибыль на акцию</t>
  </si>
  <si>
    <t xml:space="preserve">Базовая прибыль на акцию, в тенге </t>
  </si>
  <si>
    <t>Разводненная прибыль на акцию, в тенге</t>
  </si>
  <si>
    <t>________________________</t>
  </si>
  <si>
    <t>__________________________</t>
  </si>
  <si>
    <t xml:space="preserve">Председатель Правления  </t>
  </si>
  <si>
    <t>Приме-чание</t>
  </si>
  <si>
    <t>АКТИВЫ</t>
  </si>
  <si>
    <t>Денежные средства и их эквиваленты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</si>
  <si>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</si>
  <si>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- находящиеся в собственности Группы</t>
  </si>
  <si>
    <t>Долговые инструменты, оцениваемые по амортизированной стоимости</t>
  </si>
  <si>
    <t>Депозиты и кредиты, выданные банкам</t>
  </si>
  <si>
    <t>Кредиты, выданные клиентам:</t>
  </si>
  <si>
    <t>корпоративного бизнеса</t>
  </si>
  <si>
    <t>розничного бизнеса</t>
  </si>
  <si>
    <t>Основные средства и нематериальные активы</t>
  </si>
  <si>
    <t xml:space="preserve">Прочие активы </t>
  </si>
  <si>
    <t xml:space="preserve">Итого активов </t>
  </si>
  <si>
    <t xml:space="preserve">ОБЯЗАТЕЛЬСТВА 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</si>
  <si>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</si>
  <si>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 xml:space="preserve">Счета и депозиты банков и других финансовых учреждений </t>
  </si>
  <si>
    <t>Текущие счета и депозиты клиентов:</t>
  </si>
  <si>
    <t>текущие счета</t>
  </si>
  <si>
    <t>депозитные счета</t>
  </si>
  <si>
    <t xml:space="preserve">Прочие привлеченные средства </t>
  </si>
  <si>
    <t>Субординированные займы</t>
  </si>
  <si>
    <t>Отложенное налоговое обязательство</t>
  </si>
  <si>
    <t>Прочие обязательства</t>
  </si>
  <si>
    <t>Итого обязательств</t>
  </si>
  <si>
    <t>СОБСТВЕННЫЙ КАПИТАЛ</t>
  </si>
  <si>
    <t>Акционерный капитал</t>
  </si>
  <si>
    <t>Дополнительно оплаченный капитал</t>
  </si>
  <si>
    <t xml:space="preserve">Общий резерв </t>
  </si>
  <si>
    <t xml:space="preserve">Резерв накопленных курсовых разниц </t>
  </si>
  <si>
    <t>Накопленные убытки</t>
  </si>
  <si>
    <t xml:space="preserve">Итого собственного капитала, причитающегося акционерам Банка </t>
  </si>
  <si>
    <t xml:space="preserve">Доля неконтролирующих акционеров </t>
  </si>
  <si>
    <t>Итого собственного капитала</t>
  </si>
  <si>
    <t>Балансовая стоимость одной акции (в тенге)</t>
  </si>
  <si>
    <t xml:space="preserve">Консолидированный промежуточный сокращенный отчет о финансовом положении </t>
  </si>
  <si>
    <t xml:space="preserve">Консолидированный промежуточный сокращенный отчет о движении денежных средств </t>
  </si>
  <si>
    <t>ДВИЖЕНИЕ ДЕНЕЖНЫХ СРЕДСТВ ОТ ОПЕРАЦИОННОЙ ДЕЯТЕЛЬНОСТИ</t>
  </si>
  <si>
    <t>Процентные доходы</t>
  </si>
  <si>
    <t>Чистые поступления по операциям с иностранной валютой</t>
  </si>
  <si>
    <t xml:space="preserve">Расходы на персонал выплаченные </t>
  </si>
  <si>
    <t>Прочие общехозяйственные и административные расходы</t>
  </si>
  <si>
    <t>Чистое изменение операционных активов</t>
  </si>
  <si>
    <t>Кредиты, выданные клиентам</t>
  </si>
  <si>
    <t>Прочие активы</t>
  </si>
  <si>
    <t>Чистое изменение операционных обязательств</t>
  </si>
  <si>
    <t>Текущие счета и депозиты клиентов</t>
  </si>
  <si>
    <t>Подоходный налог уплаченный</t>
  </si>
  <si>
    <t>ДВИЖЕНИЕ ДЕНЕЖНЫХ СРЕДСТВ ОТ ИНВЕСТИЦИОННОЙ ДЕЯТЕЛЬНОСТИ</t>
  </si>
  <si>
    <t>Приобретение долговых инструментов, оцениваемых по амортизированной стоимости</t>
  </si>
  <si>
    <t>Погашение долговых инструментов, оцениваемых по амортизированной стоимости</t>
  </si>
  <si>
    <t xml:space="preserve">Приобретение основных средств и нематериальных активов </t>
  </si>
  <si>
    <t>Продажа основных средств и нематериальных активов</t>
  </si>
  <si>
    <t>ДВИЖЕНИЕ ДЕНЕЖНЫХ СРЕДСТВ ОТ ФИНАНСОВОЙ ДЕЯТЕЛЬНОСТИ</t>
  </si>
  <si>
    <t>Выплаты по договорам аренды</t>
  </si>
  <si>
    <t xml:space="preserve">Дивиденды выплаченные, включенные в прочие обязательства </t>
  </si>
  <si>
    <t>Влияние изменений валютных курсов на денежные средства и их эквиваленты</t>
  </si>
  <si>
    <t xml:space="preserve">Влияние изменения ожидаемых кредитных убытков </t>
  </si>
  <si>
    <t>Капитал, причитающийся акционерам Банка</t>
  </si>
  <si>
    <t>Дополни-тельно опла-ченный капитал</t>
  </si>
  <si>
    <t>Общий резерв</t>
  </si>
  <si>
    <t>Резерв накопленных курсовых разниц</t>
  </si>
  <si>
    <t>Итого</t>
  </si>
  <si>
    <t>Доля неконтро-лирующих акционеров</t>
  </si>
  <si>
    <t>Итого капитала</t>
  </si>
  <si>
    <t xml:space="preserve">Итого совокупного дохода </t>
  </si>
  <si>
    <t>Прибыль за период (не аудировано)</t>
  </si>
  <si>
    <t>Прочий совокупный доход</t>
  </si>
  <si>
    <t>Статьи, которые реклассифицированы или могут быть впоследствии реклассифицированы в состав прибыли или убытка:</t>
  </si>
  <si>
    <t>Итого прочего совокупного убытка (не аудировано)</t>
  </si>
  <si>
    <t>Итого совокупного дохода (не аудировано)</t>
  </si>
  <si>
    <t>31 декабря 2020 г.</t>
  </si>
  <si>
    <t>Галия Маханова</t>
  </si>
  <si>
    <t>Прочие процентные доходы</t>
  </si>
  <si>
    <t xml:space="preserve">Чистый доход от операций с производными финансовыми инструментами </t>
  </si>
  <si>
    <t>Чистый доход/(убыток)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</si>
  <si>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Итого обязательств и собственного капитала</t>
  </si>
  <si>
    <t>Доход от модификации и первоначального признания финансовых обязательств перед государственными учреждениями</t>
  </si>
  <si>
    <t>Доход/(расход) от восстановления/(обесценения) по кредитным убыткам</t>
  </si>
  <si>
    <t>Прочий совокупный доход за вычетом подоходного налога</t>
  </si>
  <si>
    <t>Прочий совокупный доход за период, за вычетом подоходного налога</t>
  </si>
  <si>
    <t>Чистое поступление/(использование) денежных средств от/(в) операционной деятельности до уплаты подоходного налога</t>
  </si>
  <si>
    <t>Чистое использование денежных средств в финансовой деятельности</t>
  </si>
  <si>
    <t xml:space="preserve">Чистое увеличение/(уменьшение)/ денежных средств и их эквивалентов </t>
  </si>
  <si>
    <t>Остаток на 1 января 2021 года (не аудировано)</t>
  </si>
  <si>
    <t>Не аудировано
 тыс. тенге</t>
  </si>
  <si>
    <t>Прочие доходы, нетто</t>
  </si>
  <si>
    <t xml:space="preserve">Шестимесячный  период, закончившийся </t>
  </si>
  <si>
    <t>30 июня 2020 г.</t>
  </si>
  <si>
    <t>30 июня 2021 г.</t>
  </si>
  <si>
    <t xml:space="preserve">шестимесячный период, закончившийся 30 июня 2021 года </t>
  </si>
  <si>
    <t>за шестимесячный период, закончившийся 30 июня 2020 года</t>
  </si>
  <si>
    <t>по состоянию на 30 июня 2021 года</t>
  </si>
  <si>
    <t xml:space="preserve">Остаток на  30 июня 2021 года (не аудировано) </t>
  </si>
  <si>
    <t>Консолидированный промежуточный сокращенный отчет об изменениях в капитале за за шестимесячный период, закончившийся 30 июня 2021 года</t>
  </si>
  <si>
    <t xml:space="preserve">Остаток на 1 января 2020 года </t>
  </si>
  <si>
    <t>Прибыль за период</t>
  </si>
  <si>
    <t>Привлечение кредитов, включенных в прочие привлеченные средства</t>
  </si>
  <si>
    <t xml:space="preserve">Погашение кредитов, включенных в прочие привлеченные средства </t>
  </si>
  <si>
    <t>Размещение долговых ценных бумаг, включенных в прочие привлеченные средства</t>
  </si>
  <si>
    <t>Денежные средства и их эквиваленты по состоянию на начало года</t>
  </si>
  <si>
    <t>Консолидированный промежуточный сокращенный отчет об изменениях в капитале за шестимесячный период, закончившийся 30 июня 2021 года</t>
  </si>
  <si>
    <t>Прочие расходы от обесценения</t>
  </si>
  <si>
    <t>И.о. Главного бухгалтера</t>
  </si>
  <si>
    <t>Ольга Ивченко</t>
  </si>
  <si>
    <t>Чистые выплаты по прочим доходам/(расходам)</t>
  </si>
  <si>
    <t>Чистые поступления/(выплаты)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</si>
  <si>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Чистое поступление/(использование) денежных средств от/(в) операционной деятельности </t>
  </si>
  <si>
    <t xml:space="preserve">Чистое поступление/(использование) от/(в) денежных средств в инвестиционной деятельности </t>
  </si>
  <si>
    <t xml:space="preserve">Остаток на 30 июня 2020 года (не аудировано) </t>
  </si>
  <si>
    <t>Денежные средства и их эквиваленты по состоянию на конец периода (Примечание 11)</t>
  </si>
  <si>
    <t>Погашение / выкуп субординированных облигаций</t>
  </si>
  <si>
    <t xml:space="preserve">Погашение/выкуп долговых ценных бумаг, включенных в прочие привлеченные средства </t>
  </si>
  <si>
    <r>
      <t>Чистое изменение в накопленн</t>
    </r>
    <r>
      <rPr>
        <sz val="14"/>
        <color theme="1"/>
        <rFont val="Calibri"/>
        <family val="2"/>
        <charset val="204"/>
      </rPr>
      <t>ом</t>
    </r>
    <r>
      <rPr>
        <sz val="14"/>
        <color theme="1"/>
        <rFont val="Times New Roman"/>
        <family val="1"/>
        <charset val="204"/>
      </rPr>
      <t xml:space="preserve"> резерв</t>
    </r>
    <r>
      <rPr>
        <sz val="14"/>
        <color theme="1"/>
        <rFont val="Calibri"/>
        <family val="2"/>
        <charset val="204"/>
      </rPr>
      <t>е</t>
    </r>
    <r>
      <rPr>
        <sz val="14"/>
        <color theme="1"/>
        <rFont val="Times New Roman"/>
        <family val="1"/>
        <charset val="204"/>
      </rPr>
      <t xml:space="preserve"> по переводу в валюту представления данных (не аудировано)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</si>
</sst>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_);_(* \(#,##0\);_(* &quot;-&quot;??_);_(@_)"/>
    <numFmt numFmtId="165" formatCode="_-* #,##0\ _₽_-;\-* #,##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NewRomanPS-BoldItalicMT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right" vertical="center"/>
    </xf>
    <xf numFmtId="165" fontId="2" fillId="0" borderId="0" xfId="1" applyNumberFormat="1" applyFont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wrapText="1"/>
    </xf>
    <xf numFmtId="164" fontId="5" fillId="0" borderId="0" xfId="0" applyNumberFormat="1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3" fontId="6" fillId="0" borderId="3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2" fillId="0" borderId="0" xfId="0" applyNumberFormat="1" applyFont="1" applyBorder="1"/>
    <xf numFmtId="164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165" fontId="6" fillId="0" borderId="4" xfId="1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165" fontId="2" fillId="0" borderId="0" xfId="1" applyNumberFormat="1" applyFont="1" applyBorder="1"/>
    <xf numFmtId="0" fontId="5" fillId="0" borderId="0" xfId="0" applyFont="1" applyAlignment="1">
      <alignment horizontal="center" vertical="center" wrapText="1"/>
    </xf>
    <xf numFmtId="165" fontId="5" fillId="0" borderId="0" xfId="1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 wrapText="1" indent="11"/>
    </xf>
    <xf numFmtId="3" fontId="5" fillId="0" borderId="0" xfId="0" applyNumberFormat="1" applyFont="1" applyFill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5" fontId="2" fillId="0" borderId="0" xfId="1" applyNumberFormat="1" applyFont="1" applyAlignment="1">
      <alignment wrapText="1"/>
    </xf>
    <xf numFmtId="164" fontId="6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165" fontId="5" fillId="0" borderId="0" xfId="1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vertical="center" wrapText="1"/>
    </xf>
    <xf numFmtId="164" fontId="5" fillId="0" borderId="0" xfId="1" applyNumberFormat="1" applyFont="1" applyAlignment="1">
      <alignment wrapText="1"/>
    </xf>
    <xf numFmtId="165" fontId="5" fillId="0" borderId="0" xfId="1" applyNumberFormat="1" applyFont="1" applyAlignment="1">
      <alignment wrapText="1"/>
    </xf>
    <xf numFmtId="0" fontId="6" fillId="0" borderId="0" xfId="0" applyFont="1" applyFill="1" applyAlignment="1">
      <alignment vertical="center" wrapText="1"/>
    </xf>
    <xf numFmtId="164" fontId="6" fillId="0" borderId="3" xfId="0" applyNumberFormat="1" applyFont="1" applyBorder="1" applyAlignment="1">
      <alignment horizontal="right" wrapText="1"/>
    </xf>
    <xf numFmtId="165" fontId="6" fillId="0" borderId="0" xfId="1" applyNumberFormat="1" applyFont="1" applyAlignment="1">
      <alignment horizontal="right" wrapText="1"/>
    </xf>
    <xf numFmtId="165" fontId="6" fillId="0" borderId="0" xfId="1" applyNumberFormat="1" applyFont="1" applyAlignment="1">
      <alignment wrapText="1"/>
    </xf>
    <xf numFmtId="165" fontId="5" fillId="0" borderId="0" xfId="1" applyNumberFormat="1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5" fontId="5" fillId="0" borderId="1" xfId="1" applyNumberFormat="1" applyFont="1" applyBorder="1" applyAlignment="1">
      <alignment horizontal="right" wrapText="1"/>
    </xf>
    <xf numFmtId="165" fontId="6" fillId="0" borderId="4" xfId="1" applyNumberFormat="1" applyFont="1" applyFill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wrapText="1"/>
    </xf>
    <xf numFmtId="165" fontId="6" fillId="0" borderId="2" xfId="1" applyNumberFormat="1" applyFont="1" applyBorder="1" applyAlignment="1">
      <alignment horizontal="right" wrapText="1"/>
    </xf>
    <xf numFmtId="165" fontId="5" fillId="0" borderId="0" xfId="1" applyNumberFormat="1" applyFont="1" applyBorder="1" applyAlignment="1">
      <alignment horizontal="right" wrapText="1"/>
    </xf>
    <xf numFmtId="165" fontId="5" fillId="0" borderId="0" xfId="1" applyNumberFormat="1" applyFont="1" applyFill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6" fillId="0" borderId="1" xfId="1" applyNumberFormat="1" applyFont="1" applyBorder="1" applyAlignment="1">
      <alignment horizontal="right" wrapText="1"/>
    </xf>
    <xf numFmtId="165" fontId="6" fillId="0" borderId="3" xfId="1" applyNumberFormat="1" applyFont="1" applyBorder="1" applyAlignment="1">
      <alignment horizontal="right" wrapText="1"/>
    </xf>
    <xf numFmtId="165" fontId="6" fillId="0" borderId="4" xfId="1" applyNumberFormat="1" applyFont="1" applyBorder="1" applyAlignment="1">
      <alignment horizontal="right" wrapText="1"/>
    </xf>
    <xf numFmtId="165" fontId="6" fillId="0" borderId="6" xfId="1" applyNumberFormat="1" applyFont="1" applyBorder="1" applyAlignment="1">
      <alignment horizontal="right" wrapText="1"/>
    </xf>
    <xf numFmtId="0" fontId="2" fillId="0" borderId="0" xfId="0" applyFont="1" applyAlignment="1"/>
    <xf numFmtId="3" fontId="10" fillId="0" borderId="2" xfId="0" applyNumberFormat="1" applyFont="1" applyBorder="1" applyAlignment="1">
      <alignment horizontal="right" vertical="center" wrapText="1" indent="1"/>
    </xf>
    <xf numFmtId="3" fontId="10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 indent="1"/>
    </xf>
    <xf numFmtId="3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 indent="1"/>
    </xf>
    <xf numFmtId="165" fontId="6" fillId="0" borderId="0" xfId="1" applyNumberFormat="1" applyFont="1" applyFill="1" applyAlignment="1">
      <alignment horizontal="right" wrapText="1"/>
    </xf>
    <xf numFmtId="165" fontId="6" fillId="0" borderId="1" xfId="1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wrapText="1"/>
    </xf>
    <xf numFmtId="16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="85" zoomScaleNormal="100" zoomScaleSheetLayoutView="85" workbookViewId="0">
      <selection activeCell="H11" sqref="H11"/>
    </sheetView>
  </sheetViews>
  <sheetFormatPr defaultRowHeight="18.75"/>
  <cols>
    <col min="1" max="1" width="74.5703125" style="3" customWidth="1"/>
    <col min="2" max="2" width="9.140625" style="2"/>
    <col min="3" max="3" width="19.28515625" style="3" customWidth="1"/>
    <col min="4" max="4" width="1.7109375" style="4" customWidth="1"/>
    <col min="5" max="5" width="23" style="3" customWidth="1"/>
    <col min="6" max="7" width="9.140625" style="3"/>
    <col min="8" max="8" width="22.28515625" style="3" customWidth="1"/>
    <col min="9" max="9" width="9.140625" style="3"/>
    <col min="10" max="10" width="17.5703125" style="6" bestFit="1" customWidth="1"/>
    <col min="11" max="16384" width="9.140625" style="3"/>
  </cols>
  <sheetData>
    <row r="1" spans="1:10" ht="19.5">
      <c r="E1" s="52" t="s">
        <v>21</v>
      </c>
    </row>
    <row r="2" spans="1:10">
      <c r="E2" s="7" t="s">
        <v>67</v>
      </c>
    </row>
    <row r="3" spans="1:10">
      <c r="E3" s="7" t="s">
        <v>124</v>
      </c>
    </row>
    <row r="6" spans="1:10" ht="23.25" customHeight="1">
      <c r="A6" s="124"/>
      <c r="B6" s="125" t="s">
        <v>33</v>
      </c>
      <c r="C6" s="53" t="s">
        <v>121</v>
      </c>
      <c r="D6" s="54"/>
      <c r="E6" s="53" t="s">
        <v>103</v>
      </c>
    </row>
    <row r="7" spans="1:10" ht="18.75" customHeight="1">
      <c r="A7" s="124"/>
      <c r="B7" s="125"/>
      <c r="C7" s="53" t="s">
        <v>1</v>
      </c>
      <c r="D7" s="54"/>
      <c r="E7" s="55" t="s">
        <v>1</v>
      </c>
    </row>
    <row r="8" spans="1:10" ht="19.5" thickBot="1">
      <c r="A8" s="124"/>
      <c r="B8" s="125"/>
      <c r="C8" s="56" t="s">
        <v>2</v>
      </c>
      <c r="D8" s="54"/>
      <c r="E8" s="56" t="s">
        <v>2</v>
      </c>
    </row>
    <row r="9" spans="1:10">
      <c r="A9" s="17" t="s">
        <v>34</v>
      </c>
      <c r="B9" s="12"/>
      <c r="C9" s="36"/>
      <c r="D9" s="57"/>
      <c r="E9" s="36"/>
      <c r="H9" s="4"/>
      <c r="I9" s="4"/>
      <c r="J9" s="58"/>
    </row>
    <row r="10" spans="1:10">
      <c r="A10" s="11" t="s">
        <v>35</v>
      </c>
      <c r="B10" s="59">
        <v>11</v>
      </c>
      <c r="C10" s="22">
        <v>769815439</v>
      </c>
      <c r="D10" s="22"/>
      <c r="E10" s="20">
        <v>656104147</v>
      </c>
      <c r="H10" s="60"/>
      <c r="I10" s="61"/>
      <c r="J10" s="62"/>
    </row>
    <row r="11" spans="1:10" ht="56.25">
      <c r="A11" s="11" t="s">
        <v>36</v>
      </c>
      <c r="B11" s="59"/>
      <c r="C11" s="63"/>
      <c r="D11" s="30"/>
      <c r="E11" s="20"/>
      <c r="H11" s="60"/>
      <c r="I11" s="61"/>
      <c r="J11" s="62"/>
    </row>
    <row r="12" spans="1:10">
      <c r="A12" s="11" t="s">
        <v>37</v>
      </c>
      <c r="B12" s="59">
        <v>12</v>
      </c>
      <c r="C12" s="22">
        <v>4501400</v>
      </c>
      <c r="D12" s="22"/>
      <c r="E12" s="20">
        <v>98784</v>
      </c>
      <c r="H12" s="60"/>
      <c r="I12" s="61"/>
      <c r="J12" s="62"/>
    </row>
    <row r="13" spans="1:10" ht="37.5">
      <c r="A13" s="11" t="s">
        <v>38</v>
      </c>
      <c r="B13" s="59">
        <v>13</v>
      </c>
      <c r="C13" s="22">
        <v>6436293</v>
      </c>
      <c r="D13" s="22"/>
      <c r="E13" s="20">
        <v>26235498</v>
      </c>
      <c r="H13" s="60"/>
      <c r="I13" s="61"/>
      <c r="J13" s="62"/>
    </row>
    <row r="14" spans="1:10">
      <c r="A14" s="11" t="s">
        <v>39</v>
      </c>
      <c r="B14" s="59">
        <v>14</v>
      </c>
      <c r="C14" s="22">
        <v>35046830</v>
      </c>
      <c r="D14" s="22"/>
      <c r="E14" s="20">
        <v>52200696</v>
      </c>
      <c r="H14" s="60"/>
      <c r="I14" s="61"/>
      <c r="J14" s="62"/>
    </row>
    <row r="15" spans="1:10">
      <c r="A15" s="11" t="s">
        <v>40</v>
      </c>
      <c r="B15" s="59">
        <v>15</v>
      </c>
      <c r="C15" s="30"/>
      <c r="D15" s="30"/>
      <c r="E15" s="20"/>
      <c r="I15" s="61"/>
      <c r="J15" s="62"/>
    </row>
    <row r="16" spans="1:10">
      <c r="A16" s="11" t="s">
        <v>41</v>
      </c>
      <c r="B16" s="59"/>
      <c r="C16" s="64">
        <v>328147282</v>
      </c>
      <c r="D16" s="22"/>
      <c r="E16" s="20">
        <v>330832027</v>
      </c>
      <c r="H16" s="60"/>
      <c r="I16" s="61"/>
      <c r="J16" s="62"/>
    </row>
    <row r="17" spans="1:10">
      <c r="A17" s="11" t="s">
        <v>42</v>
      </c>
      <c r="B17" s="59"/>
      <c r="C17" s="64">
        <v>163065781</v>
      </c>
      <c r="D17" s="22"/>
      <c r="E17" s="20">
        <v>212026212</v>
      </c>
      <c r="I17" s="61"/>
      <c r="J17" s="62"/>
    </row>
    <row r="18" spans="1:10">
      <c r="A18" s="11" t="s">
        <v>43</v>
      </c>
      <c r="B18" s="59"/>
      <c r="C18" s="22">
        <v>18407991</v>
      </c>
      <c r="D18" s="22"/>
      <c r="E18" s="20">
        <v>31462586</v>
      </c>
      <c r="H18" s="6"/>
      <c r="I18" s="61"/>
      <c r="J18" s="62"/>
    </row>
    <row r="19" spans="1:10" ht="19.5" thickBot="1">
      <c r="A19" s="11" t="s">
        <v>44</v>
      </c>
      <c r="B19" s="59">
        <v>16</v>
      </c>
      <c r="C19" s="22">
        <v>63542798</v>
      </c>
      <c r="D19" s="22"/>
      <c r="E19" s="20">
        <v>57135585</v>
      </c>
      <c r="H19" s="60"/>
      <c r="I19" s="61"/>
      <c r="J19" s="62"/>
    </row>
    <row r="20" spans="1:10" ht="19.5" thickBot="1">
      <c r="A20" s="17" t="s">
        <v>45</v>
      </c>
      <c r="B20" s="12"/>
      <c r="C20" s="41">
        <f>SUM(C10:C19)</f>
        <v>1388963814</v>
      </c>
      <c r="D20" s="65"/>
      <c r="E20" s="41">
        <f>SUM(E10:E19)</f>
        <v>1366095535</v>
      </c>
      <c r="H20" s="60"/>
      <c r="J20" s="62"/>
    </row>
    <row r="21" spans="1:10" ht="19.5" thickTop="1">
      <c r="A21" s="17"/>
      <c r="B21" s="12"/>
      <c r="C21" s="20"/>
      <c r="D21" s="66"/>
      <c r="E21" s="20"/>
      <c r="J21" s="62"/>
    </row>
    <row r="22" spans="1:10">
      <c r="A22" s="17" t="s">
        <v>46</v>
      </c>
      <c r="B22" s="12"/>
      <c r="C22" s="20"/>
      <c r="D22" s="66"/>
      <c r="E22" s="20"/>
      <c r="H22" s="6"/>
      <c r="J22" s="62"/>
    </row>
    <row r="23" spans="1:10" ht="56.25">
      <c r="A23" s="11" t="s">
        <v>47</v>
      </c>
      <c r="B23" s="59">
        <v>12</v>
      </c>
      <c r="C23" s="22">
        <v>321343</v>
      </c>
      <c r="D23" s="66"/>
      <c r="E23" s="22">
        <v>234344</v>
      </c>
      <c r="H23" s="60"/>
      <c r="J23" s="62"/>
    </row>
    <row r="24" spans="1:10">
      <c r="A24" s="11" t="s">
        <v>48</v>
      </c>
      <c r="B24" s="59">
        <v>17</v>
      </c>
      <c r="C24" s="22">
        <v>11805415</v>
      </c>
      <c r="D24" s="66"/>
      <c r="E24" s="22">
        <v>13570484</v>
      </c>
      <c r="H24" s="60"/>
      <c r="J24" s="62"/>
    </row>
    <row r="25" spans="1:10">
      <c r="A25" s="11" t="s">
        <v>49</v>
      </c>
      <c r="B25" s="59">
        <v>18</v>
      </c>
      <c r="C25" s="30"/>
      <c r="D25" s="66"/>
      <c r="E25" s="30"/>
      <c r="J25" s="62"/>
    </row>
    <row r="26" spans="1:10">
      <c r="A26" s="11" t="s">
        <v>50</v>
      </c>
      <c r="B26" s="59"/>
      <c r="C26" s="64">
        <v>324594470</v>
      </c>
      <c r="D26" s="66"/>
      <c r="E26" s="22">
        <v>290781579</v>
      </c>
      <c r="H26" s="67"/>
      <c r="J26" s="62"/>
    </row>
    <row r="27" spans="1:10">
      <c r="A27" s="11" t="s">
        <v>51</v>
      </c>
      <c r="B27" s="59"/>
      <c r="C27" s="64">
        <v>455201388</v>
      </c>
      <c r="D27" s="66"/>
      <c r="E27" s="22">
        <v>542445825</v>
      </c>
      <c r="H27" s="58"/>
      <c r="J27" s="62"/>
    </row>
    <row r="28" spans="1:10">
      <c r="A28" s="11" t="s">
        <v>52</v>
      </c>
      <c r="B28" s="59">
        <v>19</v>
      </c>
      <c r="C28" s="22">
        <v>193171848</v>
      </c>
      <c r="D28" s="66"/>
      <c r="E28" s="22">
        <v>205734822</v>
      </c>
      <c r="H28" s="6"/>
      <c r="J28" s="62"/>
    </row>
    <row r="29" spans="1:10">
      <c r="A29" s="11" t="s">
        <v>53</v>
      </c>
      <c r="B29" s="59">
        <v>19</v>
      </c>
      <c r="C29" s="22">
        <v>84472360</v>
      </c>
      <c r="D29" s="66"/>
      <c r="E29" s="22">
        <v>82803577</v>
      </c>
      <c r="H29" s="6"/>
      <c r="J29" s="62"/>
    </row>
    <row r="30" spans="1:10">
      <c r="A30" s="11" t="s">
        <v>54</v>
      </c>
      <c r="B30" s="59"/>
      <c r="C30" s="22">
        <v>50069405</v>
      </c>
      <c r="D30" s="66"/>
      <c r="E30" s="22">
        <v>49947001</v>
      </c>
      <c r="H30" s="6"/>
      <c r="J30" s="62"/>
    </row>
    <row r="31" spans="1:10" ht="19.5" thickBot="1">
      <c r="A31" s="11" t="s">
        <v>55</v>
      </c>
      <c r="B31" s="59">
        <v>20</v>
      </c>
      <c r="C31" s="22">
        <v>8331058</v>
      </c>
      <c r="D31" s="66"/>
      <c r="E31" s="22">
        <v>7753460</v>
      </c>
      <c r="H31" s="6"/>
      <c r="J31" s="62"/>
    </row>
    <row r="32" spans="1:10" ht="19.5" thickBot="1">
      <c r="A32" s="17" t="s">
        <v>56</v>
      </c>
      <c r="B32" s="12"/>
      <c r="C32" s="28">
        <f>SUM(C23:C31)</f>
        <v>1127967287</v>
      </c>
      <c r="D32" s="65"/>
      <c r="E32" s="28">
        <f>SUM(E23:E31)</f>
        <v>1193271092</v>
      </c>
      <c r="H32" s="6"/>
      <c r="J32" s="62"/>
    </row>
    <row r="33" spans="1:10">
      <c r="A33" s="17"/>
      <c r="B33" s="12"/>
      <c r="C33" s="20"/>
      <c r="D33" s="66"/>
      <c r="E33" s="20"/>
      <c r="H33" s="6"/>
      <c r="J33" s="62"/>
    </row>
    <row r="34" spans="1:10">
      <c r="A34" s="17" t="s">
        <v>57</v>
      </c>
      <c r="B34" s="12"/>
      <c r="C34" s="38"/>
      <c r="D34" s="65"/>
      <c r="E34" s="38"/>
      <c r="H34" s="6"/>
      <c r="J34" s="62"/>
    </row>
    <row r="35" spans="1:10">
      <c r="A35" s="11" t="s">
        <v>58</v>
      </c>
      <c r="B35" s="12">
        <v>21</v>
      </c>
      <c r="C35" s="22">
        <v>264878471</v>
      </c>
      <c r="D35" s="66"/>
      <c r="E35" s="22">
        <v>264878471</v>
      </c>
      <c r="H35" s="6"/>
      <c r="J35" s="62"/>
    </row>
    <row r="36" spans="1:10">
      <c r="A36" s="11" t="s">
        <v>59</v>
      </c>
      <c r="B36" s="12"/>
      <c r="C36" s="22">
        <v>1461271</v>
      </c>
      <c r="D36" s="66"/>
      <c r="E36" s="22">
        <v>1461271</v>
      </c>
      <c r="H36" s="6"/>
      <c r="J36" s="62"/>
    </row>
    <row r="37" spans="1:10">
      <c r="A37" s="11" t="s">
        <v>60</v>
      </c>
      <c r="B37" s="12"/>
      <c r="C37" s="20">
        <v>15181181</v>
      </c>
      <c r="D37" s="66"/>
      <c r="E37" s="20">
        <v>15181181</v>
      </c>
      <c r="H37" s="6"/>
      <c r="J37" s="62"/>
    </row>
    <row r="38" spans="1:10">
      <c r="A38" s="11" t="s">
        <v>61</v>
      </c>
      <c r="B38" s="12"/>
      <c r="C38" s="20">
        <v>4538079</v>
      </c>
      <c r="D38" s="66"/>
      <c r="E38" s="20">
        <v>4983111</v>
      </c>
      <c r="H38" s="6"/>
      <c r="J38" s="62"/>
    </row>
    <row r="39" spans="1:10" ht="19.5" thickBot="1">
      <c r="A39" s="11" t="s">
        <v>62</v>
      </c>
      <c r="B39" s="12"/>
      <c r="C39" s="16">
        <v>-26257877</v>
      </c>
      <c r="D39" s="66"/>
      <c r="E39" s="16">
        <v>-114644835</v>
      </c>
      <c r="H39" s="6"/>
      <c r="J39" s="62"/>
    </row>
    <row r="40" spans="1:10" ht="37.5">
      <c r="A40" s="17" t="s">
        <v>63</v>
      </c>
      <c r="B40" s="12"/>
      <c r="C40" s="38">
        <f>SUM(C35:C39)</f>
        <v>259801125</v>
      </c>
      <c r="D40" s="65"/>
      <c r="E40" s="38">
        <f>SUM(E35:E39)</f>
        <v>171859199</v>
      </c>
      <c r="H40" s="6"/>
      <c r="J40" s="62"/>
    </row>
    <row r="41" spans="1:10" ht="19.5" thickBot="1">
      <c r="A41" s="11" t="s">
        <v>64</v>
      </c>
      <c r="B41" s="12"/>
      <c r="C41" s="16">
        <v>1195402</v>
      </c>
      <c r="D41" s="66"/>
      <c r="E41" s="68">
        <v>965244</v>
      </c>
      <c r="H41" s="6"/>
      <c r="J41" s="62"/>
    </row>
    <row r="42" spans="1:10" ht="19.5" thickBot="1">
      <c r="A42" s="17" t="s">
        <v>65</v>
      </c>
      <c r="B42" s="12"/>
      <c r="C42" s="69">
        <f>C40+C41</f>
        <v>260996527</v>
      </c>
      <c r="D42" s="65"/>
      <c r="E42" s="69">
        <f>E40+E41</f>
        <v>172824443</v>
      </c>
      <c r="H42" s="6"/>
      <c r="J42" s="62"/>
    </row>
    <row r="43" spans="1:10" ht="19.5" thickBot="1">
      <c r="A43" s="17" t="s">
        <v>108</v>
      </c>
      <c r="B43" s="12"/>
      <c r="C43" s="42">
        <f>C32+C42</f>
        <v>1388963814</v>
      </c>
      <c r="D43" s="65"/>
      <c r="E43" s="42">
        <f>E32+E42</f>
        <v>1366095535</v>
      </c>
      <c r="H43" s="6"/>
      <c r="J43" s="62"/>
    </row>
    <row r="44" spans="1:10" ht="19.5" thickTop="1">
      <c r="A44" s="17"/>
      <c r="B44" s="12"/>
      <c r="C44" s="70"/>
      <c r="D44" s="71"/>
      <c r="E44" s="70"/>
    </row>
    <row r="45" spans="1:10" ht="19.5" thickBot="1">
      <c r="A45" s="11" t="s">
        <v>66</v>
      </c>
      <c r="B45" s="12">
        <v>22</v>
      </c>
      <c r="C45" s="72">
        <v>3172</v>
      </c>
      <c r="D45" s="73"/>
      <c r="E45" s="72">
        <v>2093</v>
      </c>
    </row>
    <row r="46" spans="1:10" ht="19.5" thickTop="1">
      <c r="C46" s="15"/>
      <c r="D46" s="37"/>
      <c r="E46" s="15"/>
    </row>
    <row r="51" spans="1:4">
      <c r="A51" s="50" t="s">
        <v>30</v>
      </c>
      <c r="C51" s="50" t="s">
        <v>31</v>
      </c>
      <c r="D51" s="3"/>
    </row>
    <row r="52" spans="1:4">
      <c r="A52" s="50" t="s">
        <v>104</v>
      </c>
      <c r="C52" s="50" t="s">
        <v>136</v>
      </c>
      <c r="D52" s="3"/>
    </row>
    <row r="53" spans="1:4">
      <c r="A53" s="51" t="s">
        <v>32</v>
      </c>
      <c r="C53" s="51" t="s">
        <v>135</v>
      </c>
      <c r="D53" s="3"/>
    </row>
  </sheetData>
  <mergeCells count="2">
    <mergeCell ref="A6:A8"/>
    <mergeCell ref="B6:B8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view="pageBreakPreview" zoomScale="85" zoomScaleNormal="100" zoomScaleSheetLayoutView="85" workbookViewId="0">
      <selection activeCell="C6" sqref="C6"/>
    </sheetView>
  </sheetViews>
  <sheetFormatPr defaultRowHeight="18.75"/>
  <cols>
    <col min="1" max="1" width="70.7109375" style="1" customWidth="1"/>
    <col min="2" max="2" width="9.140625" style="2"/>
    <col min="3" max="3" width="22.5703125" style="3" customWidth="1"/>
    <col min="4" max="4" width="2.7109375" style="4" customWidth="1"/>
    <col min="5" max="5" width="22.85546875" style="3" customWidth="1"/>
    <col min="6" max="7" width="9.140625" style="3"/>
    <col min="8" max="8" width="15.85546875" style="6" bestFit="1" customWidth="1"/>
    <col min="9" max="16384" width="9.140625" style="3"/>
  </cols>
  <sheetData>
    <row r="1" spans="1:10" ht="19.5">
      <c r="E1" s="5" t="s">
        <v>21</v>
      </c>
    </row>
    <row r="2" spans="1:10">
      <c r="E2" s="7" t="s">
        <v>22</v>
      </c>
    </row>
    <row r="3" spans="1:10">
      <c r="E3" s="7" t="s">
        <v>122</v>
      </c>
    </row>
    <row r="4" spans="1:10">
      <c r="E4" s="7"/>
    </row>
    <row r="6" spans="1:10" ht="67.5" customHeight="1">
      <c r="A6" s="122"/>
      <c r="B6" s="123" t="s">
        <v>0</v>
      </c>
      <c r="C6" s="8" t="s">
        <v>119</v>
      </c>
      <c r="D6" s="9"/>
      <c r="E6" s="8" t="s">
        <v>119</v>
      </c>
    </row>
    <row r="7" spans="1:10" ht="21.75" customHeight="1">
      <c r="A7" s="122"/>
      <c r="B7" s="123"/>
      <c r="C7" s="8" t="s">
        <v>121</v>
      </c>
      <c r="D7" s="9"/>
      <c r="E7" s="8" t="s">
        <v>120</v>
      </c>
    </row>
    <row r="8" spans="1:10" ht="21.75" customHeight="1">
      <c r="A8" s="122"/>
      <c r="B8" s="123"/>
      <c r="C8" s="8" t="s">
        <v>1</v>
      </c>
      <c r="D8" s="9"/>
      <c r="E8" s="8" t="s">
        <v>3</v>
      </c>
    </row>
    <row r="9" spans="1:10" ht="21.75" customHeight="1" thickBot="1">
      <c r="A9" s="122"/>
      <c r="B9" s="123"/>
      <c r="C9" s="10" t="s">
        <v>2</v>
      </c>
      <c r="D9" s="9"/>
      <c r="E9" s="10" t="s">
        <v>2</v>
      </c>
    </row>
    <row r="10" spans="1:10" ht="37.5">
      <c r="A10" s="11" t="s">
        <v>4</v>
      </c>
      <c r="B10" s="12">
        <v>4</v>
      </c>
      <c r="C10" s="13">
        <v>57610546</v>
      </c>
      <c r="D10" s="14"/>
      <c r="E10" s="13">
        <v>65275483</v>
      </c>
      <c r="I10" s="15"/>
      <c r="J10" s="15"/>
    </row>
    <row r="11" spans="1:10">
      <c r="A11" s="11" t="s">
        <v>105</v>
      </c>
      <c r="B11" s="12">
        <v>4</v>
      </c>
      <c r="C11" s="13">
        <v>123003</v>
      </c>
      <c r="D11" s="14"/>
      <c r="E11" s="13">
        <v>101136</v>
      </c>
      <c r="I11" s="15"/>
      <c r="J11" s="15"/>
    </row>
    <row r="12" spans="1:10" ht="19.5" thickBot="1">
      <c r="A12" s="11" t="s">
        <v>5</v>
      </c>
      <c r="B12" s="12">
        <v>4</v>
      </c>
      <c r="C12" s="16">
        <v>-29827208</v>
      </c>
      <c r="D12" s="14"/>
      <c r="E12" s="16">
        <v>-38962129</v>
      </c>
      <c r="I12" s="15"/>
      <c r="J12" s="15"/>
    </row>
    <row r="13" spans="1:10" ht="19.5" thickBot="1">
      <c r="A13" s="17" t="s">
        <v>6</v>
      </c>
      <c r="B13" s="12"/>
      <c r="C13" s="18">
        <f>SUM(C10:C12)</f>
        <v>27906341</v>
      </c>
      <c r="D13" s="19"/>
      <c r="E13" s="18">
        <f>SUM(E10:E12)</f>
        <v>26414490</v>
      </c>
      <c r="I13" s="15"/>
      <c r="J13" s="15"/>
    </row>
    <row r="14" spans="1:10">
      <c r="A14" s="11" t="s">
        <v>7</v>
      </c>
      <c r="B14" s="12">
        <v>5</v>
      </c>
      <c r="C14" s="20">
        <v>10465849</v>
      </c>
      <c r="D14" s="14"/>
      <c r="E14" s="20">
        <v>11244569</v>
      </c>
      <c r="I14" s="15"/>
      <c r="J14" s="15"/>
    </row>
    <row r="15" spans="1:10" ht="19.5" thickBot="1">
      <c r="A15" s="11" t="s">
        <v>8</v>
      </c>
      <c r="B15" s="12">
        <v>6</v>
      </c>
      <c r="C15" s="16">
        <v>-6271174</v>
      </c>
      <c r="D15" s="14"/>
      <c r="E15" s="16">
        <v>-5501232</v>
      </c>
      <c r="I15" s="15"/>
      <c r="J15" s="15"/>
    </row>
    <row r="16" spans="1:10" ht="19.5" thickBot="1">
      <c r="A16" s="17" t="s">
        <v>9</v>
      </c>
      <c r="B16" s="21"/>
      <c r="C16" s="18">
        <f>SUM(C14:C15)</f>
        <v>4194675</v>
      </c>
      <c r="D16" s="19"/>
      <c r="E16" s="18">
        <f>SUM(E14:E15)</f>
        <v>5743337</v>
      </c>
      <c r="I16" s="15"/>
      <c r="J16" s="15"/>
    </row>
    <row r="17" spans="1:10" ht="54" customHeight="1">
      <c r="A17" s="11" t="s">
        <v>107</v>
      </c>
      <c r="B17" s="12"/>
      <c r="C17" s="22">
        <v>2202</v>
      </c>
      <c r="D17" s="14"/>
      <c r="E17" s="20">
        <v>-619</v>
      </c>
      <c r="I17" s="15"/>
      <c r="J17" s="15"/>
    </row>
    <row r="18" spans="1:10" ht="37.5">
      <c r="A18" s="11" t="s">
        <v>106</v>
      </c>
      <c r="B18" s="12">
        <v>7</v>
      </c>
      <c r="C18" s="22">
        <v>4591560</v>
      </c>
      <c r="D18" s="14"/>
      <c r="E18" s="20">
        <v>115805</v>
      </c>
      <c r="I18" s="15"/>
      <c r="J18" s="15"/>
    </row>
    <row r="19" spans="1:10">
      <c r="A19" s="11" t="s">
        <v>10</v>
      </c>
      <c r="B19" s="12"/>
      <c r="C19" s="22">
        <v>3391347</v>
      </c>
      <c r="D19" s="14"/>
      <c r="E19" s="20">
        <v>3892780</v>
      </c>
      <c r="I19" s="15"/>
      <c r="J19" s="15"/>
    </row>
    <row r="20" spans="1:10" ht="56.25">
      <c r="A20" s="11" t="s">
        <v>109</v>
      </c>
      <c r="B20" s="12">
        <v>19</v>
      </c>
      <c r="C20" s="22">
        <v>1021617</v>
      </c>
      <c r="D20" s="14"/>
      <c r="E20" s="20">
        <v>1545247</v>
      </c>
      <c r="I20" s="15"/>
      <c r="J20" s="15"/>
    </row>
    <row r="21" spans="1:10">
      <c r="A21" s="11" t="s">
        <v>11</v>
      </c>
      <c r="B21" s="12"/>
      <c r="C21" s="23">
        <v>0</v>
      </c>
      <c r="D21" s="14"/>
      <c r="E21" s="20">
        <v>331771</v>
      </c>
      <c r="I21" s="15"/>
      <c r="J21" s="15"/>
    </row>
    <row r="22" spans="1:10" ht="19.5" thickBot="1">
      <c r="A22" s="11" t="s">
        <v>118</v>
      </c>
      <c r="B22" s="12"/>
      <c r="C22" s="20">
        <v>-779145</v>
      </c>
      <c r="D22" s="14"/>
      <c r="E22" s="20">
        <v>-169128</v>
      </c>
      <c r="I22" s="15"/>
      <c r="J22" s="15"/>
    </row>
    <row r="23" spans="1:10">
      <c r="A23" s="17" t="s">
        <v>13</v>
      </c>
      <c r="B23" s="12"/>
      <c r="C23" s="24">
        <f>SUM(C16:C22)+C13</f>
        <v>40328597</v>
      </c>
      <c r="D23" s="19"/>
      <c r="E23" s="25">
        <f>SUM(E16:E22)+E13</f>
        <v>37873683</v>
      </c>
      <c r="I23" s="15"/>
      <c r="J23" s="15"/>
    </row>
    <row r="24" spans="1:10" ht="37.5">
      <c r="A24" s="11" t="s">
        <v>110</v>
      </c>
      <c r="B24" s="12">
        <v>8</v>
      </c>
      <c r="C24" s="22">
        <v>65847232</v>
      </c>
      <c r="D24" s="14"/>
      <c r="E24" s="20">
        <v>-15501541</v>
      </c>
      <c r="I24" s="15"/>
      <c r="J24" s="15"/>
    </row>
    <row r="25" spans="1:10">
      <c r="A25" s="11" t="s">
        <v>134</v>
      </c>
      <c r="B25" s="12">
        <v>8</v>
      </c>
      <c r="C25" s="20">
        <v>-2796845</v>
      </c>
      <c r="D25" s="14"/>
      <c r="E25" s="20">
        <v>-889265</v>
      </c>
      <c r="I25" s="15"/>
      <c r="J25" s="15"/>
    </row>
    <row r="26" spans="1:10" ht="19.5" thickBot="1">
      <c r="A26" s="11" t="s">
        <v>14</v>
      </c>
      <c r="B26" s="12">
        <v>9</v>
      </c>
      <c r="C26" s="20">
        <v>-14575161</v>
      </c>
      <c r="D26" s="14"/>
      <c r="E26" s="20">
        <v>-16322927</v>
      </c>
      <c r="I26" s="15"/>
      <c r="J26" s="15"/>
    </row>
    <row r="27" spans="1:10">
      <c r="A27" s="17" t="s">
        <v>15</v>
      </c>
      <c r="B27" s="12"/>
      <c r="C27" s="24">
        <f>SUM(C23:C26)</f>
        <v>88803823</v>
      </c>
      <c r="D27" s="19"/>
      <c r="E27" s="25">
        <f>SUM(E23:E26)</f>
        <v>5159950</v>
      </c>
      <c r="I27" s="15"/>
      <c r="J27" s="15"/>
    </row>
    <row r="28" spans="1:10" ht="19.5" thickBot="1">
      <c r="A28" s="11" t="s">
        <v>16</v>
      </c>
      <c r="B28" s="12">
        <v>10</v>
      </c>
      <c r="C28" s="20">
        <v>-326383</v>
      </c>
      <c r="D28" s="14"/>
      <c r="E28" s="20">
        <v>-2064343</v>
      </c>
      <c r="I28" s="15"/>
      <c r="J28" s="15"/>
    </row>
    <row r="29" spans="1:10" ht="19.5" thickBot="1">
      <c r="A29" s="17" t="s">
        <v>17</v>
      </c>
      <c r="B29" s="26"/>
      <c r="C29" s="27">
        <f>SUM(C27:C28)</f>
        <v>88477440</v>
      </c>
      <c r="D29" s="19"/>
      <c r="E29" s="28">
        <f>SUM(E27:E28)</f>
        <v>3095607</v>
      </c>
      <c r="I29" s="15"/>
      <c r="J29" s="15"/>
    </row>
    <row r="30" spans="1:10">
      <c r="A30" s="17" t="s">
        <v>18</v>
      </c>
      <c r="B30" s="29"/>
      <c r="C30" s="30"/>
      <c r="D30" s="14"/>
      <c r="E30" s="30"/>
      <c r="I30" s="15"/>
      <c r="J30" s="15"/>
    </row>
    <row r="31" spans="1:10">
      <c r="A31" s="11" t="s">
        <v>19</v>
      </c>
      <c r="B31" s="29"/>
      <c r="C31" s="22">
        <v>88386958</v>
      </c>
      <c r="D31" s="14"/>
      <c r="E31" s="22">
        <v>3050407</v>
      </c>
      <c r="I31" s="15"/>
      <c r="J31" s="15"/>
    </row>
    <row r="32" spans="1:10" ht="19.5" thickBot="1">
      <c r="A32" s="11" t="s">
        <v>20</v>
      </c>
      <c r="B32" s="29"/>
      <c r="C32" s="31">
        <v>90482</v>
      </c>
      <c r="D32" s="14"/>
      <c r="E32" s="31">
        <v>45200</v>
      </c>
      <c r="I32" s="15"/>
      <c r="J32" s="15"/>
    </row>
    <row r="33" spans="1:10" ht="19.5" thickBot="1">
      <c r="A33" s="17"/>
      <c r="B33" s="29"/>
      <c r="C33" s="32">
        <f>SUM(C31:C32)</f>
        <v>88477440</v>
      </c>
      <c r="D33" s="19"/>
      <c r="E33" s="32">
        <f>SUM(E31:E32)</f>
        <v>3095607</v>
      </c>
      <c r="I33" s="15"/>
      <c r="J33" s="15"/>
    </row>
    <row r="34" spans="1:10" ht="19.5" thickTop="1">
      <c r="A34" s="17"/>
      <c r="B34" s="29"/>
      <c r="C34" s="19"/>
      <c r="D34" s="19"/>
      <c r="E34" s="19"/>
      <c r="I34" s="15"/>
    </row>
    <row r="35" spans="1:10">
      <c r="A35" s="17"/>
      <c r="B35" s="29"/>
      <c r="C35" s="33"/>
      <c r="D35" s="33"/>
      <c r="E35" s="33"/>
      <c r="I35" s="15"/>
    </row>
    <row r="36" spans="1:10">
      <c r="A36" s="17"/>
      <c r="B36" s="29"/>
      <c r="C36" s="33"/>
      <c r="D36" s="33"/>
      <c r="E36" s="33"/>
    </row>
    <row r="37" spans="1:10" ht="19.5">
      <c r="A37" s="17"/>
      <c r="B37" s="29"/>
      <c r="C37" s="33"/>
      <c r="D37" s="33"/>
      <c r="E37" s="5" t="s">
        <v>21</v>
      </c>
    </row>
    <row r="38" spans="1:10">
      <c r="A38" s="17"/>
      <c r="B38" s="29"/>
      <c r="C38" s="33"/>
      <c r="D38" s="33"/>
      <c r="E38" s="7" t="s">
        <v>22</v>
      </c>
    </row>
    <row r="39" spans="1:10">
      <c r="A39" s="17"/>
      <c r="B39" s="29"/>
      <c r="C39" s="33"/>
      <c r="D39" s="33"/>
      <c r="E39" s="7" t="s">
        <v>122</v>
      </c>
    </row>
    <row r="40" spans="1:10">
      <c r="A40" s="17"/>
      <c r="B40" s="29"/>
      <c r="C40" s="33"/>
      <c r="D40" s="33"/>
      <c r="E40" s="33"/>
    </row>
    <row r="42" spans="1:10" ht="37.5">
      <c r="A42" s="17" t="s">
        <v>111</v>
      </c>
      <c r="B42" s="21"/>
      <c r="C42" s="34"/>
      <c r="E42" s="34"/>
    </row>
    <row r="43" spans="1:10" ht="37.5">
      <c r="A43" s="35" t="s">
        <v>23</v>
      </c>
      <c r="B43" s="12"/>
      <c r="C43" s="36"/>
      <c r="D43" s="37"/>
      <c r="E43" s="36"/>
    </row>
    <row r="44" spans="1:10" ht="38.25" thickBot="1">
      <c r="A44" s="11" t="s">
        <v>24</v>
      </c>
      <c r="B44" s="12"/>
      <c r="C44" s="16">
        <v>-305356</v>
      </c>
      <c r="D44" s="31"/>
      <c r="E44" s="16">
        <v>-1056461</v>
      </c>
    </row>
    <row r="45" spans="1:10" ht="38.25" thickBot="1">
      <c r="A45" s="17" t="s">
        <v>112</v>
      </c>
      <c r="B45" s="12"/>
      <c r="C45" s="38">
        <f>SUM(C44)</f>
        <v>-305356</v>
      </c>
      <c r="D45" s="39"/>
      <c r="E45" s="38">
        <f>SUM(E44)</f>
        <v>-1056461</v>
      </c>
    </row>
    <row r="46" spans="1:10" ht="19.5" thickBot="1">
      <c r="A46" s="17" t="s">
        <v>25</v>
      </c>
      <c r="B46" s="12"/>
      <c r="C46" s="40">
        <f>C33+C45</f>
        <v>88172084</v>
      </c>
      <c r="D46" s="40"/>
      <c r="E46" s="41">
        <f>E33+E45</f>
        <v>2039146</v>
      </c>
    </row>
    <row r="47" spans="1:10" ht="19.5" thickTop="1">
      <c r="A47" s="17" t="s">
        <v>26</v>
      </c>
      <c r="B47" s="12"/>
      <c r="C47" s="30"/>
      <c r="D47" s="30"/>
      <c r="E47" s="20"/>
    </row>
    <row r="48" spans="1:10">
      <c r="A48" s="11" t="s">
        <v>19</v>
      </c>
      <c r="B48" s="12"/>
      <c r="C48" s="22">
        <v>87941926</v>
      </c>
      <c r="D48" s="22"/>
      <c r="E48" s="20">
        <v>2024247</v>
      </c>
    </row>
    <row r="49" spans="1:5" ht="19.5" thickBot="1">
      <c r="A49" s="11" t="s">
        <v>20</v>
      </c>
      <c r="B49" s="12"/>
      <c r="C49" s="31">
        <v>230158</v>
      </c>
      <c r="D49" s="31"/>
      <c r="E49" s="16">
        <v>14899</v>
      </c>
    </row>
    <row r="50" spans="1:5" ht="19.5" thickBot="1">
      <c r="A50" s="17" t="s">
        <v>25</v>
      </c>
      <c r="B50" s="12"/>
      <c r="C50" s="32">
        <f>SUM(C48:C49)</f>
        <v>88172084</v>
      </c>
      <c r="D50" s="32"/>
      <c r="E50" s="42">
        <f>SUM(E48:E49)</f>
        <v>2039146</v>
      </c>
    </row>
    <row r="51" spans="1:5" ht="19.5" thickTop="1">
      <c r="A51" s="17"/>
      <c r="B51" s="12"/>
      <c r="C51" s="30"/>
      <c r="D51" s="11"/>
      <c r="E51" s="36"/>
    </row>
    <row r="52" spans="1:5">
      <c r="A52" s="17" t="s">
        <v>27</v>
      </c>
      <c r="B52" s="12"/>
      <c r="C52" s="30"/>
      <c r="D52" s="30"/>
      <c r="E52" s="20"/>
    </row>
    <row r="53" spans="1:5">
      <c r="A53" s="11" t="s">
        <v>28</v>
      </c>
      <c r="B53" s="12">
        <v>22</v>
      </c>
      <c r="C53" s="43">
        <v>1080</v>
      </c>
      <c r="D53" s="44"/>
      <c r="E53" s="45">
        <v>67</v>
      </c>
    </row>
    <row r="54" spans="1:5" ht="19.5" thickBot="1">
      <c r="A54" s="11" t="s">
        <v>29</v>
      </c>
      <c r="B54" s="12">
        <v>22</v>
      </c>
      <c r="C54" s="46">
        <v>1080</v>
      </c>
      <c r="D54" s="47"/>
      <c r="E54" s="48">
        <v>67</v>
      </c>
    </row>
    <row r="55" spans="1:5" ht="19.5" thickTop="1">
      <c r="C55" s="15"/>
      <c r="D55" s="37"/>
      <c r="E55" s="15"/>
    </row>
    <row r="58" spans="1:5">
      <c r="A58" s="49"/>
    </row>
    <row r="59" spans="1:5">
      <c r="A59" s="49"/>
    </row>
    <row r="60" spans="1:5">
      <c r="A60" s="11" t="s">
        <v>30</v>
      </c>
      <c r="C60" s="50" t="s">
        <v>31</v>
      </c>
      <c r="D60" s="3"/>
    </row>
    <row r="61" spans="1:5">
      <c r="A61" s="11" t="s">
        <v>104</v>
      </c>
      <c r="C61" s="50" t="s">
        <v>136</v>
      </c>
      <c r="D61" s="3"/>
    </row>
    <row r="62" spans="1:5">
      <c r="A62" s="35" t="s">
        <v>32</v>
      </c>
      <c r="C62" s="51" t="s">
        <v>135</v>
      </c>
      <c r="D62" s="3"/>
    </row>
  </sheetData>
  <mergeCells count="2">
    <mergeCell ref="A6:A9"/>
    <mergeCell ref="B6:B9"/>
  </mergeCells>
  <pageMargins left="0.7" right="0.7" top="0.75" bottom="0.75" header="0.3" footer="0.3"/>
  <pageSetup paperSize="9" scale="66" orientation="portrait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view="pageBreakPreview" topLeftCell="A51" zoomScale="85" zoomScaleNormal="100" zoomScaleSheetLayoutView="85" workbookViewId="0">
      <selection activeCell="C59" sqref="C59"/>
    </sheetView>
  </sheetViews>
  <sheetFormatPr defaultRowHeight="18.75"/>
  <cols>
    <col min="1" max="1" width="78.140625" style="1" customWidth="1"/>
    <col min="2" max="2" width="9.140625" style="101"/>
    <col min="3" max="3" width="23.42578125" style="1" customWidth="1"/>
    <col min="4" max="4" width="3" style="1" customWidth="1"/>
    <col min="5" max="5" width="23.42578125" style="1" customWidth="1"/>
    <col min="6" max="7" width="9.140625" style="1"/>
    <col min="8" max="9" width="16.140625" style="74" bestFit="1" customWidth="1"/>
    <col min="10" max="16384" width="9.140625" style="1"/>
  </cols>
  <sheetData>
    <row r="1" spans="1:5" ht="19.5">
      <c r="A1" s="126" t="s">
        <v>21</v>
      </c>
      <c r="B1" s="126"/>
      <c r="C1" s="126"/>
      <c r="D1" s="126"/>
      <c r="E1" s="126"/>
    </row>
    <row r="2" spans="1:5">
      <c r="A2" s="129" t="s">
        <v>68</v>
      </c>
      <c r="B2" s="129"/>
      <c r="C2" s="129"/>
      <c r="D2" s="129"/>
      <c r="E2" s="129"/>
    </row>
    <row r="3" spans="1:5">
      <c r="A3" s="129" t="s">
        <v>123</v>
      </c>
      <c r="B3" s="129"/>
      <c r="C3" s="129"/>
      <c r="D3" s="129"/>
      <c r="E3" s="129"/>
    </row>
    <row r="6" spans="1:5" ht="57" customHeight="1">
      <c r="A6" s="127"/>
      <c r="B6" s="125"/>
      <c r="C6" s="8" t="s">
        <v>119</v>
      </c>
      <c r="D6" s="128"/>
      <c r="E6" s="8" t="s">
        <v>119</v>
      </c>
    </row>
    <row r="7" spans="1:5" ht="20.25" customHeight="1">
      <c r="A7" s="127"/>
      <c r="B7" s="125"/>
      <c r="C7" s="8" t="s">
        <v>121</v>
      </c>
      <c r="D7" s="128"/>
      <c r="E7" s="8" t="s">
        <v>120</v>
      </c>
    </row>
    <row r="8" spans="1:5" ht="17.25" customHeight="1">
      <c r="A8" s="127"/>
      <c r="B8" s="125"/>
      <c r="C8" s="8" t="s">
        <v>1</v>
      </c>
      <c r="D8" s="128"/>
      <c r="E8" s="8" t="s">
        <v>1</v>
      </c>
    </row>
    <row r="9" spans="1:5" ht="19.5" thickBot="1">
      <c r="A9" s="127"/>
      <c r="B9" s="125"/>
      <c r="C9" s="10" t="s">
        <v>2</v>
      </c>
      <c r="D9" s="128"/>
      <c r="E9" s="10" t="s">
        <v>2</v>
      </c>
    </row>
    <row r="10" spans="1:5" ht="37.5">
      <c r="A10" s="17" t="s">
        <v>69</v>
      </c>
      <c r="B10" s="21"/>
      <c r="C10" s="75"/>
      <c r="D10" s="75"/>
      <c r="E10" s="75"/>
    </row>
    <row r="11" spans="1:5">
      <c r="A11" s="11" t="s">
        <v>70</v>
      </c>
      <c r="B11" s="59"/>
      <c r="C11" s="13">
        <v>55419016</v>
      </c>
      <c r="D11" s="76"/>
      <c r="E11" s="77">
        <v>54029899</v>
      </c>
    </row>
    <row r="12" spans="1:5">
      <c r="A12" s="11" t="s">
        <v>5</v>
      </c>
      <c r="B12" s="59"/>
      <c r="C12" s="13">
        <v>-28389006</v>
      </c>
      <c r="D12" s="76"/>
      <c r="E12" s="77">
        <v>-35468892</v>
      </c>
    </row>
    <row r="13" spans="1:5">
      <c r="A13" s="11" t="s">
        <v>7</v>
      </c>
      <c r="B13" s="59"/>
      <c r="C13" s="13">
        <v>10501899</v>
      </c>
      <c r="D13" s="76"/>
      <c r="E13" s="77">
        <v>11717041</v>
      </c>
    </row>
    <row r="14" spans="1:5">
      <c r="A14" s="11" t="s">
        <v>8</v>
      </c>
      <c r="B14" s="59"/>
      <c r="C14" s="13">
        <v>-6436469</v>
      </c>
      <c r="D14" s="76"/>
      <c r="E14" s="77">
        <v>-5505573</v>
      </c>
    </row>
    <row r="15" spans="1:5" ht="75">
      <c r="A15" s="11" t="s">
        <v>138</v>
      </c>
      <c r="B15" s="59"/>
      <c r="C15" s="13">
        <v>191394</v>
      </c>
      <c r="D15" s="76"/>
      <c r="E15" s="77">
        <v>-134233</v>
      </c>
    </row>
    <row r="16" spans="1:5" ht="18.75" customHeight="1">
      <c r="A16" s="11" t="s">
        <v>71</v>
      </c>
      <c r="B16" s="59"/>
      <c r="C16" s="13">
        <v>2805901</v>
      </c>
      <c r="D16" s="76"/>
      <c r="E16" s="77">
        <v>3716776</v>
      </c>
    </row>
    <row r="17" spans="1:5">
      <c r="A17" s="11" t="s">
        <v>137</v>
      </c>
      <c r="B17" s="59"/>
      <c r="C17" s="13">
        <v>-230749</v>
      </c>
      <c r="D17" s="76"/>
      <c r="E17" s="77">
        <v>-40811</v>
      </c>
    </row>
    <row r="18" spans="1:5">
      <c r="A18" s="11" t="s">
        <v>72</v>
      </c>
      <c r="B18" s="59"/>
      <c r="C18" s="13">
        <v>-8186170</v>
      </c>
      <c r="D18" s="76"/>
      <c r="E18" s="77">
        <v>-7960498</v>
      </c>
    </row>
    <row r="19" spans="1:5" ht="15" customHeight="1">
      <c r="A19" s="11" t="s">
        <v>73</v>
      </c>
      <c r="B19" s="59"/>
      <c r="C19" s="13">
        <v>-3765663</v>
      </c>
      <c r="D19" s="76"/>
      <c r="E19" s="77">
        <v>-4991732</v>
      </c>
    </row>
    <row r="20" spans="1:5">
      <c r="A20" s="17" t="s">
        <v>74</v>
      </c>
      <c r="B20" s="53"/>
      <c r="C20" s="13"/>
      <c r="D20" s="78"/>
      <c r="E20" s="77"/>
    </row>
    <row r="21" spans="1:5">
      <c r="A21" s="11" t="s">
        <v>39</v>
      </c>
      <c r="B21" s="59"/>
      <c r="C21" s="13">
        <v>17130951</v>
      </c>
      <c r="D21" s="76"/>
      <c r="E21" s="77">
        <v>-29156863</v>
      </c>
    </row>
    <row r="22" spans="1:5">
      <c r="A22" s="11" t="s">
        <v>75</v>
      </c>
      <c r="B22" s="11"/>
      <c r="C22" s="13">
        <v>118345787</v>
      </c>
      <c r="D22" s="76"/>
      <c r="E22" s="77">
        <v>29479315</v>
      </c>
    </row>
    <row r="23" spans="1:5">
      <c r="A23" s="11" t="s">
        <v>76</v>
      </c>
      <c r="B23" s="59"/>
      <c r="C23" s="13">
        <f>4624855-5</f>
        <v>4624850</v>
      </c>
      <c r="D23" s="76"/>
      <c r="E23" s="77">
        <v>-126381</v>
      </c>
    </row>
    <row r="24" spans="1:5">
      <c r="A24" s="17" t="s">
        <v>77</v>
      </c>
      <c r="B24" s="53"/>
      <c r="C24" s="13"/>
      <c r="D24" s="78"/>
      <c r="E24" s="77"/>
    </row>
    <row r="25" spans="1:5" ht="16.5" customHeight="1">
      <c r="A25" s="11" t="s">
        <v>48</v>
      </c>
      <c r="B25" s="59"/>
      <c r="C25" s="13">
        <v>-1701629</v>
      </c>
      <c r="D25" s="76"/>
      <c r="E25" s="77">
        <v>-5285296</v>
      </c>
    </row>
    <row r="26" spans="1:5">
      <c r="A26" s="11" t="s">
        <v>78</v>
      </c>
      <c r="B26" s="59"/>
      <c r="C26" s="13">
        <v>-55177935</v>
      </c>
      <c r="D26" s="76"/>
      <c r="E26" s="77">
        <v>-48250827</v>
      </c>
    </row>
    <row r="27" spans="1:5" ht="19.5" thickBot="1">
      <c r="A27" s="34" t="s">
        <v>55</v>
      </c>
      <c r="B27" s="61"/>
      <c r="C27" s="79">
        <v>-1606078</v>
      </c>
      <c r="D27" s="80"/>
      <c r="E27" s="81">
        <v>248080</v>
      </c>
    </row>
    <row r="28" spans="1:5" ht="39.75" customHeight="1">
      <c r="A28" s="17" t="s">
        <v>113</v>
      </c>
      <c r="B28" s="21"/>
      <c r="C28" s="75">
        <f>SUM(C11:C27)</f>
        <v>103526099</v>
      </c>
      <c r="D28" s="75"/>
      <c r="E28" s="75">
        <f>SUM(E11:E27)</f>
        <v>-37729995</v>
      </c>
    </row>
    <row r="29" spans="1:5" ht="19.5" thickBot="1">
      <c r="A29" s="11" t="s">
        <v>79</v>
      </c>
      <c r="B29" s="12"/>
      <c r="C29" s="79">
        <v>-169330</v>
      </c>
      <c r="D29" s="13"/>
      <c r="E29" s="79">
        <v>-292036</v>
      </c>
    </row>
    <row r="30" spans="1:5" ht="38.25" thickBot="1">
      <c r="A30" s="17" t="s">
        <v>139</v>
      </c>
      <c r="B30" s="21"/>
      <c r="C30" s="82">
        <f>C28+C29</f>
        <v>103356769</v>
      </c>
      <c r="D30" s="75"/>
      <c r="E30" s="82">
        <f>E28+E29</f>
        <v>-38022031</v>
      </c>
    </row>
    <row r="31" spans="1:5">
      <c r="A31" s="17"/>
      <c r="B31" s="21"/>
      <c r="C31" s="19"/>
      <c r="D31" s="75"/>
      <c r="E31" s="19"/>
    </row>
    <row r="32" spans="1:5" ht="37.5">
      <c r="A32" s="17" t="s">
        <v>80</v>
      </c>
      <c r="B32" s="21"/>
      <c r="C32" s="86"/>
      <c r="D32" s="83"/>
      <c r="E32" s="87"/>
    </row>
    <row r="33" spans="1:5" ht="37.5">
      <c r="A33" s="11" t="s">
        <v>81</v>
      </c>
      <c r="B33" s="88"/>
      <c r="C33" s="89">
        <v>-67784575</v>
      </c>
      <c r="D33" s="90"/>
      <c r="E33" s="89">
        <v>-2265436</v>
      </c>
    </row>
    <row r="34" spans="1:5" ht="37.5">
      <c r="A34" s="11" t="s">
        <v>82</v>
      </c>
      <c r="B34" s="88"/>
      <c r="C34" s="89">
        <v>89416477</v>
      </c>
      <c r="D34" s="90"/>
      <c r="E34" s="89">
        <v>1501500</v>
      </c>
    </row>
    <row r="35" spans="1:5" ht="15.75" customHeight="1">
      <c r="A35" s="11" t="s">
        <v>83</v>
      </c>
      <c r="B35" s="88"/>
      <c r="C35" s="89">
        <v>-718540</v>
      </c>
      <c r="D35" s="90"/>
      <c r="E35" s="89">
        <v>-1017892</v>
      </c>
    </row>
    <row r="36" spans="1:5" ht="19.5" thickBot="1">
      <c r="A36" s="11" t="s">
        <v>84</v>
      </c>
      <c r="B36" s="88"/>
      <c r="C36" s="89">
        <v>187431</v>
      </c>
      <c r="D36" s="90"/>
      <c r="E36" s="89">
        <v>197912</v>
      </c>
    </row>
    <row r="37" spans="1:5" ht="38.25" thickBot="1">
      <c r="A37" s="17" t="s">
        <v>140</v>
      </c>
      <c r="B37" s="91"/>
      <c r="C37" s="92">
        <f>SUM(C33:C36)</f>
        <v>21100793</v>
      </c>
      <c r="D37" s="75"/>
      <c r="E37" s="92">
        <f>SUM(E33:E36)</f>
        <v>-1583916</v>
      </c>
    </row>
    <row r="38" spans="1:5">
      <c r="A38" s="17"/>
      <c r="B38" s="21"/>
      <c r="C38" s="19"/>
      <c r="D38" s="75"/>
      <c r="E38" s="19"/>
    </row>
    <row r="39" spans="1:5">
      <c r="A39" s="17"/>
      <c r="B39" s="21"/>
      <c r="C39" s="33"/>
      <c r="D39" s="83"/>
      <c r="E39" s="33"/>
    </row>
    <row r="40" spans="1:5">
      <c r="A40" s="17"/>
      <c r="B40" s="12"/>
      <c r="C40" s="11"/>
      <c r="D40" s="11"/>
      <c r="E40" s="11"/>
    </row>
    <row r="41" spans="1:5" ht="19.5">
      <c r="A41" s="126" t="s">
        <v>21</v>
      </c>
      <c r="B41" s="126"/>
      <c r="C41" s="126"/>
      <c r="D41" s="126"/>
      <c r="E41" s="126"/>
    </row>
    <row r="42" spans="1:5">
      <c r="A42" s="129" t="s">
        <v>68</v>
      </c>
      <c r="B42" s="129"/>
      <c r="C42" s="129"/>
      <c r="D42" s="129"/>
      <c r="E42" s="129"/>
    </row>
    <row r="43" spans="1:5">
      <c r="A43" s="129" t="s">
        <v>123</v>
      </c>
      <c r="B43" s="129"/>
      <c r="C43" s="129"/>
      <c r="D43" s="129"/>
      <c r="E43" s="129"/>
    </row>
    <row r="44" spans="1:5">
      <c r="A44" s="84"/>
      <c r="B44" s="85"/>
      <c r="C44" s="84"/>
      <c r="D44" s="84"/>
      <c r="E44" s="84"/>
    </row>
    <row r="45" spans="1:5">
      <c r="A45" s="84"/>
      <c r="B45" s="85"/>
      <c r="C45" s="84"/>
      <c r="D45" s="84"/>
      <c r="E45" s="84"/>
    </row>
    <row r="46" spans="1:5" ht="57" customHeight="1">
      <c r="A46" s="127"/>
      <c r="B46" s="125"/>
      <c r="C46" s="8" t="s">
        <v>119</v>
      </c>
      <c r="D46" s="128"/>
      <c r="E46" s="8" t="s">
        <v>119</v>
      </c>
    </row>
    <row r="47" spans="1:5" ht="21" customHeight="1">
      <c r="A47" s="127"/>
      <c r="B47" s="125"/>
      <c r="C47" s="8" t="s">
        <v>121</v>
      </c>
      <c r="D47" s="128"/>
      <c r="E47" s="8" t="s">
        <v>120</v>
      </c>
    </row>
    <row r="48" spans="1:5" ht="41.25" customHeight="1" thickBot="1">
      <c r="A48" s="127"/>
      <c r="B48" s="125"/>
      <c r="C48" s="10" t="s">
        <v>117</v>
      </c>
      <c r="D48" s="128"/>
      <c r="E48" s="10" t="s">
        <v>117</v>
      </c>
    </row>
    <row r="49" spans="1:5" ht="37.5">
      <c r="A49" s="17" t="s">
        <v>85</v>
      </c>
      <c r="B49" s="21"/>
      <c r="C49" s="86"/>
      <c r="D49" s="75"/>
      <c r="E49" s="75"/>
    </row>
    <row r="50" spans="1:5" ht="15.75" customHeight="1">
      <c r="A50" s="11" t="s">
        <v>129</v>
      </c>
      <c r="B50" s="12"/>
      <c r="C50" s="89">
        <v>1125192</v>
      </c>
      <c r="D50" s="94"/>
      <c r="E50" s="89">
        <v>6194228</v>
      </c>
    </row>
    <row r="51" spans="1:5" ht="15.75" customHeight="1">
      <c r="A51" s="11" t="s">
        <v>130</v>
      </c>
      <c r="B51" s="12"/>
      <c r="C51" s="89">
        <v>-13526006</v>
      </c>
      <c r="D51" s="94"/>
      <c r="E51" s="89">
        <v>-6268323</v>
      </c>
    </row>
    <row r="52" spans="1:5" ht="37.5">
      <c r="A52" s="11" t="s">
        <v>131</v>
      </c>
      <c r="B52" s="12"/>
      <c r="C52" s="89">
        <v>0</v>
      </c>
      <c r="D52" s="90"/>
      <c r="E52" s="89">
        <v>2779155</v>
      </c>
    </row>
    <row r="53" spans="1:5" ht="37.5">
      <c r="A53" s="11" t="s">
        <v>144</v>
      </c>
      <c r="B53" s="12"/>
      <c r="C53" s="89">
        <v>-469603</v>
      </c>
      <c r="D53" s="90"/>
      <c r="E53" s="74">
        <v>0</v>
      </c>
    </row>
    <row r="54" spans="1:5">
      <c r="A54" s="11" t="s">
        <v>143</v>
      </c>
      <c r="B54" s="12"/>
      <c r="C54" s="74">
        <v>0</v>
      </c>
      <c r="D54" s="90"/>
      <c r="E54" s="89">
        <v>-2655471</v>
      </c>
    </row>
    <row r="55" spans="1:5">
      <c r="A55" s="11" t="s">
        <v>86</v>
      </c>
      <c r="B55" s="12"/>
      <c r="C55" s="89">
        <v>-458689</v>
      </c>
      <c r="D55" s="90"/>
      <c r="E55" s="89">
        <v>-583411</v>
      </c>
    </row>
    <row r="56" spans="1:5" ht="18.75" customHeight="1" thickBot="1">
      <c r="A56" s="11" t="s">
        <v>87</v>
      </c>
      <c r="B56" s="12"/>
      <c r="C56" s="89">
        <v>-10</v>
      </c>
      <c r="D56" s="95"/>
      <c r="E56" s="89">
        <v>-14</v>
      </c>
    </row>
    <row r="57" spans="1:5" ht="38.25" thickBot="1">
      <c r="A57" s="96" t="s">
        <v>114</v>
      </c>
      <c r="B57" s="21"/>
      <c r="C57" s="92">
        <f>SUM(C50:C56)</f>
        <v>-13329116</v>
      </c>
      <c r="D57" s="75"/>
      <c r="E57" s="92">
        <f>SUM(E50:E56)</f>
        <v>-533836</v>
      </c>
    </row>
    <row r="58" spans="1:5">
      <c r="A58" s="91"/>
      <c r="B58" s="21"/>
      <c r="C58" s="93"/>
      <c r="D58" s="75"/>
      <c r="E58" s="13"/>
    </row>
    <row r="59" spans="1:5" ht="37.5">
      <c r="A59" s="97" t="s">
        <v>115</v>
      </c>
      <c r="B59" s="21"/>
      <c r="C59" s="93">
        <f>C37+C57+C30</f>
        <v>111128446</v>
      </c>
      <c r="D59" s="75"/>
      <c r="E59" s="75">
        <f>E37+E57+E30</f>
        <v>-40139783</v>
      </c>
    </row>
    <row r="60" spans="1:5" ht="37.5">
      <c r="A60" s="88" t="s">
        <v>88</v>
      </c>
      <c r="B60" s="12"/>
      <c r="C60" s="86">
        <v>2605802</v>
      </c>
      <c r="D60" s="94"/>
      <c r="E60" s="86">
        <v>7304336</v>
      </c>
    </row>
    <row r="61" spans="1:5">
      <c r="A61" s="88" t="s">
        <v>89</v>
      </c>
      <c r="B61" s="12"/>
      <c r="C61" s="89">
        <v>-22956</v>
      </c>
      <c r="D61" s="94"/>
      <c r="E61" s="86">
        <v>1061</v>
      </c>
    </row>
    <row r="62" spans="1:5" ht="17.25" customHeight="1" thickBot="1">
      <c r="A62" s="88" t="s">
        <v>132</v>
      </c>
      <c r="B62" s="12"/>
      <c r="C62" s="98">
        <v>656104147</v>
      </c>
      <c r="D62" s="13"/>
      <c r="E62" s="79">
        <v>382643270</v>
      </c>
    </row>
    <row r="63" spans="1:5" ht="38.25" thickBot="1">
      <c r="A63" s="91" t="s">
        <v>142</v>
      </c>
      <c r="B63" s="12"/>
      <c r="C63" s="99">
        <f>C59+C60+C61+C62</f>
        <v>769815439</v>
      </c>
      <c r="D63" s="75"/>
      <c r="E63" s="100">
        <f>E59+E60+E61+E62</f>
        <v>349808884</v>
      </c>
    </row>
    <row r="64" spans="1:5" ht="19.5" thickTop="1">
      <c r="C64" s="102"/>
      <c r="D64" s="102"/>
      <c r="E64" s="102"/>
    </row>
    <row r="65" spans="1:9">
      <c r="C65" s="103"/>
    </row>
    <row r="69" spans="1:9" s="3" customFormat="1">
      <c r="A69" s="50" t="s">
        <v>30</v>
      </c>
      <c r="B69" s="2"/>
      <c r="C69" s="50" t="s">
        <v>31</v>
      </c>
      <c r="H69" s="6"/>
      <c r="I69" s="6"/>
    </row>
    <row r="70" spans="1:9" s="3" customFormat="1">
      <c r="A70" s="50" t="s">
        <v>104</v>
      </c>
      <c r="B70" s="2"/>
      <c r="C70" s="50" t="s">
        <v>136</v>
      </c>
      <c r="H70" s="6"/>
      <c r="I70" s="6"/>
    </row>
    <row r="71" spans="1:9" s="3" customFormat="1">
      <c r="A71" s="51" t="s">
        <v>32</v>
      </c>
      <c r="B71" s="2"/>
      <c r="C71" s="51" t="s">
        <v>135</v>
      </c>
      <c r="H71" s="6"/>
      <c r="I71" s="6"/>
    </row>
  </sheetData>
  <mergeCells count="12">
    <mergeCell ref="A1:E1"/>
    <mergeCell ref="A6:A9"/>
    <mergeCell ref="B6:B9"/>
    <mergeCell ref="D6:D9"/>
    <mergeCell ref="A46:A48"/>
    <mergeCell ref="B46:B48"/>
    <mergeCell ref="D46:D48"/>
    <mergeCell ref="A41:E41"/>
    <mergeCell ref="A42:E42"/>
    <mergeCell ref="A43:E43"/>
    <mergeCell ref="A3:E3"/>
    <mergeCell ref="A2:E2"/>
  </mergeCells>
  <pageMargins left="0.7" right="0.7" top="0.75" bottom="0.75" header="0.3" footer="0.3"/>
  <pageSetup paperSize="9" scale="61" orientation="portrait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topLeftCell="A7" zoomScale="85" zoomScaleNormal="100" zoomScaleSheetLayoutView="85" workbookViewId="0">
      <selection activeCell="B13" sqref="B13"/>
    </sheetView>
  </sheetViews>
  <sheetFormatPr defaultRowHeight="18.75"/>
  <cols>
    <col min="1" max="1" width="53.5703125" style="1" customWidth="1"/>
    <col min="2" max="2" width="19" style="1" customWidth="1"/>
    <col min="3" max="3" width="1.7109375" style="1" customWidth="1"/>
    <col min="4" max="4" width="19.140625" style="1" customWidth="1"/>
    <col min="5" max="5" width="1.7109375" style="1" customWidth="1"/>
    <col min="6" max="6" width="17" style="1" customWidth="1"/>
    <col min="7" max="7" width="1.7109375" style="1" customWidth="1"/>
    <col min="8" max="8" width="18.28515625" style="1" customWidth="1"/>
    <col min="9" max="9" width="1.7109375" style="1" customWidth="1"/>
    <col min="10" max="10" width="19.140625" style="1" customWidth="1"/>
    <col min="11" max="11" width="1.7109375" style="1" customWidth="1"/>
    <col min="12" max="12" width="19.28515625" style="1" customWidth="1"/>
    <col min="13" max="13" width="1.7109375" style="1" customWidth="1"/>
    <col min="14" max="14" width="17.140625" style="1" customWidth="1"/>
    <col min="15" max="15" width="1.7109375" style="1" customWidth="1"/>
    <col min="16" max="16" width="18.7109375" style="1" customWidth="1"/>
    <col min="17" max="16384" width="9.140625" style="1"/>
  </cols>
  <sheetData>
    <row r="1" spans="1:16" ht="19.5">
      <c r="P1" s="52" t="s">
        <v>21</v>
      </c>
    </row>
    <row r="2" spans="1:16">
      <c r="P2" s="7" t="s">
        <v>126</v>
      </c>
    </row>
    <row r="6" spans="1:16" ht="19.5" thickBot="1">
      <c r="A6" s="17" t="s">
        <v>2</v>
      </c>
      <c r="B6" s="131" t="s">
        <v>90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53"/>
      <c r="N6" s="53"/>
      <c r="O6" s="53"/>
      <c r="P6" s="53"/>
    </row>
    <row r="7" spans="1:16" ht="48" customHeight="1">
      <c r="A7" s="124"/>
      <c r="B7" s="132" t="s">
        <v>58</v>
      </c>
      <c r="C7" s="132"/>
      <c r="D7" s="132" t="s">
        <v>91</v>
      </c>
      <c r="E7" s="132"/>
      <c r="F7" s="132" t="s">
        <v>92</v>
      </c>
      <c r="G7" s="132"/>
      <c r="H7" s="132" t="s">
        <v>93</v>
      </c>
      <c r="I7" s="132"/>
      <c r="J7" s="132" t="s">
        <v>62</v>
      </c>
      <c r="K7" s="132"/>
      <c r="L7" s="132" t="s">
        <v>94</v>
      </c>
      <c r="M7" s="130"/>
      <c r="N7" s="130" t="s">
        <v>95</v>
      </c>
      <c r="O7" s="130"/>
      <c r="P7" s="130" t="s">
        <v>96</v>
      </c>
    </row>
    <row r="8" spans="1:16" ht="42" customHeight="1" thickBot="1">
      <c r="A8" s="124"/>
      <c r="B8" s="131"/>
      <c r="C8" s="133"/>
      <c r="D8" s="131"/>
      <c r="E8" s="133"/>
      <c r="F8" s="131"/>
      <c r="G8" s="133"/>
      <c r="H8" s="131"/>
      <c r="I8" s="133"/>
      <c r="J8" s="131"/>
      <c r="K8" s="133"/>
      <c r="L8" s="131"/>
      <c r="M8" s="130"/>
      <c r="N8" s="131"/>
      <c r="O8" s="130"/>
      <c r="P8" s="131"/>
    </row>
    <row r="9" spans="1:16" ht="37.5">
      <c r="A9" s="11" t="s">
        <v>116</v>
      </c>
      <c r="B9" s="104">
        <v>264878471</v>
      </c>
      <c r="C9" s="93"/>
      <c r="D9" s="104">
        <v>1461271</v>
      </c>
      <c r="E9" s="93"/>
      <c r="F9" s="104">
        <v>15181181</v>
      </c>
      <c r="G9" s="93"/>
      <c r="H9" s="104">
        <v>4983111</v>
      </c>
      <c r="I9" s="93"/>
      <c r="J9" s="19">
        <v>-114644835</v>
      </c>
      <c r="K9" s="93"/>
      <c r="L9" s="104">
        <v>171859199</v>
      </c>
      <c r="M9" s="93"/>
      <c r="N9" s="104">
        <v>965244</v>
      </c>
      <c r="O9" s="93"/>
      <c r="P9" s="104">
        <v>172824443</v>
      </c>
    </row>
    <row r="10" spans="1:16">
      <c r="A10" s="17" t="s">
        <v>97</v>
      </c>
      <c r="B10" s="86"/>
      <c r="C10" s="86"/>
      <c r="D10" s="86"/>
      <c r="E10" s="86"/>
      <c r="F10" s="86"/>
      <c r="G10" s="86"/>
      <c r="H10" s="86"/>
      <c r="I10" s="86"/>
      <c r="J10" s="105"/>
      <c r="K10" s="86"/>
      <c r="L10" s="86"/>
      <c r="M10" s="86"/>
      <c r="N10" s="86"/>
      <c r="O10" s="86"/>
      <c r="P10" s="86"/>
    </row>
    <row r="11" spans="1:16" ht="23.25" customHeight="1">
      <c r="A11" s="11" t="s">
        <v>98</v>
      </c>
      <c r="B11" s="86" t="s">
        <v>12</v>
      </c>
      <c r="C11" s="86"/>
      <c r="D11" s="86" t="s">
        <v>12</v>
      </c>
      <c r="E11" s="86"/>
      <c r="F11" s="86" t="s">
        <v>12</v>
      </c>
      <c r="G11" s="86"/>
      <c r="H11" s="106">
        <v>0</v>
      </c>
      <c r="I11" s="106"/>
      <c r="J11" s="106">
        <v>88386958</v>
      </c>
      <c r="K11" s="106"/>
      <c r="L11" s="106">
        <v>88386958</v>
      </c>
      <c r="M11" s="106"/>
      <c r="N11" s="106">
        <v>90482</v>
      </c>
      <c r="O11" s="106"/>
      <c r="P11" s="106">
        <v>88477440</v>
      </c>
    </row>
    <row r="12" spans="1:16">
      <c r="A12" s="17" t="s">
        <v>99</v>
      </c>
      <c r="B12" s="86"/>
      <c r="C12" s="86"/>
      <c r="D12" s="86"/>
      <c r="E12" s="86"/>
      <c r="F12" s="86"/>
      <c r="G12" s="8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1:16" ht="70.5" customHeight="1">
      <c r="A13" s="35" t="s">
        <v>100</v>
      </c>
      <c r="B13" s="86"/>
      <c r="C13" s="86"/>
      <c r="D13" s="86"/>
      <c r="E13" s="86"/>
      <c r="F13" s="86"/>
      <c r="G13" s="8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1:16" ht="61.5" customHeight="1" thickBot="1">
      <c r="A14" s="11" t="s">
        <v>145</v>
      </c>
      <c r="B14" s="98">
        <v>0</v>
      </c>
      <c r="C14" s="86"/>
      <c r="D14" s="98">
        <v>0</v>
      </c>
      <c r="E14" s="86"/>
      <c r="F14" s="98">
        <v>0</v>
      </c>
      <c r="G14" s="86"/>
      <c r="H14" s="79">
        <v>-445032</v>
      </c>
      <c r="I14" s="106"/>
      <c r="J14" s="107">
        <v>0</v>
      </c>
      <c r="K14" s="106"/>
      <c r="L14" s="79">
        <v>-445032</v>
      </c>
      <c r="M14" s="106"/>
      <c r="N14" s="107">
        <v>139676</v>
      </c>
      <c r="O14" s="106"/>
      <c r="P14" s="79">
        <v>-305356</v>
      </c>
    </row>
    <row r="15" spans="1:16" ht="38.25" thickBot="1">
      <c r="A15" s="17" t="s">
        <v>101</v>
      </c>
      <c r="B15" s="108">
        <v>0</v>
      </c>
      <c r="C15" s="93"/>
      <c r="D15" s="108">
        <v>0</v>
      </c>
      <c r="E15" s="93"/>
      <c r="F15" s="108">
        <v>0</v>
      </c>
      <c r="G15" s="93"/>
      <c r="H15" s="82">
        <f>H14</f>
        <v>-445032</v>
      </c>
      <c r="I15" s="93"/>
      <c r="J15" s="108">
        <f>J14</f>
        <v>0</v>
      </c>
      <c r="K15" s="93"/>
      <c r="L15" s="82">
        <f>L14</f>
        <v>-445032</v>
      </c>
      <c r="M15" s="93"/>
      <c r="N15" s="108">
        <f>N14</f>
        <v>139676</v>
      </c>
      <c r="O15" s="93"/>
      <c r="P15" s="82">
        <f>P14</f>
        <v>-305356</v>
      </c>
    </row>
    <row r="16" spans="1:16" ht="30" customHeight="1" thickBot="1">
      <c r="A16" s="17" t="s">
        <v>102</v>
      </c>
      <c r="B16" s="109">
        <v>0</v>
      </c>
      <c r="C16" s="93"/>
      <c r="D16" s="109">
        <v>0</v>
      </c>
      <c r="E16" s="93"/>
      <c r="F16" s="109">
        <v>0</v>
      </c>
      <c r="G16" s="93"/>
      <c r="H16" s="82">
        <f>H15+H11</f>
        <v>-445032</v>
      </c>
      <c r="I16" s="93"/>
      <c r="J16" s="109">
        <f>J15+J11</f>
        <v>88386958</v>
      </c>
      <c r="K16" s="93"/>
      <c r="L16" s="109">
        <f>L15+L11</f>
        <v>87941926</v>
      </c>
      <c r="M16" s="93"/>
      <c r="N16" s="109">
        <f>N15+N11</f>
        <v>230158</v>
      </c>
      <c r="O16" s="93"/>
      <c r="P16" s="109">
        <f>P15+P11</f>
        <v>88172084</v>
      </c>
    </row>
    <row r="17" spans="1:16" ht="38.25" thickBot="1">
      <c r="A17" s="17" t="s">
        <v>125</v>
      </c>
      <c r="B17" s="110">
        <f>B9+B16</f>
        <v>264878471</v>
      </c>
      <c r="C17" s="93"/>
      <c r="D17" s="110">
        <f>D9+D16</f>
        <v>1461271</v>
      </c>
      <c r="E17" s="93"/>
      <c r="F17" s="110">
        <f>F9+F16</f>
        <v>15181181</v>
      </c>
      <c r="G17" s="93"/>
      <c r="H17" s="111">
        <f>H9+H16</f>
        <v>4538079</v>
      </c>
      <c r="I17" s="93"/>
      <c r="J17" s="100">
        <f>J9+J16</f>
        <v>-26257877</v>
      </c>
      <c r="K17" s="93"/>
      <c r="L17" s="110">
        <f>L9+L16</f>
        <v>259801125</v>
      </c>
      <c r="M17" s="93"/>
      <c r="N17" s="110">
        <f>N9+N16</f>
        <v>1195402</v>
      </c>
      <c r="O17" s="93"/>
      <c r="P17" s="110">
        <f>P9+P16</f>
        <v>260996527</v>
      </c>
    </row>
    <row r="18" spans="1:16" ht="19.5" thickTop="1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22" spans="1:16" s="3" customFormat="1">
      <c r="A22" s="50" t="s">
        <v>30</v>
      </c>
      <c r="C22" s="50" t="s">
        <v>31</v>
      </c>
    </row>
    <row r="23" spans="1:16" s="3" customFormat="1">
      <c r="A23" s="50" t="s">
        <v>104</v>
      </c>
      <c r="C23" s="50" t="s">
        <v>136</v>
      </c>
    </row>
    <row r="24" spans="1:16" s="3" customFormat="1">
      <c r="A24" s="51" t="s">
        <v>32</v>
      </c>
      <c r="C24" s="51" t="s">
        <v>135</v>
      </c>
    </row>
  </sheetData>
  <mergeCells count="17">
    <mergeCell ref="B6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P7:P8"/>
    <mergeCell ref="J7:J8"/>
    <mergeCell ref="K7:K8"/>
    <mergeCell ref="L7:L8"/>
    <mergeCell ref="M7:M8"/>
    <mergeCell ref="N7:N8"/>
    <mergeCell ref="O7:O8"/>
  </mergeCells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zoomScale="85" zoomScaleNormal="100" zoomScaleSheetLayoutView="85" workbookViewId="0">
      <selection activeCell="L13" sqref="L13"/>
    </sheetView>
  </sheetViews>
  <sheetFormatPr defaultRowHeight="18.75"/>
  <cols>
    <col min="1" max="1" width="52.5703125" style="1" customWidth="1"/>
    <col min="2" max="2" width="18.7109375" style="1" bestFit="1" customWidth="1"/>
    <col min="3" max="3" width="1.7109375" style="1" customWidth="1"/>
    <col min="4" max="4" width="20.28515625" style="1" customWidth="1"/>
    <col min="5" max="5" width="1.7109375" style="1" customWidth="1"/>
    <col min="6" max="6" width="17.140625" style="1" bestFit="1" customWidth="1"/>
    <col min="7" max="7" width="1.7109375" style="1" customWidth="1"/>
    <col min="8" max="8" width="17.85546875" style="1" customWidth="1"/>
    <col min="9" max="9" width="1.7109375" style="1" customWidth="1"/>
    <col min="10" max="10" width="18.7109375" style="1" customWidth="1"/>
    <col min="11" max="11" width="1.7109375" style="1" customWidth="1"/>
    <col min="12" max="12" width="19.28515625" style="1" customWidth="1"/>
    <col min="13" max="13" width="1.7109375" style="1" customWidth="1"/>
    <col min="14" max="14" width="16.85546875" style="1" customWidth="1"/>
    <col min="15" max="15" width="1.7109375" style="1" customWidth="1"/>
    <col min="16" max="16" width="18.140625" style="1" customWidth="1"/>
    <col min="17" max="16384" width="9.140625" style="1"/>
  </cols>
  <sheetData>
    <row r="1" spans="1:16" ht="19.5">
      <c r="P1" s="52" t="s">
        <v>21</v>
      </c>
    </row>
    <row r="2" spans="1:16">
      <c r="P2" s="7" t="s">
        <v>133</v>
      </c>
    </row>
    <row r="6" spans="1:16" ht="19.5" thickBot="1">
      <c r="A6" s="17" t="s">
        <v>2</v>
      </c>
      <c r="B6" s="131" t="s">
        <v>90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53"/>
      <c r="N6" s="53"/>
      <c r="O6" s="53"/>
      <c r="P6" s="53"/>
    </row>
    <row r="7" spans="1:16" ht="48" customHeight="1">
      <c r="A7" s="124"/>
      <c r="B7" s="132" t="s">
        <v>58</v>
      </c>
      <c r="C7" s="132"/>
      <c r="D7" s="132" t="s">
        <v>59</v>
      </c>
      <c r="E7" s="132"/>
      <c r="F7" s="132" t="s">
        <v>92</v>
      </c>
      <c r="G7" s="132"/>
      <c r="H7" s="132" t="s">
        <v>93</v>
      </c>
      <c r="I7" s="132"/>
      <c r="J7" s="132" t="s">
        <v>62</v>
      </c>
      <c r="K7" s="132"/>
      <c r="L7" s="132" t="s">
        <v>94</v>
      </c>
      <c r="M7" s="130"/>
      <c r="N7" s="130" t="s">
        <v>95</v>
      </c>
      <c r="O7" s="130"/>
      <c r="P7" s="130" t="s">
        <v>96</v>
      </c>
    </row>
    <row r="8" spans="1:16" ht="40.5" customHeight="1" thickBot="1">
      <c r="A8" s="124"/>
      <c r="B8" s="131"/>
      <c r="C8" s="133"/>
      <c r="D8" s="131"/>
      <c r="E8" s="133"/>
      <c r="F8" s="131"/>
      <c r="G8" s="133"/>
      <c r="H8" s="131"/>
      <c r="I8" s="133"/>
      <c r="J8" s="131"/>
      <c r="K8" s="133"/>
      <c r="L8" s="131"/>
      <c r="M8" s="130"/>
      <c r="N8" s="131"/>
      <c r="O8" s="130"/>
      <c r="P8" s="131"/>
    </row>
    <row r="9" spans="1:16">
      <c r="A9" s="11" t="s">
        <v>127</v>
      </c>
      <c r="B9" s="24">
        <v>167878470</v>
      </c>
      <c r="C9" s="44"/>
      <c r="D9" s="24">
        <v>1461271</v>
      </c>
      <c r="E9" s="44"/>
      <c r="F9" s="24">
        <v>15181181</v>
      </c>
      <c r="G9" s="44"/>
      <c r="H9" s="24">
        <v>7525783</v>
      </c>
      <c r="I9" s="44"/>
      <c r="J9" s="121">
        <v>-65464116</v>
      </c>
      <c r="K9" s="44"/>
      <c r="L9" s="113">
        <v>126582589</v>
      </c>
      <c r="M9" s="44"/>
      <c r="N9" s="114">
        <v>917779</v>
      </c>
      <c r="O9" s="44"/>
      <c r="P9" s="114">
        <v>127500368</v>
      </c>
    </row>
    <row r="10" spans="1:16">
      <c r="A10" s="17" t="s">
        <v>97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115"/>
      <c r="M10" s="30"/>
      <c r="N10" s="30"/>
      <c r="O10" s="30"/>
      <c r="P10" s="44"/>
    </row>
    <row r="11" spans="1:16">
      <c r="A11" s="11" t="s">
        <v>128</v>
      </c>
      <c r="B11" s="30" t="s">
        <v>12</v>
      </c>
      <c r="C11" s="30"/>
      <c r="D11" s="30" t="s">
        <v>12</v>
      </c>
      <c r="E11" s="30"/>
      <c r="F11" s="30" t="s">
        <v>12</v>
      </c>
      <c r="G11" s="30"/>
      <c r="H11" s="30" t="s">
        <v>12</v>
      </c>
      <c r="I11" s="30"/>
      <c r="J11" s="116">
        <v>3050407</v>
      </c>
      <c r="K11" s="30"/>
      <c r="L11" s="117">
        <v>3050407</v>
      </c>
      <c r="M11" s="30"/>
      <c r="N11" s="116">
        <v>45200</v>
      </c>
      <c r="O11" s="30"/>
      <c r="P11" s="116">
        <v>3095607</v>
      </c>
    </row>
    <row r="12" spans="1:16">
      <c r="A12" s="17" t="s">
        <v>99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115"/>
      <c r="M12" s="30"/>
      <c r="N12" s="30"/>
      <c r="O12" s="30"/>
      <c r="P12" s="44"/>
    </row>
    <row r="13" spans="1:16" ht="76.5" customHeight="1">
      <c r="A13" s="35" t="s">
        <v>100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115"/>
      <c r="M13" s="30"/>
      <c r="N13" s="30"/>
      <c r="O13" s="30"/>
      <c r="P13" s="44"/>
    </row>
    <row r="14" spans="1:16" ht="63.75" customHeight="1" thickBot="1">
      <c r="A14" s="11" t="s">
        <v>145</v>
      </c>
      <c r="B14" s="98" t="s">
        <v>12</v>
      </c>
      <c r="C14" s="86"/>
      <c r="D14" s="98" t="s">
        <v>12</v>
      </c>
      <c r="E14" s="86"/>
      <c r="F14" s="98" t="s">
        <v>12</v>
      </c>
      <c r="G14" s="86"/>
      <c r="H14" s="79">
        <v>-1026160</v>
      </c>
      <c r="I14" s="106"/>
      <c r="J14" s="107" t="s">
        <v>12</v>
      </c>
      <c r="K14" s="106"/>
      <c r="L14" s="79">
        <v>-1026160</v>
      </c>
      <c r="M14" s="106"/>
      <c r="N14" s="79">
        <v>-30301</v>
      </c>
      <c r="O14" s="106"/>
      <c r="P14" s="79">
        <v>-1056461</v>
      </c>
    </row>
    <row r="15" spans="1:16" ht="38.25" thickBot="1">
      <c r="A15" s="17" t="s">
        <v>101</v>
      </c>
      <c r="B15" s="108" t="s">
        <v>12</v>
      </c>
      <c r="C15" s="93"/>
      <c r="D15" s="108" t="s">
        <v>12</v>
      </c>
      <c r="E15" s="93"/>
      <c r="F15" s="108" t="s">
        <v>12</v>
      </c>
      <c r="G15" s="93"/>
      <c r="H15" s="82">
        <v>-1026160</v>
      </c>
      <c r="I15" s="93"/>
      <c r="J15" s="108" t="s">
        <v>12</v>
      </c>
      <c r="K15" s="93"/>
      <c r="L15" s="82">
        <v>-1026160</v>
      </c>
      <c r="M15" s="93"/>
      <c r="N15" s="82">
        <v>-30301</v>
      </c>
      <c r="O15" s="93"/>
      <c r="P15" s="82">
        <v>-1056461</v>
      </c>
    </row>
    <row r="16" spans="1:16" ht="33" customHeight="1" thickBot="1">
      <c r="A16" s="17" t="s">
        <v>102</v>
      </c>
      <c r="B16" s="109" t="s">
        <v>12</v>
      </c>
      <c r="C16" s="93"/>
      <c r="D16" s="109" t="s">
        <v>12</v>
      </c>
      <c r="E16" s="93"/>
      <c r="F16" s="109" t="s">
        <v>12</v>
      </c>
      <c r="G16" s="93"/>
      <c r="H16" s="82">
        <v>-1026160</v>
      </c>
      <c r="I16" s="93"/>
      <c r="J16" s="109">
        <v>3050407</v>
      </c>
      <c r="K16" s="93"/>
      <c r="L16" s="109">
        <v>2024247</v>
      </c>
      <c r="M16" s="93"/>
      <c r="N16" s="109">
        <v>14899</v>
      </c>
      <c r="O16" s="93"/>
      <c r="P16" s="109">
        <v>2039146</v>
      </c>
    </row>
    <row r="17" spans="1:16" ht="35.25" customHeight="1" thickBot="1">
      <c r="A17" s="17" t="s">
        <v>141</v>
      </c>
      <c r="B17" s="108">
        <v>167878470</v>
      </c>
      <c r="C17" s="93"/>
      <c r="D17" s="108">
        <v>1461271</v>
      </c>
      <c r="E17" s="93"/>
      <c r="F17" s="108">
        <v>15181181</v>
      </c>
      <c r="G17" s="93"/>
      <c r="H17" s="82">
        <v>6499623</v>
      </c>
      <c r="I17" s="118"/>
      <c r="J17" s="100">
        <v>-62413709</v>
      </c>
      <c r="K17" s="118"/>
      <c r="L17" s="82">
        <v>128606836</v>
      </c>
      <c r="M17" s="118"/>
      <c r="N17" s="119">
        <v>932678</v>
      </c>
      <c r="O17" s="118"/>
      <c r="P17" s="82">
        <v>129539514</v>
      </c>
    </row>
    <row r="18" spans="1:16">
      <c r="A18" s="17"/>
    </row>
    <row r="19" spans="1:16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</row>
    <row r="23" spans="1:16" s="3" customFormat="1">
      <c r="A23" s="50" t="s">
        <v>30</v>
      </c>
      <c r="C23" s="50" t="s">
        <v>31</v>
      </c>
    </row>
    <row r="24" spans="1:16" s="3" customFormat="1">
      <c r="A24" s="50" t="s">
        <v>104</v>
      </c>
      <c r="C24" s="50" t="s">
        <v>136</v>
      </c>
    </row>
    <row r="25" spans="1:16" s="3" customFormat="1">
      <c r="A25" s="51" t="s">
        <v>32</v>
      </c>
      <c r="C25" s="51" t="s">
        <v>135</v>
      </c>
    </row>
  </sheetData>
  <mergeCells count="17">
    <mergeCell ref="P7:P8"/>
    <mergeCell ref="J7:J8"/>
    <mergeCell ref="K7:K8"/>
    <mergeCell ref="L7:L8"/>
    <mergeCell ref="M7:M8"/>
    <mergeCell ref="N7:N8"/>
    <mergeCell ref="O7:O8"/>
    <mergeCell ref="B6:L6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ф-1</vt:lpstr>
      <vt:lpstr>ф-2</vt:lpstr>
      <vt:lpstr>ф-3</vt:lpstr>
      <vt:lpstr>ф-4_2021</vt:lpstr>
      <vt:lpstr>ф-4_2020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Gaukhartas-5</dc:creator>
  <cp:lastModifiedBy>Сапцина Татьяна Васильевна</cp:lastModifiedBy>
  <cp:lastPrinted>2021-08-10T06:45:31Z</cp:lastPrinted>
  <dcterms:created xsi:type="dcterms:W3CDTF">2020-05-29T11:13:39Z</dcterms:created>
  <dcterms:modified xsi:type="dcterms:W3CDTF">2021-08-12T12:13:09Z</dcterms:modified>
</cp:coreProperties>
</file>