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eitkulova\Documents\2022\2 кв 2022\"/>
    </mc:Choice>
  </mc:AlternateContent>
  <xr:revisionPtr revIDLastSave="0" documentId="8_{75DE62A5-C5AC-47B2-A517-E44DB5B574DF}" xr6:coauthVersionLast="47" xr6:coauthVersionMax="47" xr10:uidLastSave="{00000000-0000-0000-0000-000000000000}"/>
  <bookViews>
    <workbookView xWindow="28680" yWindow="-120" windowWidth="29040" windowHeight="15840" tabRatio="832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8" l="1"/>
  <c r="D41" i="8"/>
  <c r="F16" i="11"/>
  <c r="F18" i="11" s="1"/>
  <c r="D27" i="13"/>
  <c r="F15" i="11"/>
  <c r="E15" i="11"/>
  <c r="E21" i="11" s="1"/>
  <c r="E33" i="8"/>
  <c r="E50" i="8"/>
  <c r="D50" i="8"/>
  <c r="D33" i="8"/>
  <c r="E22" i="8"/>
  <c r="D22" i="8"/>
  <c r="E11" i="12"/>
  <c r="E16" i="12" s="1"/>
  <c r="E23" i="12" s="1"/>
  <c r="E26" i="12" s="1"/>
  <c r="E29" i="12" s="1"/>
  <c r="D11" i="12"/>
  <c r="D16" i="12" s="1"/>
  <c r="D23" i="12" s="1"/>
  <c r="D26" i="12" s="1"/>
  <c r="D29" i="12" s="1"/>
  <c r="E47" i="13"/>
  <c r="E45" i="13"/>
  <c r="E46" i="13" s="1"/>
  <c r="D45" i="13"/>
  <c r="D46" i="13" s="1"/>
  <c r="E39" i="13"/>
  <c r="D39" i="13"/>
  <c r="E34" i="13"/>
  <c r="D34" i="13"/>
  <c r="E28" i="13"/>
  <c r="E27" i="13"/>
  <c r="E17" i="13"/>
  <c r="D17" i="13"/>
  <c r="F21" i="11" l="1"/>
  <c r="D47" i="13"/>
  <c r="D28" i="13"/>
</calcChain>
</file>

<file path=xl/sharedStrings.xml><?xml version="1.0" encoding="utf-8"?>
<sst xmlns="http://schemas.openxmlformats.org/spreadsheetml/2006/main" count="167" uniqueCount="116">
  <si>
    <t>Активы по разведке и оценке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</si>
  <si>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</si>
  <si>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</si>
  <si>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</si>
  <si>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</si>
  <si>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</si>
  <si>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</si>
  <si>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</si>
  <si>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</si>
  <si>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Платежи по страховым премиям</t>
  </si>
  <si>
    <t>Авансы выданные</t>
  </si>
  <si>
    <t>ДЕНЕЖНЫЕ ПОТОКИ ОТ ИНВЕСТИЦИОННОЙ ДЕЯТЕЛЬНОСТИ:</t>
  </si>
  <si>
    <t>Приобретение основных средств</t>
  </si>
  <si>
    <t>Авансы, выданные за долгосрочные активы</t>
  </si>
  <si>
    <t>Приобретение нематериальных активов</t>
  </si>
  <si>
    <t>ДЕНЕЖНЫЕ ПОТОКИ ОТ ФИНАНСОВОЙ ДЕЯТЕЛЬНОСТИ:</t>
  </si>
  <si>
    <t>Прим.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</si>
  <si>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</si>
  <si>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</si>
  <si>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</si>
  <si>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</si>
  <si>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</si>
  <si>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</si>
  <si>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</si>
  <si>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</si>
  <si>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</si>
  <si>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</si>
  <si>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</si>
  <si>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</si>
  <si>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</si>
  <si>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Прибыль за год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</si>
  <si>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</si>
  <si>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</si>
  <si>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</si>
  <si>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</si>
  <si>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</si>
  <si>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</si>
  <si>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</si>
  <si>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</si>
  <si>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</si>
  <si>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</si>
  <si>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</si>
  <si>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</si>
  <si>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КАПИТАЛ И ОБЯЗАТЕЛЬСТВА</t>
  </si>
  <si>
    <t>Денежные средства, ограниченные в использовании</t>
  </si>
  <si>
    <t xml:space="preserve">Займы выданные </t>
  </si>
  <si>
    <t>Краткосрочные банковские вклады</t>
  </si>
  <si>
    <t>Корпоративный подоходный налог уплаченный</t>
  </si>
  <si>
    <t>Снятие денег с банковского депозита</t>
  </si>
  <si>
    <t>Председатель Правления</t>
  </si>
  <si>
    <t>Главный бухгалтер</t>
  </si>
  <si>
    <t>Сейткулова М.А.</t>
  </si>
  <si>
    <t>31 декабря 2020 года</t>
  </si>
  <si>
    <t>Актив по корпоративному отложенному подоходному налогу</t>
  </si>
  <si>
    <t>Товарно-материальные запасы</t>
  </si>
  <si>
    <t>Кредиторская задолженность и прочие обязательства</t>
  </si>
  <si>
    <t>Прочие налоги к уплате</t>
  </si>
  <si>
    <t>Полученные вознаграждения (проценты)</t>
  </si>
  <si>
    <t>Платежи по аренде</t>
  </si>
  <si>
    <t>Платежи по обязательствам по контрактам на недропользование</t>
  </si>
  <si>
    <t>Денежные средства на начало года</t>
  </si>
  <si>
    <t>Резерв по обесценению денежных средств</t>
  </si>
  <si>
    <t>Эффект изменения обменного курса на денежные средства</t>
  </si>
  <si>
    <t>Предоплата по корпоративному подоходному налогу</t>
  </si>
  <si>
    <t>Резерв под ликвидацию активов и восстановление участка</t>
  </si>
  <si>
    <t>Доход от реализации продукции</t>
  </si>
  <si>
    <t>–</t>
  </si>
  <si>
    <t>Денежные средства, полученные от операционной деятельности</t>
  </si>
  <si>
    <t>Итого совокупный доход за период</t>
  </si>
  <si>
    <t>В тыс. тенге</t>
  </si>
  <si>
    <t>2022 года</t>
  </si>
  <si>
    <t>31 декабря</t>
  </si>
  <si>
    <t>2021 года</t>
  </si>
  <si>
    <t>АКТИВЫ</t>
  </si>
  <si>
    <t xml:space="preserve">Авансы выданные и прочие активы </t>
  </si>
  <si>
    <t>Денежные средства</t>
  </si>
  <si>
    <t xml:space="preserve">КАПИТАЛ И ОБЯЗАТЕЛЬСТВА </t>
  </si>
  <si>
    <t>ИТОГО КАПИТАЛ</t>
  </si>
  <si>
    <t>Займы полученные</t>
  </si>
  <si>
    <t>Сарсенов А.Р.</t>
  </si>
  <si>
    <t>Итого краткосрочные обязательства</t>
  </si>
  <si>
    <t>ИТОГО ОБЯЗАТЕЛЬСТВА</t>
  </si>
  <si>
    <t>Прочие операционные доходы/(расходы)</t>
  </si>
  <si>
    <t>Восстановление/(убытки) от обесценения финансовых активов</t>
  </si>
  <si>
    <t>Восстановление (убытки) от обесценения нефинансовых активов</t>
  </si>
  <si>
    <t>Расходы по корпоративному подоходному налогу</t>
  </si>
  <si>
    <t>Чистая прибыль за период</t>
  </si>
  <si>
    <t>Прибыль на акцию</t>
  </si>
  <si>
    <t>Размещение банковского депозита (ликвидационный фонд)</t>
  </si>
  <si>
    <t>Размещение банковского депозита</t>
  </si>
  <si>
    <t>Денежные средства, полученные от / (использованные в) инвестиционной деятельности</t>
  </si>
  <si>
    <t>Выплата дивидендов</t>
  </si>
  <si>
    <t>Погашение займа связанной стороне</t>
  </si>
  <si>
    <t>Денежные средства, (использованные в) / полученные от финансовой деятельности</t>
  </si>
  <si>
    <t>Чистое изменение денежных средств за период</t>
  </si>
  <si>
    <t>Денежные средства на конец периода</t>
  </si>
  <si>
    <t>Итого</t>
  </si>
  <si>
    <t>Прочий совокупный доход за год</t>
  </si>
  <si>
    <t>Дисконт по займам, выданным акционерам/полученным от акционера</t>
  </si>
  <si>
    <t>Распределение дивидендов</t>
  </si>
  <si>
    <t>31 декабря 2021 года</t>
  </si>
  <si>
    <t>Дисконт по займам полученным от акционера</t>
  </si>
  <si>
    <t>Доходы по курсовой разнице нетто</t>
  </si>
  <si>
    <t>Базовая и разводненная прибыль на акцию в тенге</t>
  </si>
  <si>
    <t>30 июня</t>
  </si>
  <si>
    <t>6 мес 2022 год</t>
  </si>
  <si>
    <t>6 мес  2021 год</t>
  </si>
  <si>
    <t>30 июня 2022 года</t>
  </si>
  <si>
    <t>Предоставление займа связанной стороне</t>
  </si>
  <si>
    <t xml:space="preserve">Погашение займов, полученных связанной стороной </t>
  </si>
  <si>
    <t>8,10,11,14</t>
  </si>
  <si>
    <t>Акционерное общество "AltynEx Company"</t>
  </si>
  <si>
    <t>Консолидированный отчет о прибылях и убытках и прочем совокупном доходе за период закончившийся 30 июня 2022 года</t>
  </si>
  <si>
    <t xml:space="preserve">                   Консолидированный отчет о движении денежных средств за период, закончившийся 30 июня 2022 года</t>
  </si>
  <si>
    <t xml:space="preserve">                   Консолидированный отчет об изменениях в капитале за период, закончившийся 30 июня 2022 года</t>
  </si>
  <si>
    <t xml:space="preserve">               Консолидированный отчет о финансовом положении по состоянию на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</si>
</sst>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</numFmts>
  <fonts count="29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</cellStyleXfs>
  <cellXfs count="119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2" fillId="2" borderId="4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 indent="1"/>
    </xf>
    <xf numFmtId="3" fontId="11" fillId="0" borderId="0" xfId="0" applyNumberFormat="1" applyFont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>
      <alignment vertical="top"/>
    </xf>
    <xf numFmtId="3" fontId="21" fillId="0" borderId="0" xfId="0" applyNumberFormat="1" applyFont="1" applyFill="1"/>
    <xf numFmtId="0" fontId="24" fillId="0" borderId="1" xfId="0" applyFont="1" applyBorder="1"/>
    <xf numFmtId="0" fontId="20" fillId="0" borderId="0" xfId="0" applyFont="1" applyFill="1" applyBorder="1"/>
    <xf numFmtId="0" fontId="20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vertical="top" wrapText="1"/>
    </xf>
    <xf numFmtId="0" fontId="21" fillId="0" borderId="0" xfId="0" applyFont="1"/>
    <xf numFmtId="0" fontId="25" fillId="0" borderId="0" xfId="0" applyFont="1" applyFill="1"/>
    <xf numFmtId="0" fontId="25" fillId="0" borderId="0" xfId="1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4" fillId="0" borderId="0" xfId="0" applyFont="1" applyAlignment="1">
      <alignment wrapText="1"/>
    </xf>
    <xf numFmtId="3" fontId="26" fillId="0" borderId="0" xfId="0" applyNumberFormat="1" applyFont="1" applyFill="1"/>
    <xf numFmtId="0" fontId="27" fillId="0" borderId="0" xfId="0" applyFont="1" applyFill="1"/>
    <xf numFmtId="0" fontId="27" fillId="0" borderId="0" xfId="1" applyFont="1" applyFill="1"/>
    <xf numFmtId="0" fontId="20" fillId="0" borderId="0" xfId="0" applyFont="1" applyFill="1" applyAlignment="1">
      <alignment horizontal="center"/>
    </xf>
    <xf numFmtId="0" fontId="28" fillId="0" borderId="0" xfId="0" applyFont="1" applyFill="1"/>
    <xf numFmtId="166" fontId="25" fillId="0" borderId="0" xfId="0" applyNumberFormat="1" applyFont="1" applyFill="1"/>
    <xf numFmtId="0" fontId="20" fillId="0" borderId="0" xfId="0" applyFont="1" applyFill="1" applyBorder="1" applyAlignment="1"/>
  </cellXfs>
  <cellStyles count="21">
    <cellStyle name="Comma 10" xfId="3" xr:uid="{00000000-0005-0000-0000-000000000000}"/>
    <cellStyle name="Comma 10 2" xfId="10" xr:uid="{00000000-0005-0000-0000-000001000000}"/>
    <cellStyle name="Comma 10 3" xfId="15" xr:uid="{00000000-0005-0000-0000-000002000000}"/>
    <cellStyle name="Comma 10 6" xfId="7" xr:uid="{00000000-0005-0000-0000-000003000000}"/>
    <cellStyle name="Comma 10 6 2" xfId="13" xr:uid="{00000000-0005-0000-0000-000004000000}"/>
    <cellStyle name="Comma 12 3" xfId="2" xr:uid="{00000000-0005-0000-0000-000005000000}"/>
    <cellStyle name="Comma 12 3 2" xfId="9" xr:uid="{00000000-0005-0000-0000-000006000000}"/>
    <cellStyle name="Comma 12 3 3" xfId="14" xr:uid="{00000000-0005-0000-0000-000007000000}"/>
    <cellStyle name="Comma 2 2 2 2" xfId="6" xr:uid="{00000000-0005-0000-0000-000008000000}"/>
    <cellStyle name="Comma 3" xfId="19" xr:uid="{00000000-0005-0000-0000-000009000000}"/>
    <cellStyle name="Comma 3 3 2" xfId="4" xr:uid="{00000000-0005-0000-0000-00000A000000}"/>
    <cellStyle name="Comma 3 3 2 2" xfId="11" xr:uid="{00000000-0005-0000-0000-00000B000000}"/>
    <cellStyle name="Comma 3 3 2 3" xfId="16" xr:uid="{00000000-0005-0000-0000-00000C000000}"/>
    <cellStyle name="Normal 2 10 3" xfId="5" xr:uid="{00000000-0005-0000-0000-00000D000000}"/>
    <cellStyle name="Normal 2 10 3 2" xfId="12" xr:uid="{00000000-0005-0000-0000-00000E000000}"/>
    <cellStyle name="Normal 2 10 3 3" xfId="17" xr:uid="{00000000-0005-0000-0000-00000F000000}"/>
    <cellStyle name="Normal 3" xfId="20" xr:uid="{00000000-0005-0000-0000-000010000000}"/>
    <cellStyle name="Percent 18 2" xfId="8" xr:uid="{00000000-0005-0000-0000-000011000000}"/>
    <cellStyle name="Обычный" xfId="0" builtinId="0"/>
    <cellStyle name="Финансовый" xfId="1" builtinId="3"/>
    <cellStyle name="Финансовый 2 4" xfId="18" xr:uid="{00000000-0005-0000-0000-00001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53"/>
  <sheetViews>
    <sheetView tabSelected="1" workbookViewId="0">
      <selection activeCell="I14" sqref="I14"/>
    </sheetView>
  </sheetViews>
  <sheetFormatPr defaultColWidth="9.109375" defaultRowHeight="10.5" x14ac:dyDescent="0.25"/>
  <cols>
    <col min="1" max="1" width="9.109375" style="91"/>
    <col min="2" max="2" width="56.6640625" style="91" customWidth="1"/>
    <col min="3" max="3" width="9.44140625" style="92" customWidth="1"/>
    <col min="4" max="4" width="13.77734375" style="91" customWidth="1"/>
    <col min="5" max="5" width="12.109375" style="91" customWidth="1"/>
    <col min="6" max="6" width="10.109375" style="91" bestFit="1" customWidth="1"/>
    <col min="7" max="7" width="9.88671875" style="91" bestFit="1" customWidth="1"/>
    <col min="8" max="16384" width="9.109375" style="91"/>
  </cols>
  <sheetData>
    <row r="1" spans="1:5" ht="14" x14ac:dyDescent="0.3">
      <c r="A1" s="90"/>
    </row>
    <row r="2" spans="1:5" ht="14" x14ac:dyDescent="0.3">
      <c r="B2" s="115" t="s">
        <v>111</v>
      </c>
      <c r="C2" s="115"/>
      <c r="D2" s="115"/>
      <c r="E2" s="115"/>
    </row>
    <row r="3" spans="1:5" s="94" customFormat="1" x14ac:dyDescent="0.25">
      <c r="C3" s="95"/>
    </row>
    <row r="4" spans="1:5" ht="27.75" customHeight="1" x14ac:dyDescent="0.3">
      <c r="B4" s="101" t="s">
        <v>115</v>
      </c>
      <c r="C4" s="101"/>
      <c r="D4" s="101"/>
      <c r="E4" s="101"/>
    </row>
    <row r="6" spans="1:5" ht="11" thickBot="1" x14ac:dyDescent="0.3"/>
    <row r="7" spans="1:5" ht="22.5" customHeight="1" thickTop="1" x14ac:dyDescent="0.25">
      <c r="B7" s="86" t="s">
        <v>69</v>
      </c>
      <c r="C7" s="88" t="s">
        <v>16</v>
      </c>
      <c r="D7" s="22" t="s">
        <v>104</v>
      </c>
      <c r="E7" s="24" t="s">
        <v>71</v>
      </c>
    </row>
    <row r="8" spans="1:5" ht="12" thickBot="1" x14ac:dyDescent="0.3">
      <c r="B8" s="87"/>
      <c r="C8" s="89"/>
      <c r="D8" s="23" t="s">
        <v>70</v>
      </c>
      <c r="E8" s="25" t="s">
        <v>72</v>
      </c>
    </row>
    <row r="9" spans="1:5" ht="14.5" thickTop="1" x14ac:dyDescent="0.3">
      <c r="B9" s="26" t="s">
        <v>73</v>
      </c>
      <c r="C9" s="96"/>
      <c r="D9" s="96"/>
      <c r="E9" s="27"/>
    </row>
    <row r="10" spans="1:5" ht="14" x14ac:dyDescent="0.3">
      <c r="B10" s="26" t="s">
        <v>31</v>
      </c>
      <c r="C10" s="96"/>
      <c r="D10" s="96"/>
      <c r="E10" s="27"/>
    </row>
    <row r="11" spans="1:5" ht="11.5" x14ac:dyDescent="0.25">
      <c r="B11" s="28" t="s">
        <v>0</v>
      </c>
      <c r="C11" s="29">
        <v>5</v>
      </c>
      <c r="D11" s="59">
        <v>2872462</v>
      </c>
      <c r="E11" s="15">
        <v>2542997</v>
      </c>
    </row>
    <row r="12" spans="1:5" ht="11.5" x14ac:dyDescent="0.25">
      <c r="B12" s="28" t="s">
        <v>27</v>
      </c>
      <c r="C12" s="29">
        <v>6</v>
      </c>
      <c r="D12" s="59">
        <v>11612398</v>
      </c>
      <c r="E12" s="15">
        <v>11353342</v>
      </c>
    </row>
    <row r="13" spans="1:5" ht="14.25" customHeight="1" x14ac:dyDescent="0.25">
      <c r="B13" s="28" t="s">
        <v>32</v>
      </c>
      <c r="C13" s="29">
        <v>7</v>
      </c>
      <c r="D13" s="59">
        <v>327323</v>
      </c>
      <c r="E13" s="15">
        <v>353037</v>
      </c>
    </row>
    <row r="14" spans="1:5" ht="22.75" customHeight="1" x14ac:dyDescent="0.25">
      <c r="B14" s="28" t="s">
        <v>44</v>
      </c>
      <c r="C14" s="29">
        <v>8</v>
      </c>
      <c r="D14" s="59">
        <v>2462959</v>
      </c>
      <c r="E14" s="15">
        <v>2286306</v>
      </c>
    </row>
    <row r="15" spans="1:5" ht="11.5" x14ac:dyDescent="0.25">
      <c r="B15" s="28" t="s">
        <v>36</v>
      </c>
      <c r="C15" s="29">
        <v>12</v>
      </c>
      <c r="D15" s="59">
        <v>548744</v>
      </c>
      <c r="E15" s="15">
        <v>536907</v>
      </c>
    </row>
    <row r="16" spans="1:5" s="90" customFormat="1" ht="14.5" thickBot="1" x14ac:dyDescent="0.35">
      <c r="B16" s="28" t="s">
        <v>53</v>
      </c>
      <c r="C16" s="29"/>
      <c r="D16" s="59">
        <v>76013</v>
      </c>
      <c r="E16" s="15">
        <v>76013</v>
      </c>
    </row>
    <row r="17" spans="2:7" ht="12" thickBot="1" x14ac:dyDescent="0.3">
      <c r="B17" s="30" t="s">
        <v>33</v>
      </c>
      <c r="C17" s="31"/>
      <c r="D17" s="60">
        <f>SUM(D11:D16)</f>
        <v>17899899</v>
      </c>
      <c r="E17" s="60">
        <f>SUM(E11:E16)</f>
        <v>17148602</v>
      </c>
    </row>
    <row r="18" spans="2:7" ht="14" x14ac:dyDescent="0.25">
      <c r="B18" s="97"/>
      <c r="C18" s="29"/>
      <c r="D18" s="59"/>
      <c r="E18" s="15"/>
    </row>
    <row r="19" spans="2:7" ht="11.5" x14ac:dyDescent="0.25">
      <c r="B19" s="26" t="s">
        <v>34</v>
      </c>
      <c r="C19" s="29"/>
      <c r="D19" s="59"/>
      <c r="E19" s="15"/>
    </row>
    <row r="20" spans="2:7" ht="11.5" x14ac:dyDescent="0.25">
      <c r="B20" s="28" t="s">
        <v>54</v>
      </c>
      <c r="C20" s="29">
        <v>9</v>
      </c>
      <c r="D20" s="61">
        <v>5213934</v>
      </c>
      <c r="E20" s="62">
        <v>5105354</v>
      </c>
      <c r="G20" s="98"/>
    </row>
    <row r="21" spans="2:7" ht="11.5" x14ac:dyDescent="0.25">
      <c r="B21" s="28" t="s">
        <v>35</v>
      </c>
      <c r="C21" s="29">
        <v>10</v>
      </c>
      <c r="D21" s="61">
        <v>3374847</v>
      </c>
      <c r="E21" s="15">
        <v>3833128</v>
      </c>
    </row>
    <row r="22" spans="2:7" ht="11.5" x14ac:dyDescent="0.25">
      <c r="B22" s="28" t="s">
        <v>45</v>
      </c>
      <c r="C22" s="29">
        <v>11</v>
      </c>
      <c r="D22" s="61">
        <v>104757</v>
      </c>
      <c r="E22" s="62">
        <v>0</v>
      </c>
    </row>
    <row r="23" spans="2:7" ht="11.5" x14ac:dyDescent="0.25">
      <c r="B23" s="28" t="s">
        <v>74</v>
      </c>
      <c r="C23" s="29">
        <v>12</v>
      </c>
      <c r="D23" s="59">
        <v>216910</v>
      </c>
      <c r="E23" s="15">
        <v>533787</v>
      </c>
    </row>
    <row r="24" spans="2:7" ht="11.5" x14ac:dyDescent="0.25">
      <c r="B24" s="28" t="s">
        <v>63</v>
      </c>
      <c r="C24" s="29"/>
      <c r="D24" s="59">
        <v>37685</v>
      </c>
      <c r="E24" s="15">
        <v>721821</v>
      </c>
    </row>
    <row r="25" spans="2:7" s="90" customFormat="1" ht="14" x14ac:dyDescent="0.3">
      <c r="B25" s="28" t="s">
        <v>46</v>
      </c>
      <c r="C25" s="29">
        <v>14</v>
      </c>
      <c r="D25" s="59">
        <v>7795114</v>
      </c>
      <c r="E25" s="15">
        <v>7888670</v>
      </c>
    </row>
    <row r="26" spans="2:7" s="90" customFormat="1" ht="14.5" thickBot="1" x14ac:dyDescent="0.35">
      <c r="B26" s="28" t="s">
        <v>75</v>
      </c>
      <c r="C26" s="29">
        <v>13</v>
      </c>
      <c r="D26" s="59">
        <v>2502</v>
      </c>
      <c r="E26" s="15">
        <v>7308</v>
      </c>
    </row>
    <row r="27" spans="2:7" ht="12" thickBot="1" x14ac:dyDescent="0.3">
      <c r="B27" s="30" t="s">
        <v>37</v>
      </c>
      <c r="C27" s="31"/>
      <c r="D27" s="84">
        <f>SUM(D20:D26)</f>
        <v>16745749</v>
      </c>
      <c r="E27" s="60">
        <f>SUM(E20:E26)</f>
        <v>18090068</v>
      </c>
    </row>
    <row r="28" spans="2:7" ht="12" thickBot="1" x14ac:dyDescent="0.3">
      <c r="B28" s="32" t="s">
        <v>38</v>
      </c>
      <c r="C28" s="33"/>
      <c r="D28" s="63">
        <f>D27+D17</f>
        <v>34645648</v>
      </c>
      <c r="E28" s="63">
        <f>E27+E17</f>
        <v>35238670</v>
      </c>
    </row>
    <row r="29" spans="2:7" ht="14" x14ac:dyDescent="0.25">
      <c r="B29" s="97"/>
      <c r="C29" s="34"/>
      <c r="D29" s="59"/>
      <c r="E29" s="15"/>
    </row>
    <row r="30" spans="2:7" ht="11.5" x14ac:dyDescent="0.25">
      <c r="B30" s="26" t="s">
        <v>76</v>
      </c>
      <c r="C30" s="29"/>
      <c r="D30" s="59"/>
      <c r="E30" s="15"/>
      <c r="F30" s="98"/>
      <c r="G30" s="98"/>
    </row>
    <row r="31" spans="2:7" s="90" customFormat="1" ht="14" x14ac:dyDescent="0.3">
      <c r="B31" s="26" t="s">
        <v>39</v>
      </c>
      <c r="C31" s="29"/>
      <c r="D31" s="61"/>
      <c r="E31" s="62"/>
    </row>
    <row r="32" spans="2:7" ht="11.5" x14ac:dyDescent="0.25">
      <c r="B32" s="28" t="s">
        <v>28</v>
      </c>
      <c r="C32" s="29">
        <v>15</v>
      </c>
      <c r="D32" s="59">
        <v>8515056</v>
      </c>
      <c r="E32" s="15">
        <v>8515056</v>
      </c>
    </row>
    <row r="33" spans="2:5" ht="12" thickBot="1" x14ac:dyDescent="0.3">
      <c r="B33" s="35" t="s">
        <v>29</v>
      </c>
      <c r="C33" s="33"/>
      <c r="D33" s="64">
        <v>20666291</v>
      </c>
      <c r="E33" s="65">
        <v>18064065</v>
      </c>
    </row>
    <row r="34" spans="2:5" ht="12" thickBot="1" x14ac:dyDescent="0.3">
      <c r="B34" s="32" t="s">
        <v>77</v>
      </c>
      <c r="C34" s="33"/>
      <c r="D34" s="59">
        <f>SUM(D32:D33)</f>
        <v>29181347</v>
      </c>
      <c r="E34" s="59">
        <f>SUM(E32:E33)</f>
        <v>26579121</v>
      </c>
    </row>
    <row r="35" spans="2:5" ht="14" x14ac:dyDescent="0.25">
      <c r="B35" s="97"/>
      <c r="C35" s="29"/>
      <c r="D35" s="66"/>
      <c r="E35" s="67"/>
    </row>
    <row r="36" spans="2:5" s="90" customFormat="1" ht="14" x14ac:dyDescent="0.3">
      <c r="B36" s="36" t="s">
        <v>40</v>
      </c>
      <c r="C36" s="29"/>
      <c r="D36" s="59"/>
      <c r="E36" s="15"/>
    </row>
    <row r="37" spans="2:5" ht="11.5" x14ac:dyDescent="0.25">
      <c r="B37" s="28" t="s">
        <v>64</v>
      </c>
      <c r="C37" s="29">
        <v>16</v>
      </c>
      <c r="D37" s="61">
        <v>553325</v>
      </c>
      <c r="E37" s="62">
        <v>553325</v>
      </c>
    </row>
    <row r="38" spans="2:5" ht="12" thickBot="1" x14ac:dyDescent="0.3">
      <c r="B38" s="28" t="s">
        <v>55</v>
      </c>
      <c r="C38" s="29">
        <v>18</v>
      </c>
      <c r="D38" s="61">
        <v>124319</v>
      </c>
      <c r="E38" s="62">
        <v>124319</v>
      </c>
    </row>
    <row r="39" spans="2:5" ht="12" thickBot="1" x14ac:dyDescent="0.3">
      <c r="B39" s="30" t="s">
        <v>41</v>
      </c>
      <c r="C39" s="31"/>
      <c r="D39" s="66">
        <f>SUM(D37:D38)</f>
        <v>677644</v>
      </c>
      <c r="E39" s="66">
        <f>SUM(E37:E38)</f>
        <v>677644</v>
      </c>
    </row>
    <row r="40" spans="2:5" s="90" customFormat="1" ht="14" x14ac:dyDescent="0.3">
      <c r="B40" s="28"/>
      <c r="C40" s="29"/>
      <c r="D40" s="66"/>
      <c r="E40" s="67"/>
    </row>
    <row r="41" spans="2:5" s="90" customFormat="1" ht="14" x14ac:dyDescent="0.3">
      <c r="B41" s="26" t="s">
        <v>42</v>
      </c>
      <c r="C41" s="29"/>
      <c r="D41" s="59"/>
      <c r="E41" s="15"/>
    </row>
    <row r="42" spans="2:5" s="90" customFormat="1" ht="14" x14ac:dyDescent="0.3">
      <c r="B42" s="28" t="s">
        <v>78</v>
      </c>
      <c r="C42" s="29">
        <v>17</v>
      </c>
      <c r="D42" s="68" t="s">
        <v>66</v>
      </c>
      <c r="E42" s="15">
        <v>1873790</v>
      </c>
    </row>
    <row r="43" spans="2:5" s="90" customFormat="1" ht="14" x14ac:dyDescent="0.3">
      <c r="B43" s="28" t="s">
        <v>55</v>
      </c>
      <c r="C43" s="29">
        <v>18</v>
      </c>
      <c r="D43" s="61">
        <v>3717883.8</v>
      </c>
      <c r="E43" s="62">
        <v>5553267</v>
      </c>
    </row>
    <row r="44" spans="2:5" s="90" customFormat="1" ht="14.5" thickBot="1" x14ac:dyDescent="0.35">
      <c r="B44" s="28" t="s">
        <v>56</v>
      </c>
      <c r="C44" s="29">
        <v>19</v>
      </c>
      <c r="D44" s="59">
        <v>1068772.8</v>
      </c>
      <c r="E44" s="15">
        <v>554848</v>
      </c>
    </row>
    <row r="45" spans="2:5" s="90" customFormat="1" ht="14.5" thickBot="1" x14ac:dyDescent="0.35">
      <c r="B45" s="30" t="s">
        <v>80</v>
      </c>
      <c r="C45" s="31"/>
      <c r="D45" s="85">
        <f>SUM(D43:D44)</f>
        <v>4786656.5999999996</v>
      </c>
      <c r="E45" s="66">
        <f>SUM(E42:E44)</f>
        <v>7981905</v>
      </c>
    </row>
    <row r="46" spans="2:5" s="90" customFormat="1" ht="14.5" thickBot="1" x14ac:dyDescent="0.35">
      <c r="B46" s="32" t="s">
        <v>81</v>
      </c>
      <c r="C46" s="33"/>
      <c r="D46" s="60">
        <f>D45+D39</f>
        <v>5464300.5999999996</v>
      </c>
      <c r="E46" s="60">
        <f>E45+E39</f>
        <v>8659549</v>
      </c>
    </row>
    <row r="47" spans="2:5" s="90" customFormat="1" ht="14.5" thickBot="1" x14ac:dyDescent="0.35">
      <c r="B47" s="37" t="s">
        <v>43</v>
      </c>
      <c r="C47" s="99"/>
      <c r="D47" s="63">
        <f>D46+D34</f>
        <v>34645647.600000001</v>
      </c>
      <c r="E47" s="63">
        <f>E46+E34</f>
        <v>35238670</v>
      </c>
    </row>
    <row r="48" spans="2:5" s="90" customFormat="1" ht="14" x14ac:dyDescent="0.3">
      <c r="B48" s="28"/>
      <c r="C48" s="29"/>
      <c r="D48" s="69"/>
      <c r="E48" s="69"/>
    </row>
    <row r="51" spans="2:4" ht="14" x14ac:dyDescent="0.3">
      <c r="B51" s="100" t="s">
        <v>49</v>
      </c>
      <c r="C51" s="102"/>
      <c r="D51" s="100" t="s">
        <v>79</v>
      </c>
    </row>
    <row r="52" spans="2:4" ht="14" x14ac:dyDescent="0.3">
      <c r="B52" s="103"/>
      <c r="C52" s="102"/>
      <c r="D52" s="103"/>
    </row>
    <row r="53" spans="2:4" ht="14" x14ac:dyDescent="0.3">
      <c r="B53" s="100" t="s">
        <v>50</v>
      </c>
      <c r="C53" s="102"/>
      <c r="D53" s="100" t="s">
        <v>51</v>
      </c>
    </row>
  </sheetData>
  <mergeCells count="4">
    <mergeCell ref="B4:E4"/>
    <mergeCell ref="B7:B8"/>
    <mergeCell ref="C7:C8"/>
    <mergeCell ref="B2:E2"/>
  </mergeCells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39"/>
  <sheetViews>
    <sheetView workbookViewId="0">
      <selection activeCell="G15" sqref="G15"/>
    </sheetView>
  </sheetViews>
  <sheetFormatPr defaultColWidth="9.109375" defaultRowHeight="10.5" x14ac:dyDescent="0.25"/>
  <cols>
    <col min="1" max="1" width="9.109375" style="91"/>
    <col min="2" max="2" width="51.109375" style="91" customWidth="1"/>
    <col min="3" max="3" width="13.109375" style="92" customWidth="1"/>
    <col min="4" max="4" width="16.6640625" style="91" customWidth="1"/>
    <col min="5" max="5" width="25.109375" style="91" customWidth="1"/>
    <col min="6" max="16384" width="9.109375" style="91"/>
  </cols>
  <sheetData>
    <row r="2" spans="2:5" ht="14" x14ac:dyDescent="0.3">
      <c r="B2" s="115" t="s">
        <v>111</v>
      </c>
      <c r="C2" s="115"/>
      <c r="D2" s="115"/>
      <c r="E2" s="115"/>
    </row>
    <row r="4" spans="2:5" ht="31.5" customHeight="1" x14ac:dyDescent="0.3">
      <c r="B4" s="101" t="s">
        <v>112</v>
      </c>
      <c r="C4" s="101"/>
      <c r="D4" s="101"/>
      <c r="E4" s="101"/>
    </row>
    <row r="5" spans="2:5" ht="15" x14ac:dyDescent="0.3">
      <c r="B5" s="104"/>
      <c r="C5" s="104"/>
      <c r="D5" s="104"/>
      <c r="E5" s="104"/>
    </row>
    <row r="6" spans="2:5" ht="15" x14ac:dyDescent="0.3">
      <c r="B6" s="93"/>
    </row>
    <row r="7" spans="2:5" ht="11" thickBot="1" x14ac:dyDescent="0.3"/>
    <row r="8" spans="2:5" ht="12.5" thickTop="1" thickBot="1" x14ac:dyDescent="0.3">
      <c r="B8" s="38" t="s">
        <v>69</v>
      </c>
      <c r="C8" s="39" t="s">
        <v>16</v>
      </c>
      <c r="D8" s="40" t="s">
        <v>105</v>
      </c>
      <c r="E8" s="40" t="s">
        <v>106</v>
      </c>
    </row>
    <row r="9" spans="2:5" ht="12" thickTop="1" x14ac:dyDescent="0.25">
      <c r="B9" s="2" t="s">
        <v>65</v>
      </c>
      <c r="C9" s="41">
        <v>20</v>
      </c>
      <c r="D9" s="15">
        <v>13254672</v>
      </c>
      <c r="E9" s="15">
        <v>13459475</v>
      </c>
    </row>
    <row r="10" spans="2:5" ht="12" thickBot="1" x14ac:dyDescent="0.3">
      <c r="B10" s="3" t="s">
        <v>17</v>
      </c>
      <c r="C10" s="42">
        <v>21</v>
      </c>
      <c r="D10" s="15">
        <v>-4384866</v>
      </c>
      <c r="E10" s="15">
        <v>-3632803</v>
      </c>
    </row>
    <row r="11" spans="2:5" ht="12" thickBot="1" x14ac:dyDescent="0.3">
      <c r="B11" s="11" t="s">
        <v>18</v>
      </c>
      <c r="C11" s="42"/>
      <c r="D11" s="16">
        <f>SUM(D9:D10)</f>
        <v>8869806</v>
      </c>
      <c r="E11" s="16">
        <f>SUM(E9:E10)</f>
        <v>9826672</v>
      </c>
    </row>
    <row r="12" spans="2:5" ht="11.5" x14ac:dyDescent="0.25">
      <c r="B12" s="2"/>
      <c r="C12" s="41"/>
      <c r="D12" s="15"/>
      <c r="E12" s="17"/>
    </row>
    <row r="13" spans="2:5" ht="11.5" x14ac:dyDescent="0.25">
      <c r="B13" s="2" t="s">
        <v>19</v>
      </c>
      <c r="C13" s="41">
        <v>22</v>
      </c>
      <c r="D13" s="15">
        <v>-1866523</v>
      </c>
      <c r="E13" s="15">
        <v>-1219469</v>
      </c>
    </row>
    <row r="14" spans="2:5" ht="11.5" x14ac:dyDescent="0.25">
      <c r="B14" s="2" t="s">
        <v>20</v>
      </c>
      <c r="C14" s="41">
        <v>23</v>
      </c>
      <c r="D14" s="15">
        <v>-478512</v>
      </c>
      <c r="E14" s="15">
        <v>-500727</v>
      </c>
    </row>
    <row r="15" spans="2:5" ht="12" thickBot="1" x14ac:dyDescent="0.3">
      <c r="B15" s="3" t="s">
        <v>82</v>
      </c>
      <c r="C15" s="42"/>
      <c r="D15" s="19">
        <v>-107194</v>
      </c>
      <c r="E15" s="19">
        <v>20677</v>
      </c>
    </row>
    <row r="16" spans="2:5" ht="12" thickBot="1" x14ac:dyDescent="0.3">
      <c r="B16" s="11" t="s">
        <v>21</v>
      </c>
      <c r="C16" s="44"/>
      <c r="D16" s="20">
        <f>SUM(D11:D15)</f>
        <v>6417577</v>
      </c>
      <c r="E16" s="20">
        <f>SUM(E11:E15)</f>
        <v>8127153</v>
      </c>
    </row>
    <row r="17" spans="2:5" ht="11.5" x14ac:dyDescent="0.25">
      <c r="B17" s="2"/>
      <c r="C17" s="41"/>
      <c r="D17" s="15"/>
      <c r="E17" s="17"/>
    </row>
    <row r="18" spans="2:5" ht="11.5" x14ac:dyDescent="0.25">
      <c r="B18" s="2" t="s">
        <v>22</v>
      </c>
      <c r="C18" s="41">
        <v>24</v>
      </c>
      <c r="D18" s="15">
        <v>184366</v>
      </c>
      <c r="E18" s="15">
        <v>805873</v>
      </c>
    </row>
    <row r="19" spans="2:5" ht="11.5" x14ac:dyDescent="0.25">
      <c r="B19" s="2" t="s">
        <v>23</v>
      </c>
      <c r="C19" s="41">
        <v>25</v>
      </c>
      <c r="D19" s="15">
        <v>-64926</v>
      </c>
      <c r="E19" s="15">
        <v>-8847</v>
      </c>
    </row>
    <row r="20" spans="2:5" ht="23" x14ac:dyDescent="0.25">
      <c r="B20" s="2" t="s">
        <v>83</v>
      </c>
      <c r="C20" s="41" t="s">
        <v>110</v>
      </c>
      <c r="D20" s="15">
        <v>-1632</v>
      </c>
      <c r="E20" s="15">
        <v>747356</v>
      </c>
    </row>
    <row r="21" spans="2:5" ht="23" x14ac:dyDescent="0.25">
      <c r="B21" s="2" t="s">
        <v>84</v>
      </c>
      <c r="C21" s="41">
        <v>12</v>
      </c>
      <c r="D21" s="70" t="s">
        <v>66</v>
      </c>
      <c r="E21" s="15">
        <v>4316</v>
      </c>
    </row>
    <row r="22" spans="2:5" ht="12" thickBot="1" x14ac:dyDescent="0.3">
      <c r="B22" s="2" t="s">
        <v>102</v>
      </c>
      <c r="C22" s="41"/>
      <c r="D22" s="19">
        <v>567755</v>
      </c>
      <c r="E22" s="19">
        <v>164968</v>
      </c>
    </row>
    <row r="23" spans="2:5" ht="12" thickBot="1" x14ac:dyDescent="0.3">
      <c r="B23" s="45" t="s">
        <v>24</v>
      </c>
      <c r="C23" s="46"/>
      <c r="D23" s="17">
        <f>SUM(D16:D22)</f>
        <v>7103140</v>
      </c>
      <c r="E23" s="17">
        <f>SUM(E16:E22)</f>
        <v>9840819</v>
      </c>
    </row>
    <row r="24" spans="2:5" ht="14" x14ac:dyDescent="0.25">
      <c r="B24" s="105"/>
      <c r="C24" s="41"/>
      <c r="D24" s="67"/>
      <c r="E24" s="71"/>
    </row>
    <row r="25" spans="2:5" ht="12" thickBot="1" x14ac:dyDescent="0.3">
      <c r="B25" s="3" t="s">
        <v>85</v>
      </c>
      <c r="C25" s="42"/>
      <c r="D25" s="19">
        <v>-1419369</v>
      </c>
      <c r="E25" s="19">
        <v>-1768864</v>
      </c>
    </row>
    <row r="26" spans="2:5" ht="12" thickBot="1" x14ac:dyDescent="0.3">
      <c r="B26" s="11" t="s">
        <v>86</v>
      </c>
      <c r="C26" s="42"/>
      <c r="D26" s="17">
        <f>D23+D25</f>
        <v>5683771</v>
      </c>
      <c r="E26" s="17">
        <f>E23+E25</f>
        <v>8071955</v>
      </c>
    </row>
    <row r="27" spans="2:5" ht="11.5" x14ac:dyDescent="0.25">
      <c r="B27" s="2"/>
      <c r="C27" s="41"/>
      <c r="D27" s="71"/>
      <c r="E27" s="71"/>
    </row>
    <row r="28" spans="2:5" ht="12" thickBot="1" x14ac:dyDescent="0.3">
      <c r="B28" s="3" t="s">
        <v>25</v>
      </c>
      <c r="C28" s="42"/>
      <c r="D28" s="19" t="s">
        <v>66</v>
      </c>
      <c r="E28" s="19" t="s">
        <v>66</v>
      </c>
    </row>
    <row r="29" spans="2:5" ht="12" thickBot="1" x14ac:dyDescent="0.3">
      <c r="B29" s="13" t="s">
        <v>68</v>
      </c>
      <c r="C29" s="47"/>
      <c r="D29" s="21">
        <f>D26</f>
        <v>5683771</v>
      </c>
      <c r="E29" s="21">
        <f>E26</f>
        <v>8071955</v>
      </c>
    </row>
    <row r="30" spans="2:5" ht="12" thickTop="1" x14ac:dyDescent="0.25">
      <c r="B30" s="7"/>
      <c r="C30" s="8"/>
      <c r="D30" s="17"/>
      <c r="E30" s="17"/>
    </row>
    <row r="31" spans="2:5" ht="11.5" x14ac:dyDescent="0.25">
      <c r="B31" s="48" t="s">
        <v>87</v>
      </c>
      <c r="C31" s="8"/>
      <c r="D31" s="17"/>
      <c r="E31" s="17"/>
    </row>
    <row r="32" spans="2:5" ht="12" thickBot="1" x14ac:dyDescent="0.3">
      <c r="B32" s="49" t="s">
        <v>103</v>
      </c>
      <c r="C32" s="50">
        <v>15</v>
      </c>
      <c r="D32" s="72">
        <v>46085</v>
      </c>
      <c r="E32" s="72">
        <v>65448</v>
      </c>
    </row>
    <row r="33" spans="2:5" ht="13.5" thickTop="1" x14ac:dyDescent="0.25">
      <c r="B33" s="51"/>
      <c r="C33" s="106"/>
      <c r="D33" s="106"/>
      <c r="E33" s="106"/>
    </row>
    <row r="37" spans="2:5" ht="14" x14ac:dyDescent="0.3">
      <c r="B37" s="100" t="s">
        <v>49</v>
      </c>
      <c r="C37" s="102"/>
      <c r="D37" s="100" t="s">
        <v>79</v>
      </c>
    </row>
    <row r="38" spans="2:5" ht="14" x14ac:dyDescent="0.3">
      <c r="B38" s="103"/>
      <c r="C38" s="102"/>
      <c r="D38" s="103"/>
    </row>
    <row r="39" spans="2:5" ht="14" x14ac:dyDescent="0.3">
      <c r="B39" s="100" t="s">
        <v>50</v>
      </c>
      <c r="C39" s="102"/>
      <c r="D39" s="100" t="s">
        <v>51</v>
      </c>
    </row>
  </sheetData>
  <mergeCells count="3">
    <mergeCell ref="B4:E4"/>
    <mergeCell ref="B5:E5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G90"/>
  <sheetViews>
    <sheetView topLeftCell="A19" workbookViewId="0">
      <selection activeCell="D53" sqref="D53:D55"/>
    </sheetView>
  </sheetViews>
  <sheetFormatPr defaultColWidth="9.33203125" defaultRowHeight="10.5" x14ac:dyDescent="0.25"/>
  <cols>
    <col min="1" max="1" width="9.33203125" style="107"/>
    <col min="2" max="2" width="65.88671875" style="107" customWidth="1"/>
    <col min="3" max="3" width="9.5546875" style="107" customWidth="1"/>
    <col min="4" max="4" width="14.44140625" style="108" customWidth="1"/>
    <col min="5" max="5" width="16.77734375" style="108" customWidth="1"/>
    <col min="6" max="16384" width="9.33203125" style="107"/>
  </cols>
  <sheetData>
    <row r="2" spans="2:6" ht="14" x14ac:dyDescent="0.3">
      <c r="B2" s="115" t="s">
        <v>111</v>
      </c>
      <c r="C2" s="115"/>
      <c r="D2" s="115"/>
      <c r="E2" s="115"/>
    </row>
    <row r="3" spans="2:6" ht="14" x14ac:dyDescent="0.3">
      <c r="B3" s="113"/>
      <c r="C3" s="113"/>
      <c r="D3" s="114"/>
      <c r="E3" s="114"/>
    </row>
    <row r="4" spans="2:6" ht="29" customHeight="1" x14ac:dyDescent="0.3">
      <c r="B4" s="101" t="s">
        <v>113</v>
      </c>
      <c r="C4" s="101"/>
      <c r="D4" s="101"/>
      <c r="E4" s="101"/>
    </row>
    <row r="5" spans="2:6" x14ac:dyDescent="0.25">
      <c r="B5" s="109"/>
      <c r="C5" s="109"/>
      <c r="D5" s="109"/>
      <c r="E5" s="109"/>
    </row>
    <row r="6" spans="2:6" ht="11" thickBot="1" x14ac:dyDescent="0.3"/>
    <row r="7" spans="2:6" ht="12.5" thickTop="1" thickBot="1" x14ac:dyDescent="0.3">
      <c r="B7" s="38" t="s">
        <v>69</v>
      </c>
      <c r="C7" s="39" t="s">
        <v>16</v>
      </c>
      <c r="D7" s="40" t="s">
        <v>105</v>
      </c>
      <c r="E7" s="40" t="s">
        <v>106</v>
      </c>
    </row>
    <row r="8" spans="2:6" ht="14.5" thickTop="1" x14ac:dyDescent="0.25">
      <c r="B8" s="7" t="s">
        <v>1</v>
      </c>
      <c r="C8" s="105"/>
      <c r="D8" s="43"/>
      <c r="E8" s="43"/>
    </row>
    <row r="9" spans="2:6" ht="14" x14ac:dyDescent="0.25">
      <c r="B9" s="105"/>
      <c r="C9" s="105"/>
      <c r="D9" s="52"/>
      <c r="E9" s="52"/>
    </row>
    <row r="10" spans="2:6" ht="13" x14ac:dyDescent="0.3">
      <c r="B10" s="2" t="s">
        <v>2</v>
      </c>
      <c r="C10" s="4"/>
      <c r="D10" s="15">
        <v>15279241</v>
      </c>
      <c r="E10" s="15">
        <v>13919028</v>
      </c>
      <c r="F10" s="1"/>
    </row>
    <row r="11" spans="2:6" ht="11.5" x14ac:dyDescent="0.25">
      <c r="B11" s="2" t="s">
        <v>3</v>
      </c>
      <c r="C11" s="4"/>
      <c r="D11" s="15">
        <v>12290</v>
      </c>
      <c r="E11" s="15">
        <v>872</v>
      </c>
    </row>
    <row r="12" spans="2:6" ht="11.5" x14ac:dyDescent="0.25">
      <c r="B12" s="2" t="s">
        <v>57</v>
      </c>
      <c r="C12" s="4"/>
      <c r="D12" s="15">
        <v>143150</v>
      </c>
      <c r="E12" s="15">
        <v>457218</v>
      </c>
    </row>
    <row r="13" spans="2:6" ht="11.5" x14ac:dyDescent="0.25">
      <c r="B13" s="2" t="s">
        <v>4</v>
      </c>
      <c r="C13" s="4"/>
      <c r="D13" s="15">
        <v>2420</v>
      </c>
      <c r="E13" s="15">
        <v>7514</v>
      </c>
    </row>
    <row r="14" spans="2:6" ht="11.5" x14ac:dyDescent="0.25">
      <c r="B14" s="2" t="s">
        <v>5</v>
      </c>
      <c r="C14" s="4"/>
      <c r="D14" s="15">
        <v>-2202017</v>
      </c>
      <c r="E14" s="15">
        <v>-1750061</v>
      </c>
    </row>
    <row r="15" spans="2:6" ht="11.5" x14ac:dyDescent="0.25">
      <c r="B15" s="2" t="s">
        <v>58</v>
      </c>
      <c r="C15" s="4"/>
      <c r="D15" s="15">
        <v>-37565</v>
      </c>
      <c r="E15" s="15">
        <v>-40200</v>
      </c>
    </row>
    <row r="16" spans="2:6" ht="11.5" x14ac:dyDescent="0.25">
      <c r="B16" s="2" t="s">
        <v>9</v>
      </c>
      <c r="C16" s="4"/>
      <c r="D16" s="15">
        <v>-11545</v>
      </c>
      <c r="E16" s="15">
        <v>-5520</v>
      </c>
    </row>
    <row r="17" spans="2:5" ht="11.5" x14ac:dyDescent="0.25">
      <c r="B17" s="2" t="s">
        <v>10</v>
      </c>
      <c r="C17" s="4"/>
      <c r="D17" s="15">
        <v>-1454783</v>
      </c>
      <c r="E17" s="15">
        <v>-1567770</v>
      </c>
    </row>
    <row r="18" spans="2:5" ht="11.5" x14ac:dyDescent="0.25">
      <c r="B18" s="2" t="s">
        <v>6</v>
      </c>
      <c r="C18" s="4"/>
      <c r="D18" s="15">
        <v>-1244431</v>
      </c>
      <c r="E18" s="15">
        <v>-928815</v>
      </c>
    </row>
    <row r="19" spans="2:5" ht="11.5" x14ac:dyDescent="0.25">
      <c r="B19" s="2" t="s">
        <v>7</v>
      </c>
      <c r="C19" s="4"/>
      <c r="D19" s="15">
        <v>-1718193</v>
      </c>
      <c r="E19" s="15">
        <v>-2453418</v>
      </c>
    </row>
    <row r="20" spans="2:5" ht="11.5" x14ac:dyDescent="0.25">
      <c r="B20" s="2" t="s">
        <v>47</v>
      </c>
      <c r="C20" s="4"/>
      <c r="D20" s="15">
        <v>-943484</v>
      </c>
      <c r="E20" s="15">
        <v>-1658996</v>
      </c>
    </row>
    <row r="21" spans="2:5" ht="12" thickBot="1" x14ac:dyDescent="0.3">
      <c r="B21" s="2" t="s">
        <v>8</v>
      </c>
      <c r="C21" s="4"/>
      <c r="D21" s="15">
        <v>-30095</v>
      </c>
      <c r="E21" s="15">
        <v>-38276</v>
      </c>
    </row>
    <row r="22" spans="2:5" ht="12" thickBot="1" x14ac:dyDescent="0.3">
      <c r="B22" s="5" t="s">
        <v>67</v>
      </c>
      <c r="C22" s="6"/>
      <c r="D22" s="16">
        <f>SUM(D10:D21)</f>
        <v>7794988</v>
      </c>
      <c r="E22" s="16">
        <f>SUM(E10:E21)</f>
        <v>5941576</v>
      </c>
    </row>
    <row r="23" spans="2:5" ht="14" x14ac:dyDescent="0.25">
      <c r="B23" s="105"/>
      <c r="C23" s="9"/>
      <c r="D23" s="18"/>
      <c r="E23" s="18"/>
    </row>
    <row r="24" spans="2:5" ht="23" x14ac:dyDescent="0.25">
      <c r="B24" s="7" t="s">
        <v>11</v>
      </c>
      <c r="C24" s="8"/>
      <c r="D24" s="17"/>
      <c r="E24" s="17"/>
    </row>
    <row r="25" spans="2:5" ht="14" x14ac:dyDescent="0.25">
      <c r="B25" s="105"/>
      <c r="C25" s="9"/>
      <c r="D25" s="18"/>
      <c r="E25" s="18"/>
    </row>
    <row r="26" spans="2:5" s="110" customFormat="1" ht="11.5" x14ac:dyDescent="0.25">
      <c r="B26" s="2" t="s">
        <v>88</v>
      </c>
      <c r="C26" s="4"/>
      <c r="D26" s="15" t="s">
        <v>66</v>
      </c>
      <c r="E26" s="15">
        <v>-1646</v>
      </c>
    </row>
    <row r="27" spans="2:5" ht="11.5" x14ac:dyDescent="0.25">
      <c r="B27" s="2" t="s">
        <v>89</v>
      </c>
      <c r="C27" s="4"/>
      <c r="D27" s="15">
        <v>-17010141</v>
      </c>
      <c r="E27" s="15">
        <v>-27907332</v>
      </c>
    </row>
    <row r="28" spans="2:5" s="110" customFormat="1" ht="11.5" x14ac:dyDescent="0.25">
      <c r="B28" s="2" t="s">
        <v>48</v>
      </c>
      <c r="C28" s="4"/>
      <c r="D28" s="15">
        <v>17463802</v>
      </c>
      <c r="E28" s="15">
        <v>41914990</v>
      </c>
    </row>
    <row r="29" spans="2:5" ht="11.5" x14ac:dyDescent="0.25">
      <c r="B29" s="2" t="s">
        <v>12</v>
      </c>
      <c r="C29" s="4"/>
      <c r="D29" s="15">
        <v>-2962328</v>
      </c>
      <c r="E29" s="15">
        <v>-548805</v>
      </c>
    </row>
    <row r="30" spans="2:5" ht="11.5" x14ac:dyDescent="0.25">
      <c r="B30" s="2" t="s">
        <v>13</v>
      </c>
      <c r="C30" s="4"/>
      <c r="D30" s="15">
        <v>-3864</v>
      </c>
      <c r="E30" s="15">
        <v>-56023</v>
      </c>
    </row>
    <row r="31" spans="2:5" ht="11.5" x14ac:dyDescent="0.25">
      <c r="B31" s="2" t="s">
        <v>14</v>
      </c>
      <c r="C31" s="4"/>
      <c r="D31" s="15" t="s">
        <v>66</v>
      </c>
      <c r="E31" s="15">
        <v>-400</v>
      </c>
    </row>
    <row r="32" spans="2:5" ht="12" thickBot="1" x14ac:dyDescent="0.3">
      <c r="B32" s="3" t="s">
        <v>59</v>
      </c>
      <c r="C32" s="10"/>
      <c r="D32" s="19">
        <v>-183177</v>
      </c>
      <c r="E32" s="19">
        <v>-64773</v>
      </c>
    </row>
    <row r="33" spans="2:7" ht="23.5" thickBot="1" x14ac:dyDescent="0.3">
      <c r="B33" s="11" t="s">
        <v>90</v>
      </c>
      <c r="C33" s="10"/>
      <c r="D33" s="20">
        <f>SUM(D27:D32)</f>
        <v>-2695708</v>
      </c>
      <c r="E33" s="20">
        <f>SUM(E26:E32)</f>
        <v>13336011</v>
      </c>
    </row>
    <row r="34" spans="2:7" x14ac:dyDescent="0.25">
      <c r="B34" s="12"/>
      <c r="C34" s="9"/>
      <c r="D34" s="18"/>
      <c r="E34" s="18"/>
    </row>
    <row r="35" spans="2:7" ht="14" x14ac:dyDescent="0.3">
      <c r="B35" s="7" t="s">
        <v>15</v>
      </c>
      <c r="C35" s="111"/>
      <c r="D35" s="17"/>
      <c r="E35" s="17"/>
    </row>
    <row r="36" spans="2:7" ht="14" x14ac:dyDescent="0.3">
      <c r="B36" s="105"/>
      <c r="C36" s="111"/>
      <c r="D36" s="18"/>
      <c r="E36" s="18"/>
    </row>
    <row r="37" spans="2:7" ht="11.5" x14ac:dyDescent="0.25">
      <c r="B37" s="2" t="s">
        <v>108</v>
      </c>
      <c r="C37" s="4">
        <v>17</v>
      </c>
      <c r="D37" s="15">
        <v>-99750</v>
      </c>
      <c r="E37" s="15">
        <v>-99393</v>
      </c>
    </row>
    <row r="38" spans="2:7" ht="14" x14ac:dyDescent="0.3">
      <c r="B38" s="82" t="s">
        <v>109</v>
      </c>
      <c r="C38" s="111"/>
      <c r="D38" s="83"/>
      <c r="E38" s="83">
        <v>6044839</v>
      </c>
    </row>
    <row r="39" spans="2:7" s="110" customFormat="1" ht="11.5" x14ac:dyDescent="0.25">
      <c r="B39" s="2" t="s">
        <v>91</v>
      </c>
      <c r="C39" s="4">
        <v>15</v>
      </c>
      <c r="D39" s="15">
        <v>-3000000</v>
      </c>
      <c r="E39" s="15">
        <v>-26000000</v>
      </c>
    </row>
    <row r="40" spans="2:7" ht="12" thickBot="1" x14ac:dyDescent="0.3">
      <c r="B40" s="3" t="s">
        <v>92</v>
      </c>
      <c r="C40" s="10">
        <v>17</v>
      </c>
      <c r="D40" s="19">
        <v>-2000000</v>
      </c>
      <c r="E40" s="19" t="s">
        <v>66</v>
      </c>
    </row>
    <row r="41" spans="2:7" s="110" customFormat="1" ht="23.5" thickBot="1" x14ac:dyDescent="0.3">
      <c r="B41" s="11" t="s">
        <v>93</v>
      </c>
      <c r="C41" s="10"/>
      <c r="D41" s="20">
        <f>SUM(D37:D40)</f>
        <v>-5099750</v>
      </c>
      <c r="E41" s="20">
        <f>SUM(E37:E40)</f>
        <v>-20054554</v>
      </c>
    </row>
    <row r="42" spans="2:7" ht="11.5" x14ac:dyDescent="0.25">
      <c r="B42" s="2"/>
      <c r="C42" s="4"/>
      <c r="D42" s="17"/>
      <c r="E42" s="17"/>
    </row>
    <row r="43" spans="2:7" ht="14" x14ac:dyDescent="0.3">
      <c r="B43" s="2" t="s">
        <v>94</v>
      </c>
      <c r="C43" s="111"/>
      <c r="D43" s="17">
        <v>-470</v>
      </c>
      <c r="E43" s="17">
        <v>-776967</v>
      </c>
    </row>
    <row r="44" spans="2:7" ht="11.5" x14ac:dyDescent="0.25">
      <c r="B44" s="2"/>
      <c r="C44" s="4"/>
      <c r="D44" s="17"/>
      <c r="E44" s="17"/>
    </row>
    <row r="45" spans="2:7" ht="14" x14ac:dyDescent="0.3">
      <c r="B45" s="7" t="s">
        <v>62</v>
      </c>
      <c r="C45" s="111"/>
      <c r="D45" s="17">
        <v>-4336</v>
      </c>
      <c r="E45" s="17">
        <v>-8198</v>
      </c>
    </row>
    <row r="46" spans="2:7" ht="11.5" x14ac:dyDescent="0.25">
      <c r="B46" s="7"/>
      <c r="C46" s="4"/>
      <c r="D46" s="17"/>
      <c r="E46" s="17"/>
    </row>
    <row r="47" spans="2:7" s="110" customFormat="1" ht="11.5" x14ac:dyDescent="0.25">
      <c r="B47" s="7" t="s">
        <v>60</v>
      </c>
      <c r="C47" s="4">
        <v>13</v>
      </c>
      <c r="D47" s="17">
        <v>7308</v>
      </c>
      <c r="E47" s="17">
        <v>784692</v>
      </c>
      <c r="F47" s="112"/>
      <c r="G47" s="112"/>
    </row>
    <row r="48" spans="2:7" ht="11.5" x14ac:dyDescent="0.25">
      <c r="B48" s="7"/>
      <c r="C48" s="4"/>
      <c r="D48" s="17"/>
      <c r="E48" s="17"/>
    </row>
    <row r="49" spans="2:5" ht="12" thickBot="1" x14ac:dyDescent="0.3">
      <c r="B49" s="11" t="s">
        <v>61</v>
      </c>
      <c r="C49" s="10">
        <v>13</v>
      </c>
      <c r="D49" s="19" t="s">
        <v>66</v>
      </c>
      <c r="E49" s="20">
        <v>3939</v>
      </c>
    </row>
    <row r="50" spans="2:5" ht="12" thickBot="1" x14ac:dyDescent="0.3">
      <c r="B50" s="13" t="s">
        <v>95</v>
      </c>
      <c r="C50" s="14">
        <v>13</v>
      </c>
      <c r="D50" s="21">
        <f>SUM(D43:D49)</f>
        <v>2502</v>
      </c>
      <c r="E50" s="21">
        <f>SUM(E43:E49)</f>
        <v>3466</v>
      </c>
    </row>
    <row r="51" spans="2:5" ht="13.5" thickTop="1" x14ac:dyDescent="0.25">
      <c r="B51" s="53"/>
      <c r="C51" s="106"/>
      <c r="D51" s="106"/>
      <c r="E51" s="106"/>
    </row>
    <row r="52" spans="2:5" ht="14" x14ac:dyDescent="0.3">
      <c r="B52" s="100"/>
      <c r="C52" s="100"/>
      <c r="D52" s="92"/>
      <c r="E52" s="100"/>
    </row>
    <row r="53" spans="2:5" ht="14" x14ac:dyDescent="0.3">
      <c r="B53" s="100" t="s">
        <v>49</v>
      </c>
      <c r="C53" s="92"/>
      <c r="D53" s="100" t="s">
        <v>79</v>
      </c>
      <c r="E53" s="91"/>
    </row>
    <row r="54" spans="2:5" x14ac:dyDescent="0.25">
      <c r="B54" s="91"/>
      <c r="C54" s="92"/>
      <c r="D54" s="91"/>
      <c r="E54" s="91"/>
    </row>
    <row r="55" spans="2:5" ht="14" x14ac:dyDescent="0.3">
      <c r="B55" s="100" t="s">
        <v>50</v>
      </c>
      <c r="C55" s="92"/>
      <c r="D55" s="100" t="s">
        <v>51</v>
      </c>
      <c r="E55" s="91"/>
    </row>
    <row r="56" spans="2:5" x14ac:dyDescent="0.25">
      <c r="D56" s="107"/>
      <c r="E56" s="107"/>
    </row>
    <row r="57" spans="2:5" x14ac:dyDescent="0.25">
      <c r="D57" s="107"/>
      <c r="E57" s="107"/>
    </row>
    <row r="58" spans="2:5" x14ac:dyDescent="0.25">
      <c r="D58" s="107"/>
      <c r="E58" s="107"/>
    </row>
    <row r="59" spans="2:5" x14ac:dyDescent="0.25">
      <c r="D59" s="107"/>
      <c r="E59" s="107"/>
    </row>
    <row r="60" spans="2:5" x14ac:dyDescent="0.25">
      <c r="D60" s="107"/>
      <c r="E60" s="107"/>
    </row>
    <row r="61" spans="2:5" x14ac:dyDescent="0.25">
      <c r="D61" s="107"/>
      <c r="E61" s="107"/>
    </row>
    <row r="62" spans="2:5" x14ac:dyDescent="0.25">
      <c r="D62" s="107"/>
      <c r="E62" s="107"/>
    </row>
    <row r="63" spans="2:5" x14ac:dyDescent="0.25">
      <c r="D63" s="107"/>
      <c r="E63" s="107"/>
    </row>
    <row r="64" spans="2:5" x14ac:dyDescent="0.25">
      <c r="D64" s="107"/>
      <c r="E64" s="107"/>
    </row>
    <row r="65" s="107" customFormat="1" x14ac:dyDescent="0.25"/>
    <row r="66" s="107" customFormat="1" x14ac:dyDescent="0.25"/>
    <row r="67" s="107" customFormat="1" x14ac:dyDescent="0.25"/>
    <row r="68" s="107" customFormat="1" x14ac:dyDescent="0.25"/>
    <row r="69" s="107" customFormat="1" x14ac:dyDescent="0.25"/>
    <row r="70" s="107" customFormat="1" x14ac:dyDescent="0.25"/>
    <row r="71" s="107" customFormat="1" x14ac:dyDescent="0.25"/>
    <row r="72" s="107" customFormat="1" x14ac:dyDescent="0.25"/>
    <row r="73" s="107" customFormat="1" x14ac:dyDescent="0.25"/>
    <row r="74" s="107" customFormat="1" x14ac:dyDescent="0.25"/>
    <row r="75" s="107" customFormat="1" x14ac:dyDescent="0.25"/>
    <row r="76" s="107" customFormat="1" x14ac:dyDescent="0.25"/>
    <row r="77" s="107" customFormat="1" x14ac:dyDescent="0.25"/>
    <row r="78" s="107" customFormat="1" x14ac:dyDescent="0.25"/>
    <row r="79" s="107" customFormat="1" x14ac:dyDescent="0.25"/>
    <row r="80" s="107" customFormat="1" x14ac:dyDescent="0.25"/>
    <row r="81" s="107" customFormat="1" x14ac:dyDescent="0.25"/>
    <row r="82" s="107" customFormat="1" x14ac:dyDescent="0.25"/>
    <row r="83" s="107" customFormat="1" x14ac:dyDescent="0.25"/>
    <row r="84" s="107" customFormat="1" x14ac:dyDescent="0.25"/>
    <row r="85" s="107" customFormat="1" x14ac:dyDescent="0.25"/>
    <row r="86" s="107" customFormat="1" x14ac:dyDescent="0.25"/>
    <row r="87" s="107" customFormat="1" x14ac:dyDescent="0.25"/>
    <row r="88" s="107" customFormat="1" x14ac:dyDescent="0.25"/>
    <row r="89" s="107" customFormat="1" x14ac:dyDescent="0.25"/>
    <row r="90" s="107" customFormat="1" x14ac:dyDescent="0.25"/>
  </sheetData>
  <mergeCells count="3">
    <mergeCell ref="B4:E4"/>
    <mergeCell ref="B5:E5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G27"/>
  <sheetViews>
    <sheetView workbookViewId="0">
      <selection activeCell="F32" sqref="F32"/>
    </sheetView>
  </sheetViews>
  <sheetFormatPr defaultColWidth="9.33203125" defaultRowHeight="10.5" outlineLevelCol="1" x14ac:dyDescent="0.25"/>
  <cols>
    <col min="1" max="1" width="9.33203125" style="107"/>
    <col min="2" max="2" width="43.109375" style="107" customWidth="1"/>
    <col min="3" max="3" width="9.33203125" style="107"/>
    <col min="4" max="4" width="16.109375" style="107" customWidth="1" outlineLevel="1"/>
    <col min="5" max="5" width="17.109375" style="107" customWidth="1"/>
    <col min="6" max="6" width="19" style="107" customWidth="1"/>
    <col min="7" max="7" width="16.33203125" style="107" customWidth="1"/>
    <col min="8" max="16384" width="9.33203125" style="107"/>
  </cols>
  <sheetData>
    <row r="2" spans="2:7" ht="14" x14ac:dyDescent="0.3">
      <c r="B2" s="115" t="s">
        <v>111</v>
      </c>
      <c r="C2" s="115"/>
      <c r="D2" s="115"/>
      <c r="E2" s="115"/>
      <c r="F2" s="115"/>
    </row>
    <row r="4" spans="2:7" ht="27" customHeight="1" x14ac:dyDescent="0.3">
      <c r="B4" s="101" t="s">
        <v>114</v>
      </c>
      <c r="C4" s="101"/>
      <c r="D4" s="101"/>
      <c r="E4" s="101"/>
      <c r="F4" s="101"/>
    </row>
    <row r="5" spans="2:7" ht="13" x14ac:dyDescent="0.3">
      <c r="B5" s="116"/>
    </row>
    <row r="6" spans="2:7" ht="13" x14ac:dyDescent="0.3">
      <c r="B6" s="116"/>
    </row>
    <row r="7" spans="2:7" ht="13.5" thickBot="1" x14ac:dyDescent="0.35">
      <c r="B7" s="116"/>
    </row>
    <row r="8" spans="2:7" ht="24" thickTop="1" thickBot="1" x14ac:dyDescent="0.3">
      <c r="B8" s="38" t="s">
        <v>69</v>
      </c>
      <c r="C8" s="39" t="s">
        <v>16</v>
      </c>
      <c r="D8" s="40" t="s">
        <v>28</v>
      </c>
      <c r="E8" s="40" t="s">
        <v>29</v>
      </c>
      <c r="F8" s="54" t="s">
        <v>96</v>
      </c>
    </row>
    <row r="9" spans="2:7" ht="12.5" thickTop="1" thickBot="1" x14ac:dyDescent="0.3">
      <c r="B9" s="11" t="s">
        <v>52</v>
      </c>
      <c r="C9" s="10"/>
      <c r="D9" s="20">
        <v>8515056</v>
      </c>
      <c r="E9" s="63">
        <v>31198119</v>
      </c>
      <c r="F9" s="63">
        <v>39713175</v>
      </c>
    </row>
    <row r="10" spans="2:7" ht="12" x14ac:dyDescent="0.25">
      <c r="B10" s="55" t="s">
        <v>30</v>
      </c>
      <c r="C10" s="56"/>
      <c r="D10" s="73" t="s">
        <v>66</v>
      </c>
      <c r="E10" s="68">
        <v>12345124</v>
      </c>
      <c r="F10" s="74">
        <v>12345124</v>
      </c>
    </row>
    <row r="11" spans="2:7" ht="12" thickBot="1" x14ac:dyDescent="0.3">
      <c r="B11" s="57" t="s">
        <v>97</v>
      </c>
      <c r="C11" s="58"/>
      <c r="D11" s="75" t="s">
        <v>66</v>
      </c>
      <c r="E11" s="76" t="s">
        <v>66</v>
      </c>
      <c r="F11" s="63" t="s">
        <v>66</v>
      </c>
    </row>
    <row r="12" spans="2:7" ht="11.5" x14ac:dyDescent="0.25">
      <c r="B12" s="2" t="s">
        <v>26</v>
      </c>
      <c r="C12" s="4"/>
      <c r="D12" s="77" t="s">
        <v>66</v>
      </c>
      <c r="E12" s="78">
        <v>12345124</v>
      </c>
      <c r="F12" s="59">
        <v>12345124</v>
      </c>
      <c r="G12" s="117"/>
    </row>
    <row r="13" spans="2:7" ht="23" x14ac:dyDescent="0.25">
      <c r="B13" s="2" t="s">
        <v>98</v>
      </c>
      <c r="C13" s="4"/>
      <c r="D13" s="62" t="s">
        <v>66</v>
      </c>
      <c r="E13" s="78">
        <v>520822</v>
      </c>
      <c r="F13" s="59">
        <v>520822</v>
      </c>
      <c r="G13" s="117"/>
    </row>
    <row r="14" spans="2:7" ht="12" thickBot="1" x14ac:dyDescent="0.3">
      <c r="B14" s="3" t="s">
        <v>99</v>
      </c>
      <c r="C14" s="10">
        <v>15</v>
      </c>
      <c r="D14" s="65" t="s">
        <v>66</v>
      </c>
      <c r="E14" s="79">
        <v>-26000000</v>
      </c>
      <c r="F14" s="63">
        <v>-26000000</v>
      </c>
    </row>
    <row r="15" spans="2:7" ht="12" thickBot="1" x14ac:dyDescent="0.3">
      <c r="B15" s="11" t="s">
        <v>100</v>
      </c>
      <c r="C15" s="10"/>
      <c r="D15" s="20">
        <v>8515056</v>
      </c>
      <c r="E15" s="63">
        <f>E9+E13+E14+E12</f>
        <v>18064065</v>
      </c>
      <c r="F15" s="63">
        <f>F9+F13+F14+F12</f>
        <v>26579121</v>
      </c>
    </row>
    <row r="16" spans="2:7" ht="12" x14ac:dyDescent="0.25">
      <c r="B16" s="55" t="s">
        <v>30</v>
      </c>
      <c r="C16" s="56"/>
      <c r="D16" s="62" t="s">
        <v>66</v>
      </c>
      <c r="E16" s="68">
        <v>5683771</v>
      </c>
      <c r="F16" s="74">
        <f>E16</f>
        <v>5683771</v>
      </c>
    </row>
    <row r="17" spans="2:7" ht="12" thickBot="1" x14ac:dyDescent="0.3">
      <c r="B17" s="57" t="s">
        <v>97</v>
      </c>
      <c r="C17" s="58"/>
      <c r="D17" s="65" t="s">
        <v>66</v>
      </c>
      <c r="E17" s="80" t="s">
        <v>66</v>
      </c>
      <c r="F17" s="80" t="s">
        <v>66</v>
      </c>
      <c r="G17" s="117"/>
    </row>
    <row r="18" spans="2:7" ht="11.5" x14ac:dyDescent="0.25">
      <c r="B18" s="2" t="s">
        <v>26</v>
      </c>
      <c r="C18" s="56"/>
      <c r="D18" s="62" t="s">
        <v>66</v>
      </c>
      <c r="E18" s="78">
        <v>5683771</v>
      </c>
      <c r="F18" s="59">
        <f>F16</f>
        <v>5683771</v>
      </c>
    </row>
    <row r="19" spans="2:7" ht="23" x14ac:dyDescent="0.25">
      <c r="B19" s="2" t="s">
        <v>101</v>
      </c>
      <c r="C19" s="4">
        <v>11.17</v>
      </c>
      <c r="D19" s="62" t="s">
        <v>66</v>
      </c>
      <c r="E19" s="78">
        <v>-81545</v>
      </c>
      <c r="F19" s="59">
        <v>-81545</v>
      </c>
      <c r="G19" s="117"/>
    </row>
    <row r="20" spans="2:7" ht="12" thickBot="1" x14ac:dyDescent="0.3">
      <c r="B20" s="3" t="s">
        <v>99</v>
      </c>
      <c r="C20" s="10">
        <v>15</v>
      </c>
      <c r="D20" s="65" t="s">
        <v>66</v>
      </c>
      <c r="E20" s="79">
        <v>-3000000</v>
      </c>
      <c r="F20" s="63">
        <v>-3000000</v>
      </c>
    </row>
    <row r="21" spans="2:7" ht="12" thickBot="1" x14ac:dyDescent="0.3">
      <c r="B21" s="13" t="s">
        <v>107</v>
      </c>
      <c r="C21" s="14"/>
      <c r="D21" s="21">
        <v>8515056</v>
      </c>
      <c r="E21" s="81">
        <f>E15+E18+E19+E20</f>
        <v>20666291</v>
      </c>
      <c r="F21" s="81">
        <f>F15+F18+F19+F20</f>
        <v>29181347</v>
      </c>
    </row>
    <row r="22" spans="2:7" ht="13.5" thickTop="1" x14ac:dyDescent="0.25">
      <c r="B22" s="51"/>
      <c r="C22" s="106"/>
      <c r="D22" s="106"/>
      <c r="E22" s="106"/>
      <c r="F22" s="106"/>
    </row>
    <row r="23" spans="2:7" x14ac:dyDescent="0.25">
      <c r="E23" s="117"/>
      <c r="F23" s="117"/>
    </row>
    <row r="25" spans="2:7" ht="14" x14ac:dyDescent="0.3">
      <c r="B25" s="100" t="s">
        <v>49</v>
      </c>
      <c r="C25" s="92"/>
      <c r="D25" s="118"/>
      <c r="E25" s="100" t="s">
        <v>79</v>
      </c>
    </row>
    <row r="26" spans="2:7" x14ac:dyDescent="0.25">
      <c r="B26" s="91"/>
      <c r="C26" s="92"/>
      <c r="D26" s="91"/>
      <c r="E26" s="91"/>
    </row>
    <row r="27" spans="2:7" ht="14" x14ac:dyDescent="0.3">
      <c r="B27" s="100" t="s">
        <v>50</v>
      </c>
      <c r="C27" s="92"/>
      <c r="D27" s="118"/>
      <c r="E27" s="100" t="s">
        <v>51</v>
      </c>
    </row>
  </sheetData>
  <mergeCells count="2">
    <mergeCell ref="B4:F4"/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Марал Сейткулова</cp:lastModifiedBy>
  <cp:revision>1</cp:revision>
  <cp:lastPrinted>2019-04-26T09:27:50Z</cp:lastPrinted>
  <dcterms:created xsi:type="dcterms:W3CDTF">2018-04-13T11:44:44Z</dcterms:created>
  <dcterms:modified xsi:type="dcterms:W3CDTF">2022-08-23T09:23:40Z</dcterms:modified>
</cp:coreProperties>
</file>