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ВСЕ ФАЙЛЫ\Отчеты\Отчет на биржу\Консолидированная финансовая отчетность зя январь -март 2020г\"/>
    </mc:Choice>
  </mc:AlternateContent>
  <xr:revisionPtr revIDLastSave="0" documentId="13_ncr:1_{950E4BE3-DB1E-4224-9021-45964751DB68}" xr6:coauthVersionLast="45" xr6:coauthVersionMax="45" xr10:uidLastSave="{00000000-0000-0000-0000-000000000000}"/>
  <bookViews>
    <workbookView xWindow="28680" yWindow="-120" windowWidth="29040" windowHeight="15840" tabRatio="832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1" l="1"/>
  <c r="F19" i="11" s="1"/>
  <c r="E18" i="11"/>
  <c r="E19" i="11" s="1"/>
  <c r="D19" i="11"/>
  <c r="F17" i="11"/>
  <c r="F15" i="11"/>
  <c r="E12" i="11"/>
  <c r="F11" i="11"/>
  <c r="F10" i="11"/>
  <c r="E8" i="11"/>
  <c r="F8" i="11"/>
  <c r="D8" i="11"/>
  <c r="D13" i="11" s="1"/>
  <c r="F7" i="11"/>
  <c r="F6" i="11"/>
  <c r="E38" i="8"/>
  <c r="D38" i="8"/>
  <c r="D39" i="8" s="1"/>
  <c r="D43" i="8" s="1"/>
  <c r="E32" i="8"/>
  <c r="D32" i="8"/>
  <c r="E20" i="8"/>
  <c r="E39" i="8" s="1"/>
  <c r="E43" i="8" s="1"/>
  <c r="D20" i="8"/>
  <c r="E27" i="12"/>
  <c r="E24" i="12"/>
  <c r="E21" i="12"/>
  <c r="E14" i="12"/>
  <c r="E9" i="12"/>
  <c r="D27" i="12"/>
  <c r="D24" i="12"/>
  <c r="D21" i="12"/>
  <c r="D14" i="12"/>
  <c r="D9" i="12"/>
  <c r="E51" i="13"/>
  <c r="E43" i="13"/>
  <c r="E36" i="13"/>
  <c r="E29" i="13"/>
  <c r="E19" i="13"/>
  <c r="D51" i="13"/>
  <c r="D43" i="13"/>
  <c r="D36" i="13"/>
  <c r="D29" i="13"/>
  <c r="D19" i="13"/>
  <c r="D52" i="13" l="1"/>
  <c r="D53" i="13" s="1"/>
  <c r="D30" i="13"/>
  <c r="E52" i="13"/>
  <c r="E53" i="13" s="1"/>
  <c r="E30" i="13"/>
  <c r="E13" i="11"/>
  <c r="F13" i="11" l="1"/>
</calcChain>
</file>

<file path=xl/sharedStrings.xml><?xml version="1.0" encoding="utf-8"?>
<sst xmlns="http://schemas.openxmlformats.org/spreadsheetml/2006/main" count="157" uniqueCount="132">
  <si>
    <t>Активы по разведке и оценке</t>
  </si>
  <si>
    <t>В тысячах  тенге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</si>
  <si>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</si>
  <si>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</si>
  <si>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</si>
  <si>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</si>
  <si>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</si>
  <si>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Платежи связанным сторонам</t>
  </si>
  <si>
    <t>Оплата расходов на персонал</t>
  </si>
  <si>
    <t>Оплата налогов и прочих платежей в бюджет</t>
  </si>
  <si>
    <t>Прочие выплаты</t>
  </si>
  <si>
    <t>Полученные вознаграждения</t>
  </si>
  <si>
    <t>Платежи по страховым премиям</t>
  </si>
  <si>
    <t>Авансы выданные</t>
  </si>
  <si>
    <t xml:space="preserve">Чистое поступление/отток денежных средств от операционной деятельности </t>
  </si>
  <si>
    <t>ДЕНЕЖНЫЕ ПОТОКИ ОТ ИНВЕСТИЦИОННОЙ ДЕЯТЕЛЬНОСТИ:</t>
  </si>
  <si>
    <t>Размещение банковского депозита (ликвидационный фонд)</t>
  </si>
  <si>
    <t>Приобретение основных средств</t>
  </si>
  <si>
    <t>Авансы, выданные за долгосрочные активы</t>
  </si>
  <si>
    <t>Долгосрочные инвестиции</t>
  </si>
  <si>
    <t>Приобретение нематериальных активов</t>
  </si>
  <si>
    <t>Платежи по контрактным обязательствам</t>
  </si>
  <si>
    <t>Чистый отток денежных средств от инвестиционной деятельности</t>
  </si>
  <si>
    <t>ДЕНЕЖНЫЕ ПОТОКИ ОТ ФИНАНСОВОЙ ДЕЯТЕЛЬНОСТИ:</t>
  </si>
  <si>
    <t xml:space="preserve">Предоставление займа связанной стороне </t>
  </si>
  <si>
    <t>Поступление денежных средств от финансовой деятельности</t>
  </si>
  <si>
    <t xml:space="preserve">Чистое увеличение денежных средств за период </t>
  </si>
  <si>
    <t>Эффект курсовых разниц</t>
  </si>
  <si>
    <t>Денежные средства, на начало периода</t>
  </si>
  <si>
    <t>Денежные средства, на конец периода</t>
  </si>
  <si>
    <t>В тыс.тенге</t>
  </si>
  <si>
    <t>Прим.</t>
  </si>
  <si>
    <t xml:space="preserve">Выручка 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</si>
  <si>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</si>
  <si>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</si>
  <si>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</si>
  <si>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</si>
  <si>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</si>
  <si>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</si>
  <si>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</si>
  <si>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Доходы/ (расходы) от курсовой разницы</t>
  </si>
  <si>
    <t>Прибыль до налогообложения</t>
  </si>
  <si>
    <t>Расходы по подоходному налогу</t>
  </si>
  <si>
    <t>Чистая прибыль за год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</si>
  <si>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</si>
  <si>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</si>
  <si>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</si>
  <si>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</si>
  <si>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</si>
  <si>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Итого капитал</t>
  </si>
  <si>
    <t>Прибыль за год</t>
  </si>
  <si>
    <t>Распределение дивидендов</t>
  </si>
  <si>
    <t>AltynEx Company АО</t>
  </si>
  <si>
    <t>Активы</t>
  </si>
  <si>
    <t>Долгосрочные активы</t>
  </si>
  <si>
    <t xml:space="preserve">Нематериальные активы </t>
  </si>
  <si>
    <t>Инвестиции в дочернюю компанию</t>
  </si>
  <si>
    <t>Итого долгосрочные активы</t>
  </si>
  <si>
    <t>Краткосрочные активы</t>
  </si>
  <si>
    <t xml:space="preserve">Денежные средства </t>
  </si>
  <si>
    <t>Займы выданные связанным сторонам</t>
  </si>
  <si>
    <t xml:space="preserve">Торговая и прочая дебиторская задолженность </t>
  </si>
  <si>
    <t>Авансы выданные и прочие активы</t>
  </si>
  <si>
    <t>Предоплата и возмещения по  налогам</t>
  </si>
  <si>
    <t>Предоплата по КПН</t>
  </si>
  <si>
    <t xml:space="preserve">                               -  </t>
  </si>
  <si>
    <t>Запасы</t>
  </si>
  <si>
    <t>Итого краткосрочные активы</t>
  </si>
  <si>
    <t>ИТОГО АКТИВЫ</t>
  </si>
  <si>
    <t xml:space="preserve"> КАПИТАЛ И ОБЯЗАТЕЛЬСТВА </t>
  </si>
  <si>
    <t>Капитал</t>
  </si>
  <si>
    <t>Дополнительно оплаченный капитал</t>
  </si>
  <si>
    <t>Долгосрочные обязательства</t>
  </si>
  <si>
    <t>Долгосрочные резервы</t>
  </si>
  <si>
    <t>Отложенные налоговые обязательства</t>
  </si>
  <si>
    <t>Обязательства по контрактной деятельности</t>
  </si>
  <si>
    <t>Итого долгосрочные обязательства</t>
  </si>
  <si>
    <t>Краткосрочные обязательства</t>
  </si>
  <si>
    <t>Торговая и прочая кредиторская задолженность</t>
  </si>
  <si>
    <t>Налоги и прочие обязательные платежи в бюджет</t>
  </si>
  <si>
    <t>Резервы краткосрочные</t>
  </si>
  <si>
    <t>Задолженность по подоходному налогу</t>
  </si>
  <si>
    <t>Итого кракосрочные обязательства</t>
  </si>
  <si>
    <t>ИТОГО  ОБЯЗАТЕЛЬСТВА</t>
  </si>
  <si>
    <t>ИТОГО КАПИТАЛ И ОБЯЗАТЕЛЬСТВА</t>
  </si>
  <si>
    <t>КОНСОЛИДИРОВАННЫЙ ОТЧЕТ О ДВИЖЕНИИ ДЕНЕЖНЫХ СРЕДСТВ</t>
  </si>
  <si>
    <t xml:space="preserve">Консолидированный отчет о прибылях и убытках и прочем совокупном доходе </t>
  </si>
  <si>
    <t>Денежные средства, ограниченные в использовании</t>
  </si>
  <si>
    <t>Дисконт по займу, выданному акционеру и полученному от учредителя</t>
  </si>
  <si>
    <t>Прибыль на акцию:</t>
  </si>
  <si>
    <t>Базовая  и разводненная прибыль на акцию, в тенге</t>
  </si>
  <si>
    <t>Резервы от обесценения финансовых активов</t>
  </si>
  <si>
    <t>31 декабря 2018 года</t>
  </si>
  <si>
    <t>Авансы выданные и прочие долгосрочные активы</t>
  </si>
  <si>
    <t>Краткосрочные банковские вклады</t>
  </si>
  <si>
    <t>Убытки от обесценения финансовых активов</t>
  </si>
  <si>
    <t>Убытки от обесценения не финансовых активов</t>
  </si>
  <si>
    <t>Размещение на банковском депозите</t>
  </si>
  <si>
    <t>Корпоративный подоходный налог уплаченный</t>
  </si>
  <si>
    <t>1 квартал 2019</t>
  </si>
  <si>
    <t>1 квартал 2018</t>
  </si>
  <si>
    <t>Получение займа от третьих лиц</t>
  </si>
  <si>
    <t>Резерв по обесценению финансовых активов (восстановление)</t>
  </si>
  <si>
    <t>Снятие денег с банковского депозита</t>
  </si>
  <si>
    <t>Прочие доходы (расходы)</t>
  </si>
  <si>
    <t xml:space="preserve">В тыс.тенге </t>
  </si>
  <si>
    <t>Консолидированный отчет о финансовом положении по состоянию на 31 марта 2020 года</t>
  </si>
  <si>
    <t>31 декабря 2019г</t>
  </si>
  <si>
    <t>31 марта 2020г</t>
  </si>
  <si>
    <t>Отложенный налоговый актив по НДС</t>
  </si>
  <si>
    <t>Долгосрочные обязательства по аренде</t>
  </si>
  <si>
    <t>Контрактные обязательства</t>
  </si>
  <si>
    <t>Краткосрочные обязательства по аренде</t>
  </si>
  <si>
    <t>за период, закончившийся 31 марта 2020 года</t>
  </si>
  <si>
    <t xml:space="preserve">ЗА ПЕРИОД, ЗАКОНЧИВШИЙСЯ 31 МАРТА 2020 ГОДА </t>
  </si>
  <si>
    <t>1 квартал 2020г</t>
  </si>
  <si>
    <t>1 квартал 2019г</t>
  </si>
  <si>
    <t>Консолидированный отчет об изменениях в капитале за период, закончившийся 31 марта 2020 года</t>
  </si>
  <si>
    <t>01 январь 2019 год</t>
  </si>
  <si>
    <t>31 декабря 2019 года</t>
  </si>
  <si>
    <t>01 январь 2020 год</t>
  </si>
  <si>
    <t>Займы, выданные</t>
  </si>
  <si>
    <t>____________________</t>
  </si>
  <si>
    <t>____________</t>
  </si>
  <si>
    <t>Сейткулова М.А.</t>
  </si>
  <si>
    <t>Главный бухгалтер</t>
  </si>
  <si>
    <t>Абдуллаев Д.Г</t>
  </si>
  <si>
    <t>Председателя правления</t>
  </si>
  <si>
    <t>Абдуллаев Д.Р.</t>
  </si>
  <si>
    <t>Абдуллаев Д.Р</t>
  </si>
  <si>
    <t>31 марта  2020года</t>
  </si>
  <si>
    <t>Балансовая стоимость одной простой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</si>
</sst>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</numFmts>
  <fonts count="25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CC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"/>
      <family val="2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0" fontId="5" fillId="0" borderId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5" fillId="0" borderId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3" fillId="0" borderId="0"/>
  </cellStyleXfs>
  <cellXfs count="79">
    <xf numFmtId="0" fontId="0" fillId="0" borderId="0" xfId="0"/>
    <xf numFmtId="0" fontId="8" fillId="0" borderId="0" xfId="0" applyFont="1"/>
    <xf numFmtId="0" fontId="6" fillId="0" borderId="0" xfId="0" applyFont="1" applyFill="1" applyAlignment="1">
      <alignment wrapText="1"/>
    </xf>
    <xf numFmtId="0" fontId="6" fillId="0" borderId="0" xfId="0" applyFont="1"/>
    <xf numFmtId="0" fontId="6" fillId="0" borderId="0" xfId="1" applyFont="1" applyFill="1"/>
    <xf numFmtId="0" fontId="6" fillId="0" borderId="0" xfId="0" applyFont="1" applyFill="1"/>
    <xf numFmtId="166" fontId="6" fillId="0" borderId="0" xfId="1" applyNumberFormat="1" applyFont="1" applyFill="1"/>
    <xf numFmtId="166" fontId="6" fillId="0" borderId="0" xfId="0" applyNumberFormat="1" applyFont="1" applyFill="1"/>
    <xf numFmtId="0" fontId="10" fillId="0" borderId="0" xfId="0" applyFont="1" applyFill="1"/>
    <xf numFmtId="0" fontId="0" fillId="0" borderId="0" xfId="0" applyFill="1"/>
    <xf numFmtId="3" fontId="6" fillId="0" borderId="0" xfId="1" applyNumberFormat="1" applyFont="1" applyFill="1"/>
    <xf numFmtId="3" fontId="10" fillId="0" borderId="0" xfId="1" applyNumberFormat="1" applyFont="1" applyFill="1"/>
    <xf numFmtId="0" fontId="8" fillId="0" borderId="1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3" fontId="0" fillId="0" borderId="0" xfId="0" applyNumberFormat="1" applyFill="1"/>
    <xf numFmtId="0" fontId="9" fillId="0" borderId="2" xfId="0" applyFont="1" applyFill="1" applyBorder="1"/>
    <xf numFmtId="3" fontId="9" fillId="0" borderId="2" xfId="0" applyNumberFormat="1" applyFont="1" applyFill="1" applyBorder="1"/>
    <xf numFmtId="0" fontId="12" fillId="0" borderId="0" xfId="0" applyFont="1" applyFill="1"/>
    <xf numFmtId="0" fontId="10" fillId="0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166" fontId="10" fillId="0" borderId="3" xfId="1" applyNumberFormat="1" applyFont="1" applyFill="1" applyBorder="1"/>
    <xf numFmtId="166" fontId="10" fillId="0" borderId="0" xfId="0" applyNumberFormat="1" applyFont="1" applyFill="1"/>
    <xf numFmtId="0" fontId="6" fillId="0" borderId="2" xfId="0" applyFont="1" applyFill="1" applyBorder="1"/>
    <xf numFmtId="166" fontId="10" fillId="0" borderId="2" xfId="0" applyNumberFormat="1" applyFont="1" applyFill="1" applyBorder="1"/>
    <xf numFmtId="0" fontId="10" fillId="0" borderId="2" xfId="0" applyFont="1" applyFill="1" applyBorder="1"/>
    <xf numFmtId="0" fontId="6" fillId="0" borderId="2" xfId="0" applyFont="1" applyFill="1" applyBorder="1" applyAlignment="1">
      <alignment wrapText="1"/>
    </xf>
    <xf numFmtId="166" fontId="13" fillId="0" borderId="0" xfId="0" applyNumberFormat="1" applyFont="1" applyFill="1"/>
    <xf numFmtId="0" fontId="0" fillId="0" borderId="0" xfId="0"/>
    <xf numFmtId="0" fontId="17" fillId="0" borderId="0" xfId="0" applyFont="1"/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4" fontId="0" fillId="0" borderId="0" xfId="0" applyNumberFormat="1"/>
    <xf numFmtId="3" fontId="0" fillId="0" borderId="0" xfId="0" applyNumberFormat="1"/>
    <xf numFmtId="0" fontId="18" fillId="0" borderId="0" xfId="0" applyFont="1"/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3" fontId="6" fillId="0" borderId="0" xfId="1" applyNumberFormat="1" applyFont="1"/>
    <xf numFmtId="3" fontId="10" fillId="0" borderId="0" xfId="1" applyNumberFormat="1" applyFont="1"/>
    <xf numFmtId="0" fontId="10" fillId="0" borderId="0" xfId="0" applyFont="1" applyFill="1" applyBorder="1"/>
    <xf numFmtId="0" fontId="6" fillId="0" borderId="0" xfId="0" applyFont="1" applyFill="1" applyBorder="1"/>
    <xf numFmtId="166" fontId="10" fillId="0" borderId="0" xfId="0" applyNumberFormat="1" applyFont="1" applyFill="1" applyBorder="1"/>
    <xf numFmtId="166" fontId="10" fillId="0" borderId="0" xfId="1" applyNumberFormat="1" applyFont="1" applyFill="1"/>
    <xf numFmtId="0" fontId="21" fillId="0" borderId="0" xfId="0" applyFont="1"/>
    <xf numFmtId="0" fontId="20" fillId="0" borderId="0" xfId="0" applyFont="1" applyAlignment="1">
      <alignment vertical="center"/>
    </xf>
    <xf numFmtId="0" fontId="15" fillId="0" borderId="0" xfId="0" applyFont="1"/>
    <xf numFmtId="0" fontId="19" fillId="0" borderId="0" xfId="0" applyFont="1" applyBorder="1" applyAlignment="1">
      <alignment horizontal="left" wrapText="1"/>
    </xf>
    <xf numFmtId="3" fontId="15" fillId="0" borderId="0" xfId="0" applyNumberFormat="1" applyFont="1"/>
    <xf numFmtId="0" fontId="22" fillId="0" borderId="0" xfId="0" applyFont="1" applyAlignment="1">
      <alignment vertical="center"/>
    </xf>
    <xf numFmtId="0" fontId="6" fillId="0" borderId="4" xfId="0" applyFont="1" applyFill="1" applyBorder="1"/>
    <xf numFmtId="0" fontId="21" fillId="0" borderId="0" xfId="0" applyFont="1"/>
    <xf numFmtId="0" fontId="20" fillId="0" borderId="0" xfId="0" applyFont="1" applyAlignment="1">
      <alignment vertical="center"/>
    </xf>
    <xf numFmtId="0" fontId="15" fillId="0" borderId="0" xfId="0" applyFont="1"/>
    <xf numFmtId="0" fontId="19" fillId="0" borderId="0" xfId="0" applyFont="1" applyBorder="1" applyAlignment="1">
      <alignment horizontal="left" wrapText="1"/>
    </xf>
    <xf numFmtId="3" fontId="15" fillId="0" borderId="0" xfId="0" applyNumberFormat="1" applyFont="1"/>
    <xf numFmtId="0" fontId="22" fillId="0" borderId="0" xfId="0" applyFont="1" applyAlignment="1">
      <alignment vertical="center"/>
    </xf>
    <xf numFmtId="0" fontId="6" fillId="0" borderId="0" xfId="0" applyFont="1" applyFill="1"/>
    <xf numFmtId="166" fontId="6" fillId="0" borderId="0" xfId="0" applyNumberFormat="1" applyFont="1" applyFill="1"/>
    <xf numFmtId="3" fontId="0" fillId="0" borderId="0" xfId="0" applyNumberFormat="1" applyFill="1"/>
    <xf numFmtId="3" fontId="9" fillId="0" borderId="2" xfId="0" applyNumberFormat="1" applyFont="1" applyFill="1" applyBorder="1"/>
    <xf numFmtId="0" fontId="21" fillId="0" borderId="0" xfId="0" applyFont="1"/>
    <xf numFmtId="0" fontId="20" fillId="0" borderId="0" xfId="0" applyFont="1" applyAlignment="1">
      <alignment vertical="center"/>
    </xf>
    <xf numFmtId="0" fontId="15" fillId="0" borderId="0" xfId="0" applyFont="1"/>
    <xf numFmtId="0" fontId="19" fillId="0" borderId="0" xfId="0" applyFont="1" applyBorder="1" applyAlignment="1">
      <alignment horizontal="left" wrapText="1"/>
    </xf>
    <xf numFmtId="3" fontId="15" fillId="0" borderId="0" xfId="0" applyNumberFormat="1" applyFont="1"/>
    <xf numFmtId="0" fontId="22" fillId="0" borderId="0" xfId="0" applyFont="1" applyAlignment="1">
      <alignment vertic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3" fontId="24" fillId="0" borderId="0" xfId="0" applyNumberFormat="1" applyFont="1"/>
    <xf numFmtId="0" fontId="20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2" xfId="0" applyFont="1" applyBorder="1"/>
    <xf numFmtId="3" fontId="9" fillId="0" borderId="2" xfId="0" applyNumberFormat="1" applyFont="1" applyBorder="1"/>
  </cellXfs>
  <cellStyles count="35">
    <cellStyle name="Comma 10" xfId="3" xr:uid="{00000000-0005-0000-0000-000000000000}"/>
    <cellStyle name="Comma 10 2" xfId="10" xr:uid="{00000000-0005-0000-0000-000001000000}"/>
    <cellStyle name="Comma 10 2 2" xfId="27" xr:uid="{37B72DC3-5F49-4483-80DE-6E3DC4C8129A}"/>
    <cellStyle name="Comma 10 3" xfId="15" xr:uid="{00000000-0005-0000-0000-000002000000}"/>
    <cellStyle name="Comma 10 3 2" xfId="31" xr:uid="{C403DE03-358F-4162-BB15-2544C1B4D139}"/>
    <cellStyle name="Comma 10 4" xfId="22" xr:uid="{2DD1B99F-301A-4C2F-951A-18D3E586FFF6}"/>
    <cellStyle name="Comma 10 6" xfId="7" xr:uid="{00000000-0005-0000-0000-000003000000}"/>
    <cellStyle name="Comma 10 6 2" xfId="13" xr:uid="{00000000-0005-0000-0000-000004000000}"/>
    <cellStyle name="Comma 10 6 3" xfId="25" xr:uid="{747D98D5-AE0D-47AE-93ED-B4A8327FB576}"/>
    <cellStyle name="Comma 12 3" xfId="2" xr:uid="{00000000-0005-0000-0000-000005000000}"/>
    <cellStyle name="Comma 12 3 2" xfId="9" xr:uid="{00000000-0005-0000-0000-000006000000}"/>
    <cellStyle name="Comma 12 3 2 2" xfId="26" xr:uid="{5181AE7D-5B91-496A-B0A8-827654EA6DE6}"/>
    <cellStyle name="Comma 12 3 3" xfId="14" xr:uid="{00000000-0005-0000-0000-000007000000}"/>
    <cellStyle name="Comma 12 3 3 2" xfId="30" xr:uid="{47F36B1B-53F2-4BB2-8C22-7725417603B8}"/>
    <cellStyle name="Comma 12 3 4" xfId="21" xr:uid="{943BAE88-E9A5-49A0-BF77-40BD60BDE3D5}"/>
    <cellStyle name="Comma 2 2 2 2" xfId="6" xr:uid="{00000000-0005-0000-0000-000008000000}"/>
    <cellStyle name="Comma 3" xfId="19" xr:uid="{00000000-0005-0000-0000-000009000000}"/>
    <cellStyle name="Comma 3 3 2" xfId="4" xr:uid="{00000000-0005-0000-0000-00000A000000}"/>
    <cellStyle name="Comma 3 3 2 2" xfId="11" xr:uid="{00000000-0005-0000-0000-00000B000000}"/>
    <cellStyle name="Comma 3 3 2 2 2" xfId="28" xr:uid="{32E0BC58-194F-4BDA-994B-B7ECA703F25A}"/>
    <cellStyle name="Comma 3 3 2 3" xfId="16" xr:uid="{00000000-0005-0000-0000-00000C000000}"/>
    <cellStyle name="Comma 3 3 2 3 2" xfId="32" xr:uid="{34FDD962-9D45-4DE8-ADC1-927AC4861762}"/>
    <cellStyle name="Comma 3 3 2 4" xfId="23" xr:uid="{258EA9F6-62DC-49EC-AFFC-05BACFA13527}"/>
    <cellStyle name="Normal 2 10 3" xfId="5" xr:uid="{00000000-0005-0000-0000-00000D000000}"/>
    <cellStyle name="Normal 2 10 3 2" xfId="12" xr:uid="{00000000-0005-0000-0000-00000E000000}"/>
    <cellStyle name="Normal 2 10 3 2 2" xfId="29" xr:uid="{9AA032CC-63EF-4727-91E0-88642BE4837F}"/>
    <cellStyle name="Normal 2 10 3 3" xfId="17" xr:uid="{00000000-0005-0000-0000-00000F000000}"/>
    <cellStyle name="Normal 2 10 3 3 2" xfId="33" xr:uid="{92F939E1-6195-4F00-8932-8FE543538478}"/>
    <cellStyle name="Normal 2 10 3 4" xfId="24" xr:uid="{9980AFB4-DEA2-4874-9C07-E8B2175C4E19}"/>
    <cellStyle name="Normal 3" xfId="20" xr:uid="{00000000-0005-0000-0000-000010000000}"/>
    <cellStyle name="Percent 18 2" xfId="8" xr:uid="{00000000-0005-0000-0000-000011000000}"/>
    <cellStyle name="Обычный" xfId="0" builtinId="0"/>
    <cellStyle name="Обычный 4" xfId="34" xr:uid="{EB474FC7-D0A1-4F43-A211-5961314A1BD8}"/>
    <cellStyle name="Финансовый" xfId="1" builtinId="3"/>
    <cellStyle name="Финансовый 2 4" xfId="18" xr:uid="{00000000-0005-0000-0000-00001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58"/>
  <sheetViews>
    <sheetView tabSelected="1" topLeftCell="A34" workbookViewId="0">
      <selection activeCell="C54" sqref="C54"/>
    </sheetView>
  </sheetViews>
  <sheetFormatPr defaultColWidth="9.140625" defaultRowHeight="10.199999999999999" x14ac:dyDescent="0.2"/>
  <cols>
    <col min="1" max="1" width="9.140625" style="9"/>
    <col min="2" max="2" width="63.140625" style="9" customWidth="1"/>
    <col min="3" max="3" width="9.42578125" style="14" customWidth="1"/>
    <col min="4" max="4" width="19.28515625" style="9" customWidth="1"/>
    <col min="5" max="5" width="13.85546875" style="9" customWidth="1"/>
    <col min="6" max="16384" width="9.140625" style="9"/>
  </cols>
  <sheetData>
    <row r="1" spans="1:5" ht="14.4" x14ac:dyDescent="0.3">
      <c r="A1" s="13"/>
    </row>
    <row r="2" spans="1:5" ht="15.6" x14ac:dyDescent="0.3">
      <c r="B2" s="15" t="s">
        <v>52</v>
      </c>
    </row>
    <row r="5" spans="1:5" ht="15.6" x14ac:dyDescent="0.3">
      <c r="B5" s="15" t="s">
        <v>106</v>
      </c>
    </row>
    <row r="8" spans="1:5" ht="31.5" customHeight="1" x14ac:dyDescent="0.2">
      <c r="B8" s="16" t="s">
        <v>30</v>
      </c>
      <c r="C8" s="17" t="s">
        <v>31</v>
      </c>
      <c r="D8" s="18" t="s">
        <v>108</v>
      </c>
      <c r="E8" s="18" t="s">
        <v>107</v>
      </c>
    </row>
    <row r="9" spans="1:5" ht="15.6" x14ac:dyDescent="0.3">
      <c r="B9" s="15" t="s">
        <v>53</v>
      </c>
    </row>
    <row r="10" spans="1:5" ht="14.4" x14ac:dyDescent="0.3">
      <c r="B10" s="13" t="s">
        <v>54</v>
      </c>
    </row>
    <row r="11" spans="1:5" x14ac:dyDescent="0.2">
      <c r="B11" s="33" t="s">
        <v>0</v>
      </c>
      <c r="C11" s="40">
        <v>5</v>
      </c>
      <c r="D11" s="38">
        <v>2300610</v>
      </c>
      <c r="E11" s="38">
        <v>2290950.5</v>
      </c>
    </row>
    <row r="12" spans="1:5" x14ac:dyDescent="0.2">
      <c r="B12" s="33" t="s">
        <v>46</v>
      </c>
      <c r="C12" s="40">
        <v>6</v>
      </c>
      <c r="D12" s="38">
        <v>6009024.0039999997</v>
      </c>
      <c r="E12" s="38">
        <v>6178133</v>
      </c>
    </row>
    <row r="13" spans="1:5" x14ac:dyDescent="0.2">
      <c r="B13" s="33" t="s">
        <v>55</v>
      </c>
      <c r="C13" s="40">
        <v>7</v>
      </c>
      <c r="D13" s="38">
        <v>417252</v>
      </c>
      <c r="E13" s="38">
        <v>430964</v>
      </c>
    </row>
    <row r="14" spans="1:5" x14ac:dyDescent="0.2">
      <c r="B14" s="33" t="s">
        <v>56</v>
      </c>
      <c r="C14" s="40"/>
      <c r="D14" s="38">
        <v>0</v>
      </c>
      <c r="E14" s="38">
        <v>0</v>
      </c>
    </row>
    <row r="15" spans="1:5" x14ac:dyDescent="0.2">
      <c r="B15" s="33" t="s">
        <v>93</v>
      </c>
      <c r="C15" s="40">
        <v>12</v>
      </c>
      <c r="D15" s="38">
        <v>467350</v>
      </c>
      <c r="E15" s="38">
        <v>162127</v>
      </c>
    </row>
    <row r="16" spans="1:5" x14ac:dyDescent="0.2">
      <c r="B16" s="33" t="s">
        <v>121</v>
      </c>
      <c r="C16" s="40">
        <v>11</v>
      </c>
      <c r="D16" s="38">
        <v>15354</v>
      </c>
      <c r="E16" s="38">
        <v>14952.3</v>
      </c>
    </row>
    <row r="17" spans="2:8" x14ac:dyDescent="0.2">
      <c r="B17" s="33" t="s">
        <v>109</v>
      </c>
      <c r="C17" s="40"/>
      <c r="D17" s="38">
        <v>44197</v>
      </c>
      <c r="E17" s="38">
        <v>44197.5</v>
      </c>
    </row>
    <row r="18" spans="2:8" x14ac:dyDescent="0.2">
      <c r="B18" s="33" t="s">
        <v>87</v>
      </c>
      <c r="C18" s="40">
        <v>8</v>
      </c>
      <c r="D18" s="38">
        <v>1822893</v>
      </c>
      <c r="E18" s="38">
        <v>1459253</v>
      </c>
    </row>
    <row r="19" spans="2:8" s="13" customFormat="1" ht="14.4" x14ac:dyDescent="0.3">
      <c r="B19" s="20" t="s">
        <v>57</v>
      </c>
      <c r="C19" s="41"/>
      <c r="D19" s="64">
        <f>SUM(D11:D18)</f>
        <v>11076680.004000001</v>
      </c>
      <c r="E19" s="21">
        <f>SUM(E11:E18)</f>
        <v>10580577.300000001</v>
      </c>
    </row>
    <row r="20" spans="2:8" ht="14.4" x14ac:dyDescent="0.3">
      <c r="B20" s="13" t="s">
        <v>58</v>
      </c>
      <c r="C20" s="40"/>
      <c r="D20" s="63"/>
    </row>
    <row r="21" spans="2:8" x14ac:dyDescent="0.2">
      <c r="B21" s="33" t="s">
        <v>66</v>
      </c>
      <c r="C21" s="40">
        <v>9</v>
      </c>
      <c r="D21" s="38">
        <v>3024718</v>
      </c>
      <c r="E21" s="38">
        <v>3254601.5</v>
      </c>
    </row>
    <row r="22" spans="2:8" x14ac:dyDescent="0.2">
      <c r="B22" s="33" t="s">
        <v>61</v>
      </c>
      <c r="C22" s="40">
        <v>10</v>
      </c>
      <c r="D22" s="38">
        <v>4879927</v>
      </c>
      <c r="E22" s="38">
        <v>3183904</v>
      </c>
    </row>
    <row r="23" spans="2:8" x14ac:dyDescent="0.2">
      <c r="B23" s="33" t="s">
        <v>60</v>
      </c>
      <c r="C23" s="40">
        <v>11</v>
      </c>
      <c r="D23" s="38">
        <v>5588798.0015099989</v>
      </c>
      <c r="E23" s="38">
        <v>5478793.77996</v>
      </c>
      <c r="H23" s="19"/>
    </row>
    <row r="24" spans="2:8" x14ac:dyDescent="0.2">
      <c r="B24" s="33" t="s">
        <v>62</v>
      </c>
      <c r="C24" s="40">
        <v>12</v>
      </c>
      <c r="D24" s="38">
        <v>163072</v>
      </c>
      <c r="E24" s="38">
        <v>144043</v>
      </c>
    </row>
    <row r="25" spans="2:8" x14ac:dyDescent="0.2">
      <c r="B25" s="33" t="s">
        <v>63</v>
      </c>
      <c r="C25" s="40"/>
      <c r="D25" s="38">
        <v>93480</v>
      </c>
      <c r="E25" s="38">
        <v>77995.3</v>
      </c>
    </row>
    <row r="26" spans="2:8" x14ac:dyDescent="0.2">
      <c r="B26" s="33" t="s">
        <v>64</v>
      </c>
      <c r="C26" s="40"/>
      <c r="D26" s="38">
        <v>0</v>
      </c>
      <c r="E26" s="33">
        <v>0</v>
      </c>
    </row>
    <row r="27" spans="2:8" x14ac:dyDescent="0.2">
      <c r="B27" s="33" t="s">
        <v>94</v>
      </c>
      <c r="C27" s="40">
        <v>14</v>
      </c>
      <c r="D27" s="38">
        <v>5077553</v>
      </c>
      <c r="E27" s="38">
        <v>4530963</v>
      </c>
    </row>
    <row r="28" spans="2:8" x14ac:dyDescent="0.2">
      <c r="B28" s="33" t="s">
        <v>59</v>
      </c>
      <c r="C28" s="40">
        <v>13</v>
      </c>
      <c r="D28" s="38">
        <v>2066141</v>
      </c>
      <c r="E28" s="38">
        <v>842213</v>
      </c>
    </row>
    <row r="29" spans="2:8" s="13" customFormat="1" ht="14.4" x14ac:dyDescent="0.3">
      <c r="B29" s="20" t="s">
        <v>67</v>
      </c>
      <c r="C29" s="41"/>
      <c r="D29" s="64">
        <f>SUM(D21:D28)</f>
        <v>20893689.001509998</v>
      </c>
      <c r="E29" s="21">
        <f>SUM(E21:E28)</f>
        <v>17512513.57996</v>
      </c>
    </row>
    <row r="30" spans="2:8" s="13" customFormat="1" ht="14.4" x14ac:dyDescent="0.3">
      <c r="B30" s="20" t="s">
        <v>68</v>
      </c>
      <c r="C30" s="41"/>
      <c r="D30" s="64">
        <f>D29+D19</f>
        <v>31970369.005509999</v>
      </c>
      <c r="E30" s="21">
        <f>E29+E19</f>
        <v>28093090.879960001</v>
      </c>
    </row>
    <row r="31" spans="2:8" ht="14.4" x14ac:dyDescent="0.3">
      <c r="B31" s="13" t="s">
        <v>69</v>
      </c>
      <c r="C31" s="40"/>
      <c r="D31" s="63"/>
    </row>
    <row r="32" spans="2:8" ht="15.6" x14ac:dyDescent="0.3">
      <c r="B32" s="15" t="s">
        <v>70</v>
      </c>
      <c r="C32" s="40"/>
      <c r="D32" s="63"/>
    </row>
    <row r="33" spans="2:7" x14ac:dyDescent="0.2">
      <c r="B33" s="9" t="s">
        <v>47</v>
      </c>
      <c r="C33" s="40">
        <v>15</v>
      </c>
      <c r="D33" s="38">
        <v>8515056</v>
      </c>
      <c r="E33" s="38">
        <v>8515056</v>
      </c>
    </row>
    <row r="34" spans="2:7" x14ac:dyDescent="0.2">
      <c r="B34" s="9" t="s">
        <v>71</v>
      </c>
      <c r="C34" s="40"/>
      <c r="D34" s="38"/>
      <c r="E34" s="33"/>
    </row>
    <row r="35" spans="2:7" x14ac:dyDescent="0.2">
      <c r="B35" s="9" t="s">
        <v>48</v>
      </c>
      <c r="C35" s="40"/>
      <c r="D35" s="38">
        <v>20863170</v>
      </c>
      <c r="E35" s="38">
        <v>17140960</v>
      </c>
      <c r="G35" s="19"/>
    </row>
    <row r="36" spans="2:7" s="13" customFormat="1" ht="14.4" x14ac:dyDescent="0.3">
      <c r="B36" s="20" t="s">
        <v>49</v>
      </c>
      <c r="C36" s="41"/>
      <c r="D36" s="64">
        <f>SUM(D33:D35)</f>
        <v>29378226</v>
      </c>
      <c r="E36" s="21">
        <f>SUM(E33:E35)</f>
        <v>25656016</v>
      </c>
    </row>
    <row r="37" spans="2:7" x14ac:dyDescent="0.2">
      <c r="C37" s="40"/>
      <c r="D37" s="63"/>
      <c r="E37" s="9" t="s">
        <v>65</v>
      </c>
    </row>
    <row r="38" spans="2:7" ht="14.4" x14ac:dyDescent="0.3">
      <c r="B38" s="13" t="s">
        <v>72</v>
      </c>
      <c r="C38" s="40"/>
      <c r="D38" s="63"/>
    </row>
    <row r="39" spans="2:7" x14ac:dyDescent="0.2">
      <c r="B39" s="33" t="s">
        <v>73</v>
      </c>
      <c r="C39" s="40">
        <v>16</v>
      </c>
      <c r="D39" s="38">
        <v>611893</v>
      </c>
      <c r="E39" s="38">
        <v>611893</v>
      </c>
    </row>
    <row r="40" spans="2:7" x14ac:dyDescent="0.2">
      <c r="B40" s="33" t="s">
        <v>74</v>
      </c>
      <c r="C40" s="40"/>
      <c r="D40" s="38">
        <v>157513</v>
      </c>
      <c r="E40" s="38">
        <v>157513</v>
      </c>
    </row>
    <row r="41" spans="2:7" x14ac:dyDescent="0.2">
      <c r="B41" s="39" t="s">
        <v>110</v>
      </c>
      <c r="C41" s="40"/>
      <c r="D41" s="38">
        <v>26051</v>
      </c>
      <c r="E41" s="38">
        <v>26051</v>
      </c>
    </row>
    <row r="42" spans="2:7" x14ac:dyDescent="0.2">
      <c r="B42" s="33" t="s">
        <v>75</v>
      </c>
      <c r="C42" s="40"/>
      <c r="D42" s="38">
        <v>11918</v>
      </c>
      <c r="E42" s="38">
        <v>11918</v>
      </c>
    </row>
    <row r="43" spans="2:7" s="13" customFormat="1" ht="14.4" x14ac:dyDescent="0.3">
      <c r="B43" s="20" t="s">
        <v>76</v>
      </c>
      <c r="C43" s="41"/>
      <c r="D43" s="64">
        <f>SUM(D39:D42)</f>
        <v>807375</v>
      </c>
      <c r="E43" s="21">
        <f>SUM(E39:E42)</f>
        <v>807375</v>
      </c>
    </row>
    <row r="44" spans="2:7" ht="15.6" customHeight="1" x14ac:dyDescent="0.3">
      <c r="B44" s="13" t="s">
        <v>77</v>
      </c>
      <c r="C44" s="40"/>
      <c r="D44" s="63"/>
    </row>
    <row r="45" spans="2:7" x14ac:dyDescent="0.2">
      <c r="B45" s="33" t="s">
        <v>111</v>
      </c>
      <c r="C45" s="40"/>
      <c r="D45" s="38">
        <v>119</v>
      </c>
      <c r="E45" s="38">
        <v>250</v>
      </c>
    </row>
    <row r="46" spans="2:7" x14ac:dyDescent="0.2">
      <c r="B46" s="33" t="s">
        <v>78</v>
      </c>
      <c r="C46" s="40">
        <v>17</v>
      </c>
      <c r="D46" s="38">
        <v>408991</v>
      </c>
      <c r="E46" s="38">
        <v>391412</v>
      </c>
    </row>
    <row r="47" spans="2:7" x14ac:dyDescent="0.2">
      <c r="B47" s="39" t="s">
        <v>112</v>
      </c>
      <c r="C47" s="40"/>
      <c r="D47" s="38">
        <v>8091</v>
      </c>
      <c r="E47" s="38">
        <v>10610</v>
      </c>
    </row>
    <row r="48" spans="2:7" x14ac:dyDescent="0.2">
      <c r="B48" s="33" t="s">
        <v>79</v>
      </c>
      <c r="C48" s="40">
        <v>18</v>
      </c>
      <c r="D48" s="38">
        <v>983794</v>
      </c>
      <c r="E48" s="38">
        <v>1105783</v>
      </c>
    </row>
    <row r="49" spans="2:5" x14ac:dyDescent="0.2">
      <c r="B49" s="33" t="s">
        <v>80</v>
      </c>
      <c r="C49" s="40"/>
      <c r="D49" s="38">
        <v>34746</v>
      </c>
      <c r="E49" s="38">
        <v>42389</v>
      </c>
    </row>
    <row r="50" spans="2:5" x14ac:dyDescent="0.2">
      <c r="B50" s="33" t="s">
        <v>81</v>
      </c>
      <c r="C50" s="40"/>
      <c r="D50" s="38">
        <v>349027</v>
      </c>
      <c r="E50" s="38">
        <v>79256</v>
      </c>
    </row>
    <row r="51" spans="2:5" s="13" customFormat="1" ht="14.4" x14ac:dyDescent="0.3">
      <c r="B51" s="20" t="s">
        <v>82</v>
      </c>
      <c r="C51" s="41"/>
      <c r="D51" s="64">
        <f>SUM(D45:D50)</f>
        <v>1784768</v>
      </c>
      <c r="E51" s="21">
        <f>SUM(E45:E50)</f>
        <v>1629700</v>
      </c>
    </row>
    <row r="52" spans="2:5" ht="14.4" x14ac:dyDescent="0.3">
      <c r="B52" s="20" t="s">
        <v>83</v>
      </c>
      <c r="C52" s="41"/>
      <c r="D52" s="64">
        <f>D51+D43</f>
        <v>2592143</v>
      </c>
      <c r="E52" s="21">
        <f>E51+E43</f>
        <v>2437075</v>
      </c>
    </row>
    <row r="53" spans="2:5" ht="14.4" x14ac:dyDescent="0.3">
      <c r="B53" s="20" t="s">
        <v>84</v>
      </c>
      <c r="C53" s="41"/>
      <c r="D53" s="64">
        <f>D52+D36</f>
        <v>31970369</v>
      </c>
      <c r="E53" s="21">
        <f>E52+E36</f>
        <v>28093091</v>
      </c>
    </row>
    <row r="54" spans="2:5" ht="14.4" x14ac:dyDescent="0.3">
      <c r="B54" s="77" t="s">
        <v>131</v>
      </c>
      <c r="C54" s="40">
        <v>15</v>
      </c>
      <c r="D54" s="78">
        <v>234819</v>
      </c>
      <c r="E54" s="78">
        <v>204528</v>
      </c>
    </row>
    <row r="56" spans="2:5" ht="13.2" x14ac:dyDescent="0.25">
      <c r="B56" s="53" t="s">
        <v>122</v>
      </c>
      <c r="C56" s="48"/>
      <c r="D56" s="51" t="s">
        <v>123</v>
      </c>
      <c r="E56" s="52"/>
    </row>
    <row r="57" spans="2:5" ht="13.2" x14ac:dyDescent="0.25">
      <c r="B57" s="49" t="s">
        <v>126</v>
      </c>
      <c r="C57" s="48"/>
      <c r="D57" s="74" t="s">
        <v>124</v>
      </c>
      <c r="E57" s="74"/>
    </row>
    <row r="58" spans="2:5" ht="13.2" x14ac:dyDescent="0.25">
      <c r="B58" s="49" t="s">
        <v>127</v>
      </c>
      <c r="C58" s="50"/>
      <c r="D58" s="49" t="s">
        <v>125</v>
      </c>
      <c r="E58" s="52"/>
    </row>
  </sheetData>
  <mergeCells count="1">
    <mergeCell ref="D57:E57"/>
  </mergeCells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37"/>
  <sheetViews>
    <sheetView workbookViewId="0">
      <selection activeCell="B31" sqref="B31:E31"/>
    </sheetView>
  </sheetViews>
  <sheetFormatPr defaultColWidth="9.140625" defaultRowHeight="10.199999999999999" x14ac:dyDescent="0.2"/>
  <cols>
    <col min="1" max="1" width="9.140625" style="9"/>
    <col min="2" max="2" width="51.140625" style="9" customWidth="1"/>
    <col min="3" max="3" width="9.28515625" style="14"/>
    <col min="4" max="4" width="16.7109375" style="9" customWidth="1"/>
    <col min="5" max="5" width="18.7109375" style="9" bestFit="1" customWidth="1"/>
    <col min="6" max="16384" width="9.140625" style="9"/>
  </cols>
  <sheetData>
    <row r="2" spans="2:5" ht="15.6" x14ac:dyDescent="0.3">
      <c r="B2" s="75" t="s">
        <v>86</v>
      </c>
      <c r="C2" s="75"/>
      <c r="D2" s="75"/>
      <c r="E2" s="75"/>
    </row>
    <row r="3" spans="2:5" ht="15.6" x14ac:dyDescent="0.3">
      <c r="B3" s="75" t="s">
        <v>113</v>
      </c>
      <c r="C3" s="75"/>
      <c r="D3" s="75"/>
      <c r="E3" s="75"/>
    </row>
    <row r="4" spans="2:5" ht="15.6" x14ac:dyDescent="0.3">
      <c r="B4" s="15"/>
    </row>
    <row r="6" spans="2:5" x14ac:dyDescent="0.2">
      <c r="B6" s="9" t="s">
        <v>30</v>
      </c>
      <c r="C6" s="14" t="s">
        <v>31</v>
      </c>
      <c r="D6" s="12" t="s">
        <v>99</v>
      </c>
      <c r="E6" s="12" t="s">
        <v>100</v>
      </c>
    </row>
    <row r="7" spans="2:5" x14ac:dyDescent="0.2">
      <c r="B7" s="9" t="s">
        <v>32</v>
      </c>
      <c r="C7" s="14">
        <v>19</v>
      </c>
      <c r="D7" s="38">
        <v>6135463</v>
      </c>
      <c r="E7" s="38">
        <v>2847169</v>
      </c>
    </row>
    <row r="8" spans="2:5" x14ac:dyDescent="0.2">
      <c r="B8" s="9" t="s">
        <v>33</v>
      </c>
      <c r="C8" s="14">
        <v>20</v>
      </c>
      <c r="D8" s="38">
        <v>-1510821</v>
      </c>
      <c r="E8" s="38">
        <v>-1399195</v>
      </c>
    </row>
    <row r="9" spans="2:5" x14ac:dyDescent="0.2">
      <c r="B9" s="71" t="s">
        <v>34</v>
      </c>
      <c r="C9" s="72"/>
      <c r="D9" s="73">
        <f>SUM(D7:D8)</f>
        <v>4624642</v>
      </c>
      <c r="E9" s="73">
        <f>SUM(E7:E8)</f>
        <v>1447974</v>
      </c>
    </row>
    <row r="10" spans="2:5" x14ac:dyDescent="0.2">
      <c r="D10" s="33"/>
      <c r="E10" s="33"/>
    </row>
    <row r="11" spans="2:5" x14ac:dyDescent="0.2">
      <c r="B11" s="9" t="s">
        <v>35</v>
      </c>
      <c r="C11" s="14">
        <v>21</v>
      </c>
      <c r="D11" s="38">
        <v>-742779</v>
      </c>
      <c r="E11" s="38"/>
    </row>
    <row r="12" spans="2:5" x14ac:dyDescent="0.2">
      <c r="B12" s="9" t="s">
        <v>36</v>
      </c>
      <c r="C12" s="14">
        <v>22</v>
      </c>
      <c r="D12" s="38">
        <v>-165422.03599999999</v>
      </c>
      <c r="E12" s="38">
        <v>-223075</v>
      </c>
    </row>
    <row r="13" spans="2:5" x14ac:dyDescent="0.2">
      <c r="B13" s="33" t="s">
        <v>104</v>
      </c>
      <c r="D13" s="38">
        <v>-18234.96429</v>
      </c>
      <c r="E13" s="38">
        <v>-5283</v>
      </c>
    </row>
    <row r="14" spans="2:5" x14ac:dyDescent="0.2">
      <c r="B14" s="71" t="s">
        <v>37</v>
      </c>
      <c r="C14" s="72"/>
      <c r="D14" s="73">
        <f>SUM(D9:D13)</f>
        <v>3698205.9997100001</v>
      </c>
      <c r="E14" s="73">
        <f>SUM(E9:E13)</f>
        <v>1219616</v>
      </c>
    </row>
    <row r="15" spans="2:5" x14ac:dyDescent="0.2">
      <c r="D15" s="33"/>
      <c r="E15" s="33"/>
    </row>
    <row r="16" spans="2:5" x14ac:dyDescent="0.2">
      <c r="B16" s="9" t="s">
        <v>38</v>
      </c>
      <c r="C16" s="14">
        <v>23</v>
      </c>
      <c r="D16" s="38">
        <v>234072</v>
      </c>
      <c r="E16" s="38">
        <v>170952</v>
      </c>
    </row>
    <row r="17" spans="2:5" x14ac:dyDescent="0.2">
      <c r="B17" s="9" t="s">
        <v>39</v>
      </c>
      <c r="C17" s="14">
        <v>24</v>
      </c>
      <c r="D17" s="38">
        <v>-1218.7670000000217</v>
      </c>
      <c r="E17" s="38">
        <v>-38239</v>
      </c>
    </row>
    <row r="18" spans="2:5" x14ac:dyDescent="0.2">
      <c r="B18" s="33" t="s">
        <v>95</v>
      </c>
      <c r="D18" s="38">
        <v>135308</v>
      </c>
      <c r="E18" s="38">
        <v>17162</v>
      </c>
    </row>
    <row r="19" spans="2:5" x14ac:dyDescent="0.2">
      <c r="B19" s="33" t="s">
        <v>96</v>
      </c>
      <c r="D19" s="38">
        <v>0</v>
      </c>
      <c r="E19" s="38"/>
    </row>
    <row r="20" spans="2:5" x14ac:dyDescent="0.2">
      <c r="B20" s="9" t="s">
        <v>40</v>
      </c>
      <c r="D20" s="38">
        <v>522637</v>
      </c>
      <c r="E20" s="38">
        <v>-8953</v>
      </c>
    </row>
    <row r="21" spans="2:5" x14ac:dyDescent="0.2">
      <c r="B21" s="71" t="s">
        <v>41</v>
      </c>
      <c r="C21" s="72"/>
      <c r="D21" s="73">
        <f>SUM(D14:D20)</f>
        <v>4589004.2327100001</v>
      </c>
      <c r="E21" s="73">
        <f>SUM(E14:E20)</f>
        <v>1360538</v>
      </c>
    </row>
    <row r="22" spans="2:5" x14ac:dyDescent="0.2">
      <c r="D22" s="33"/>
      <c r="E22" s="33"/>
    </row>
    <row r="23" spans="2:5" x14ac:dyDescent="0.2">
      <c r="B23" s="9" t="s">
        <v>42</v>
      </c>
      <c r="D23" s="38">
        <v>-866794</v>
      </c>
      <c r="E23" s="38">
        <v>-283494</v>
      </c>
    </row>
    <row r="24" spans="2:5" x14ac:dyDescent="0.2">
      <c r="B24" s="71" t="s">
        <v>43</v>
      </c>
      <c r="C24" s="72"/>
      <c r="D24" s="73">
        <f>D21+D23</f>
        <v>3722210.2327100001</v>
      </c>
      <c r="E24" s="73">
        <f>E21+E23</f>
        <v>1077044</v>
      </c>
    </row>
    <row r="25" spans="2:5" x14ac:dyDescent="0.2">
      <c r="D25" s="33"/>
      <c r="E25" s="33"/>
    </row>
    <row r="26" spans="2:5" x14ac:dyDescent="0.2">
      <c r="B26" s="9" t="s">
        <v>44</v>
      </c>
      <c r="D26" s="33"/>
      <c r="E26" s="33">
        <v>0</v>
      </c>
    </row>
    <row r="27" spans="2:5" x14ac:dyDescent="0.2">
      <c r="B27" s="71" t="s">
        <v>45</v>
      </c>
      <c r="C27" s="72"/>
      <c r="D27" s="73">
        <f>D24</f>
        <v>3722210.2327100001</v>
      </c>
      <c r="E27" s="73">
        <f>E24</f>
        <v>1077044</v>
      </c>
    </row>
    <row r="28" spans="2:5" x14ac:dyDescent="0.2">
      <c r="D28" s="37"/>
      <c r="E28" s="33"/>
    </row>
    <row r="29" spans="2:5" x14ac:dyDescent="0.2">
      <c r="B29" s="9" t="s">
        <v>89</v>
      </c>
      <c r="D29" s="38"/>
      <c r="E29" s="38"/>
    </row>
    <row r="30" spans="2:5" x14ac:dyDescent="0.2">
      <c r="D30" s="38"/>
      <c r="E30" s="38"/>
    </row>
    <row r="31" spans="2:5" x14ac:dyDescent="0.2">
      <c r="B31" s="71" t="s">
        <v>90</v>
      </c>
      <c r="C31" s="72">
        <v>15</v>
      </c>
      <c r="D31" s="73">
        <v>30180</v>
      </c>
      <c r="E31" s="73">
        <v>8733</v>
      </c>
    </row>
    <row r="35" spans="2:5" ht="26.4" x14ac:dyDescent="0.25">
      <c r="B35" s="60" t="s">
        <v>122</v>
      </c>
      <c r="C35" s="55"/>
      <c r="D35" s="58" t="s">
        <v>123</v>
      </c>
      <c r="E35" s="59"/>
    </row>
    <row r="36" spans="2:5" ht="13.2" x14ac:dyDescent="0.25">
      <c r="B36" s="56" t="s">
        <v>128</v>
      </c>
      <c r="C36" s="55"/>
      <c r="D36" s="74" t="s">
        <v>124</v>
      </c>
      <c r="E36" s="74"/>
    </row>
    <row r="37" spans="2:5" ht="13.2" x14ac:dyDescent="0.25">
      <c r="B37" s="56" t="s">
        <v>127</v>
      </c>
      <c r="C37" s="57"/>
      <c r="D37" s="56" t="s">
        <v>125</v>
      </c>
      <c r="E37" s="59"/>
    </row>
  </sheetData>
  <mergeCells count="3">
    <mergeCell ref="B2:E2"/>
    <mergeCell ref="B3:E3"/>
    <mergeCell ref="D36:E3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H50"/>
  <sheetViews>
    <sheetView topLeftCell="A7" workbookViewId="0">
      <selection activeCell="I37" sqref="I37"/>
    </sheetView>
  </sheetViews>
  <sheetFormatPr defaultColWidth="9.28515625" defaultRowHeight="10.199999999999999" x14ac:dyDescent="0.2"/>
  <cols>
    <col min="1" max="1" width="9.28515625" style="5"/>
    <col min="2" max="2" width="64.42578125" style="5" customWidth="1"/>
    <col min="3" max="3" width="8.7109375" style="5" customWidth="1"/>
    <col min="4" max="4" width="20" style="4" customWidth="1"/>
    <col min="5" max="5" width="23.28515625" style="4" customWidth="1"/>
    <col min="6" max="6" width="10.85546875" style="5" bestFit="1" customWidth="1"/>
    <col min="7" max="16384" width="9.28515625" style="5"/>
  </cols>
  <sheetData>
    <row r="2" spans="2:8" x14ac:dyDescent="0.2">
      <c r="B2" s="76" t="s">
        <v>85</v>
      </c>
      <c r="C2" s="76"/>
      <c r="D2" s="76"/>
      <c r="E2" s="76"/>
    </row>
    <row r="3" spans="2:8" x14ac:dyDescent="0.2">
      <c r="B3" s="76" t="s">
        <v>114</v>
      </c>
      <c r="C3" s="76"/>
      <c r="D3" s="76"/>
      <c r="E3" s="76"/>
    </row>
    <row r="5" spans="2:8" x14ac:dyDescent="0.2">
      <c r="B5" s="5" t="s">
        <v>1</v>
      </c>
      <c r="D5" s="1"/>
    </row>
    <row r="6" spans="2:8" x14ac:dyDescent="0.2">
      <c r="B6" s="8" t="s">
        <v>2</v>
      </c>
      <c r="C6" s="8" t="s">
        <v>31</v>
      </c>
      <c r="D6" s="12" t="s">
        <v>115</v>
      </c>
      <c r="E6" s="12" t="s">
        <v>116</v>
      </c>
    </row>
    <row r="7" spans="2:8" x14ac:dyDescent="0.2">
      <c r="B7" s="5" t="s">
        <v>3</v>
      </c>
      <c r="D7" s="42">
        <v>5258785</v>
      </c>
      <c r="E7" s="42">
        <v>2033961</v>
      </c>
    </row>
    <row r="8" spans="2:8" ht="13.2" x14ac:dyDescent="0.25">
      <c r="B8" s="5" t="s">
        <v>4</v>
      </c>
      <c r="D8" s="42">
        <v>0</v>
      </c>
      <c r="E8" s="42"/>
      <c r="H8" s="34"/>
    </row>
    <row r="9" spans="2:8" x14ac:dyDescent="0.2">
      <c r="B9" s="5" t="s">
        <v>11</v>
      </c>
      <c r="D9" s="42">
        <v>88437</v>
      </c>
      <c r="E9" s="42">
        <v>13877</v>
      </c>
    </row>
    <row r="10" spans="2:8" x14ac:dyDescent="0.2">
      <c r="B10" s="5" t="s">
        <v>5</v>
      </c>
      <c r="D10" s="42">
        <v>1341</v>
      </c>
      <c r="E10" s="42">
        <v>1370</v>
      </c>
    </row>
    <row r="11" spans="2:8" x14ac:dyDescent="0.2">
      <c r="B11" s="5" t="s">
        <v>6</v>
      </c>
      <c r="D11" s="42">
        <v>-521600</v>
      </c>
      <c r="E11" s="42">
        <v>-731568</v>
      </c>
    </row>
    <row r="12" spans="2:8" x14ac:dyDescent="0.2">
      <c r="B12" s="5" t="s">
        <v>7</v>
      </c>
      <c r="D12" s="42">
        <v>0</v>
      </c>
      <c r="E12" s="42">
        <v>0</v>
      </c>
    </row>
    <row r="13" spans="2:8" x14ac:dyDescent="0.2">
      <c r="B13" s="5" t="s">
        <v>8</v>
      </c>
      <c r="D13" s="42">
        <v>-316365</v>
      </c>
      <c r="E13" s="42">
        <v>-435733</v>
      </c>
    </row>
    <row r="14" spans="2:8" x14ac:dyDescent="0.2">
      <c r="B14" s="5" t="s">
        <v>9</v>
      </c>
      <c r="D14" s="42">
        <v>-1233651</v>
      </c>
      <c r="E14" s="42">
        <v>-939186</v>
      </c>
    </row>
    <row r="15" spans="2:8" x14ac:dyDescent="0.2">
      <c r="B15" s="3" t="s">
        <v>98</v>
      </c>
      <c r="C15" s="3"/>
      <c r="D15" s="42">
        <v>-597023</v>
      </c>
      <c r="E15" s="42">
        <v>-283494</v>
      </c>
    </row>
    <row r="16" spans="2:8" x14ac:dyDescent="0.2">
      <c r="B16" s="5" t="s">
        <v>10</v>
      </c>
      <c r="D16" s="42">
        <v>-8694</v>
      </c>
      <c r="E16" s="42">
        <v>-8127</v>
      </c>
    </row>
    <row r="17" spans="2:5" x14ac:dyDescent="0.2">
      <c r="B17" s="5" t="s">
        <v>12</v>
      </c>
      <c r="D17" s="42">
        <v>-4640</v>
      </c>
      <c r="E17" s="42"/>
    </row>
    <row r="18" spans="2:5" x14ac:dyDescent="0.2">
      <c r="D18" s="42">
        <v>-823</v>
      </c>
      <c r="E18" s="42">
        <v>-2</v>
      </c>
    </row>
    <row r="19" spans="2:5" x14ac:dyDescent="0.2">
      <c r="B19" s="5" t="s">
        <v>13</v>
      </c>
      <c r="D19" s="42">
        <v>-826603</v>
      </c>
      <c r="E19" s="42">
        <v>-709147</v>
      </c>
    </row>
    <row r="20" spans="2:5" s="8" customFormat="1" ht="20.399999999999999" x14ac:dyDescent="0.2">
      <c r="B20" s="36" t="s">
        <v>14</v>
      </c>
      <c r="D20" s="43">
        <f>SUM(D7:D19)</f>
        <v>1839164</v>
      </c>
      <c r="E20" s="43">
        <f>SUM(E7:E19)</f>
        <v>-1058049</v>
      </c>
    </row>
    <row r="21" spans="2:5" x14ac:dyDescent="0.2">
      <c r="D21" s="42"/>
      <c r="E21" s="42"/>
    </row>
    <row r="22" spans="2:5" s="8" customFormat="1" x14ac:dyDescent="0.2">
      <c r="B22" s="8" t="s">
        <v>15</v>
      </c>
      <c r="D22" s="43"/>
      <c r="E22" s="43"/>
    </row>
    <row r="23" spans="2:5" x14ac:dyDescent="0.2">
      <c r="D23" s="42"/>
      <c r="E23" s="42"/>
    </row>
    <row r="24" spans="2:5" x14ac:dyDescent="0.2">
      <c r="B24" s="5" t="s">
        <v>16</v>
      </c>
      <c r="D24" s="42">
        <v>-23006</v>
      </c>
      <c r="E24" s="42"/>
    </row>
    <row r="25" spans="2:5" x14ac:dyDescent="0.2">
      <c r="B25" s="5" t="s">
        <v>97</v>
      </c>
      <c r="D25" s="42">
        <v>-10180818</v>
      </c>
      <c r="E25" s="42">
        <v>-2034026</v>
      </c>
    </row>
    <row r="26" spans="2:5" x14ac:dyDescent="0.2">
      <c r="B26" s="5" t="s">
        <v>103</v>
      </c>
      <c r="D26" s="42">
        <v>9630718</v>
      </c>
      <c r="E26" s="42">
        <v>2081698</v>
      </c>
    </row>
    <row r="27" spans="2:5" x14ac:dyDescent="0.2">
      <c r="B27" s="5" t="s">
        <v>17</v>
      </c>
      <c r="D27" s="42">
        <v>-257307</v>
      </c>
      <c r="E27" s="42">
        <v>-220814</v>
      </c>
    </row>
    <row r="28" spans="2:5" x14ac:dyDescent="0.2">
      <c r="B28" s="5" t="s">
        <v>20</v>
      </c>
      <c r="D28" s="42">
        <v>0</v>
      </c>
      <c r="E28" s="42"/>
    </row>
    <row r="29" spans="2:5" x14ac:dyDescent="0.2">
      <c r="B29" s="5" t="s">
        <v>18</v>
      </c>
      <c r="D29" s="42">
        <v>-549</v>
      </c>
      <c r="E29" s="42"/>
    </row>
    <row r="30" spans="2:5" x14ac:dyDescent="0.2">
      <c r="B30" s="5" t="s">
        <v>21</v>
      </c>
      <c r="D30" s="42">
        <v>-740</v>
      </c>
      <c r="E30" s="42">
        <v>-720</v>
      </c>
    </row>
    <row r="31" spans="2:5" x14ac:dyDescent="0.2">
      <c r="B31" s="5" t="s">
        <v>19</v>
      </c>
      <c r="D31" s="42">
        <v>0</v>
      </c>
      <c r="E31" s="42">
        <v>0</v>
      </c>
    </row>
    <row r="32" spans="2:5" s="8" customFormat="1" x14ac:dyDescent="0.2">
      <c r="B32" s="8" t="s">
        <v>22</v>
      </c>
      <c r="D32" s="43">
        <f>SUM(D24:D31)</f>
        <v>-831702</v>
      </c>
      <c r="E32" s="43">
        <f>SUM(E24:E31)</f>
        <v>-173862</v>
      </c>
    </row>
    <row r="33" spans="2:5" x14ac:dyDescent="0.2">
      <c r="D33" s="10"/>
      <c r="E33" s="10"/>
    </row>
    <row r="34" spans="2:5" s="8" customFormat="1" x14ac:dyDescent="0.2">
      <c r="B34" s="8" t="s">
        <v>23</v>
      </c>
      <c r="D34" s="11"/>
      <c r="E34" s="11"/>
    </row>
    <row r="35" spans="2:5" x14ac:dyDescent="0.2">
      <c r="D35" s="10"/>
      <c r="E35" s="10"/>
    </row>
    <row r="36" spans="2:5" x14ac:dyDescent="0.2">
      <c r="B36" s="5" t="s">
        <v>101</v>
      </c>
      <c r="D36" s="10">
        <v>0</v>
      </c>
      <c r="E36" s="10">
        <v>1180000</v>
      </c>
    </row>
    <row r="37" spans="2:5" x14ac:dyDescent="0.2">
      <c r="B37" s="5" t="s">
        <v>24</v>
      </c>
      <c r="D37" s="10">
        <v>0</v>
      </c>
      <c r="E37" s="10">
        <v>0</v>
      </c>
    </row>
    <row r="38" spans="2:5" s="8" customFormat="1" x14ac:dyDescent="0.2">
      <c r="B38" s="8" t="s">
        <v>25</v>
      </c>
      <c r="D38" s="11">
        <f>SUM(D36:D37)</f>
        <v>0</v>
      </c>
      <c r="E38" s="11">
        <f>SUM(E36:E37)</f>
        <v>1180000</v>
      </c>
    </row>
    <row r="39" spans="2:5" s="8" customFormat="1" x14ac:dyDescent="0.2">
      <c r="B39" s="8" t="s">
        <v>26</v>
      </c>
      <c r="D39" s="11">
        <f>D38+D32+D20</f>
        <v>1007462</v>
      </c>
      <c r="E39" s="11">
        <f>E38+E32+E20</f>
        <v>-51911</v>
      </c>
    </row>
    <row r="40" spans="2:5" s="8" customFormat="1" x14ac:dyDescent="0.2">
      <c r="B40" s="8" t="s">
        <v>27</v>
      </c>
      <c r="D40" s="11">
        <v>221166</v>
      </c>
      <c r="E40" s="11">
        <v>-1533</v>
      </c>
    </row>
    <row r="41" spans="2:5" s="8" customFormat="1" x14ac:dyDescent="0.2">
      <c r="B41" s="8" t="s">
        <v>28</v>
      </c>
      <c r="C41" s="8">
        <v>13</v>
      </c>
      <c r="D41" s="11">
        <v>842214</v>
      </c>
      <c r="E41" s="11">
        <v>53417</v>
      </c>
    </row>
    <row r="42" spans="2:5" s="8" customFormat="1" x14ac:dyDescent="0.2">
      <c r="B42" s="3" t="s">
        <v>102</v>
      </c>
      <c r="C42" s="3">
        <v>13</v>
      </c>
      <c r="D42" s="11">
        <v>-4701</v>
      </c>
      <c r="E42" s="11">
        <v>2575</v>
      </c>
    </row>
    <row r="43" spans="2:5" s="8" customFormat="1" x14ac:dyDescent="0.2">
      <c r="B43" s="8" t="s">
        <v>29</v>
      </c>
      <c r="C43" s="8">
        <v>13</v>
      </c>
      <c r="D43" s="11">
        <f>SUM(D39:D42)</f>
        <v>2066141</v>
      </c>
      <c r="E43" s="11">
        <f>SUM(E39:E42)</f>
        <v>2548</v>
      </c>
    </row>
    <row r="44" spans="2:5" x14ac:dyDescent="0.2">
      <c r="D44" s="10"/>
      <c r="E44" s="10"/>
    </row>
    <row r="45" spans="2:5" x14ac:dyDescent="0.2">
      <c r="D45" s="10"/>
    </row>
    <row r="48" spans="2:5" ht="13.2" x14ac:dyDescent="0.25">
      <c r="B48" s="70" t="s">
        <v>122</v>
      </c>
      <c r="C48" s="65"/>
      <c r="D48" s="68" t="s">
        <v>123</v>
      </c>
      <c r="E48" s="69"/>
    </row>
    <row r="49" spans="2:5" ht="13.2" x14ac:dyDescent="0.25">
      <c r="B49" s="66" t="s">
        <v>129</v>
      </c>
      <c r="C49" s="65"/>
      <c r="D49" s="74" t="s">
        <v>124</v>
      </c>
      <c r="E49" s="74"/>
    </row>
    <row r="50" spans="2:5" ht="13.2" x14ac:dyDescent="0.25">
      <c r="B50" s="66" t="s">
        <v>127</v>
      </c>
      <c r="C50" s="67"/>
      <c r="D50" s="66" t="s">
        <v>125</v>
      </c>
      <c r="E50" s="69"/>
    </row>
  </sheetData>
  <mergeCells count="3">
    <mergeCell ref="B2:E2"/>
    <mergeCell ref="B3:E3"/>
    <mergeCell ref="D49:E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G26"/>
  <sheetViews>
    <sheetView workbookViewId="0">
      <selection activeCell="G32" sqref="G32"/>
    </sheetView>
  </sheetViews>
  <sheetFormatPr defaultColWidth="9.28515625" defaultRowHeight="10.199999999999999" x14ac:dyDescent="0.2"/>
  <cols>
    <col min="1" max="1" width="9.28515625" style="5"/>
    <col min="2" max="2" width="43.140625" style="5" customWidth="1"/>
    <col min="3" max="3" width="9.28515625" style="5"/>
    <col min="4" max="4" width="16.140625" style="5" customWidth="1"/>
    <col min="5" max="5" width="17.140625" style="5" customWidth="1"/>
    <col min="6" max="6" width="19" style="5" customWidth="1"/>
    <col min="7" max="7" width="16.28515625" style="5" customWidth="1"/>
    <col min="8" max="16384" width="9.28515625" style="5"/>
  </cols>
  <sheetData>
    <row r="2" spans="2:7" ht="13.2" x14ac:dyDescent="0.25">
      <c r="B2" s="22" t="s">
        <v>117</v>
      </c>
    </row>
    <row r="3" spans="2:7" ht="13.2" x14ac:dyDescent="0.25">
      <c r="B3" s="22"/>
    </row>
    <row r="4" spans="2:7" ht="13.2" x14ac:dyDescent="0.25">
      <c r="B4" s="22"/>
    </row>
    <row r="5" spans="2:7" ht="20.399999999999999" x14ac:dyDescent="0.2">
      <c r="B5" s="35" t="s">
        <v>105</v>
      </c>
      <c r="C5" s="23" t="s">
        <v>31</v>
      </c>
      <c r="D5" s="24" t="s">
        <v>47</v>
      </c>
      <c r="E5" s="24" t="s">
        <v>48</v>
      </c>
      <c r="F5" s="24" t="s">
        <v>49</v>
      </c>
    </row>
    <row r="6" spans="2:7" ht="10.8" thickBot="1" x14ac:dyDescent="0.25">
      <c r="B6" s="26" t="s">
        <v>92</v>
      </c>
      <c r="C6" s="25"/>
      <c r="D6" s="26">
        <v>8515056</v>
      </c>
      <c r="E6" s="26">
        <v>9057217</v>
      </c>
      <c r="F6" s="26">
        <f>D6+E6</f>
        <v>17572273</v>
      </c>
    </row>
    <row r="7" spans="2:7" ht="10.8" thickTop="1" x14ac:dyDescent="0.2">
      <c r="B7" s="5" t="s">
        <v>91</v>
      </c>
      <c r="D7" s="6"/>
      <c r="E7" s="6">
        <v>-10666</v>
      </c>
      <c r="F7" s="27">
        <f>D7+E7</f>
        <v>-10666</v>
      </c>
    </row>
    <row r="8" spans="2:7" x14ac:dyDescent="0.2">
      <c r="B8" s="30" t="s">
        <v>118</v>
      </c>
      <c r="C8" s="28"/>
      <c r="D8" s="29">
        <f>SUM(D6:D7)</f>
        <v>8515056</v>
      </c>
      <c r="E8" s="29">
        <f t="shared" ref="E8:F8" si="0">SUM(E6:E7)</f>
        <v>9046551</v>
      </c>
      <c r="F8" s="29">
        <f t="shared" si="0"/>
        <v>17561607</v>
      </c>
    </row>
    <row r="9" spans="2:7" x14ac:dyDescent="0.2">
      <c r="B9" s="5" t="s">
        <v>51</v>
      </c>
      <c r="D9" s="6">
        <v>0</v>
      </c>
      <c r="E9" s="6">
        <v>0</v>
      </c>
      <c r="F9" s="27">
        <v>0</v>
      </c>
    </row>
    <row r="10" spans="2:7" ht="21.6" customHeight="1" x14ac:dyDescent="0.2">
      <c r="B10" s="2" t="s">
        <v>88</v>
      </c>
      <c r="D10" s="6">
        <v>0</v>
      </c>
      <c r="E10" s="6">
        <v>-482462</v>
      </c>
      <c r="F10" s="27">
        <f>D10+E10</f>
        <v>-482462</v>
      </c>
    </row>
    <row r="11" spans="2:7" x14ac:dyDescent="0.2">
      <c r="B11" s="5" t="s">
        <v>50</v>
      </c>
      <c r="D11" s="6">
        <v>0</v>
      </c>
      <c r="E11" s="6">
        <v>8576871</v>
      </c>
      <c r="F11" s="27">
        <f>D11+E11</f>
        <v>8576871</v>
      </c>
    </row>
    <row r="12" spans="2:7" x14ac:dyDescent="0.2">
      <c r="B12" s="28" t="s">
        <v>45</v>
      </c>
      <c r="C12" s="28"/>
      <c r="D12" s="29">
        <v>0</v>
      </c>
      <c r="E12" s="29">
        <f>SUM(E9:E11)</f>
        <v>8094409</v>
      </c>
      <c r="F12" s="29">
        <v>2265573.69514</v>
      </c>
    </row>
    <row r="13" spans="2:7" x14ac:dyDescent="0.2">
      <c r="B13" s="30" t="s">
        <v>119</v>
      </c>
      <c r="C13" s="28"/>
      <c r="D13" s="29">
        <f>D8+D12</f>
        <v>8515056</v>
      </c>
      <c r="E13" s="29">
        <f>E8+E12</f>
        <v>17140960</v>
      </c>
      <c r="F13" s="29">
        <f>D13+E13</f>
        <v>25656016</v>
      </c>
      <c r="G13" s="7"/>
    </row>
    <row r="14" spans="2:7" x14ac:dyDescent="0.2">
      <c r="B14" s="44"/>
      <c r="C14" s="45"/>
      <c r="D14" s="46"/>
      <c r="E14" s="46"/>
      <c r="F14" s="46"/>
      <c r="G14" s="7"/>
    </row>
    <row r="15" spans="2:7" x14ac:dyDescent="0.2">
      <c r="B15" s="8" t="s">
        <v>120</v>
      </c>
      <c r="D15" s="6">
        <v>0</v>
      </c>
      <c r="E15" s="47">
        <v>17140960</v>
      </c>
      <c r="F15" s="27">
        <f>D15+E15</f>
        <v>17140960</v>
      </c>
    </row>
    <row r="16" spans="2:7" ht="20.399999999999999" x14ac:dyDescent="0.2">
      <c r="B16" s="2" t="s">
        <v>88</v>
      </c>
      <c r="D16" s="6">
        <v>0</v>
      </c>
      <c r="E16" s="6">
        <v>0</v>
      </c>
      <c r="F16" s="27">
        <v>0</v>
      </c>
    </row>
    <row r="17" spans="2:7" x14ac:dyDescent="0.2">
      <c r="B17" s="5" t="s">
        <v>50</v>
      </c>
      <c r="D17" s="6">
        <v>0</v>
      </c>
      <c r="E17" s="6">
        <v>3722210</v>
      </c>
      <c r="F17" s="27">
        <f>D17+E17</f>
        <v>3722210</v>
      </c>
    </row>
    <row r="18" spans="2:7" x14ac:dyDescent="0.2">
      <c r="B18" s="31" t="s">
        <v>45</v>
      </c>
      <c r="C18" s="28"/>
      <c r="D18" s="29">
        <v>0</v>
      </c>
      <c r="E18" s="29">
        <f>E17</f>
        <v>3722210</v>
      </c>
      <c r="F18" s="29">
        <f>D18+E18</f>
        <v>3722210</v>
      </c>
    </row>
    <row r="19" spans="2:7" x14ac:dyDescent="0.2">
      <c r="B19" s="30" t="s">
        <v>130</v>
      </c>
      <c r="C19" s="28"/>
      <c r="D19" s="29">
        <f>D13+D18</f>
        <v>8515056</v>
      </c>
      <c r="E19" s="29">
        <f t="shared" ref="E19:F19" si="1">E13+E18</f>
        <v>20863170</v>
      </c>
      <c r="F19" s="29">
        <f t="shared" si="1"/>
        <v>29378226</v>
      </c>
      <c r="G19" s="7"/>
    </row>
    <row r="20" spans="2:7" x14ac:dyDescent="0.2">
      <c r="D20" s="32"/>
      <c r="E20" s="32"/>
      <c r="F20" s="32"/>
    </row>
    <row r="21" spans="2:7" x14ac:dyDescent="0.2">
      <c r="G21" s="7"/>
    </row>
    <row r="22" spans="2:7" s="61" customFormat="1" x14ac:dyDescent="0.2">
      <c r="G22" s="62"/>
    </row>
    <row r="23" spans="2:7" x14ac:dyDescent="0.2">
      <c r="B23" s="54"/>
      <c r="D23" s="54"/>
      <c r="E23" s="54"/>
    </row>
    <row r="24" spans="2:7" ht="13.2" customHeight="1" x14ac:dyDescent="0.25">
      <c r="B24" s="66" t="s">
        <v>129</v>
      </c>
      <c r="C24" s="65"/>
      <c r="D24" s="74" t="s">
        <v>124</v>
      </c>
      <c r="E24" s="74"/>
    </row>
    <row r="25" spans="2:7" ht="13.2" x14ac:dyDescent="0.25">
      <c r="B25" s="66" t="s">
        <v>127</v>
      </c>
      <c r="C25" s="67"/>
      <c r="D25" s="66" t="s">
        <v>125</v>
      </c>
      <c r="E25" s="69"/>
    </row>
    <row r="26" spans="2:7" x14ac:dyDescent="0.2">
      <c r="E26" s="7"/>
      <c r="F26" s="7"/>
    </row>
  </sheetData>
  <mergeCells count="1">
    <mergeCell ref="D24:E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Алмагуль Курмангалиева</cp:lastModifiedBy>
  <cp:revision>1</cp:revision>
  <cp:lastPrinted>2019-04-26T09:27:50Z</cp:lastPrinted>
  <dcterms:created xsi:type="dcterms:W3CDTF">2018-04-13T11:44:44Z</dcterms:created>
  <dcterms:modified xsi:type="dcterms:W3CDTF">2020-05-29T03:15:41Z</dcterms:modified>
</cp:coreProperties>
</file>