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295" windowHeight="5580"/>
  </bookViews>
  <sheets>
    <sheet name="BS" sheetId="8" r:id="rId1"/>
    <sheet name="IS" sheetId="7" r:id="rId2"/>
    <sheet name="CFS" sheetId="9" r:id="rId3"/>
    <sheet name="SCE 2015" sheetId="10" r:id="rId4"/>
    <sheet name="SCE 2014" sheetId="11" r:id="rId5"/>
  </sheets>
  <definedNames>
    <definedName name="BalanceSheet" localSheetId="0">BS!$A$10</definedName>
    <definedName name="CashFlows" localSheetId="2">CFS!$A$10</definedName>
    <definedName name="OLE_LINK2" localSheetId="4">'SCE 2014'!$A$7</definedName>
    <definedName name="Print_Area" localSheetId="0">BS!$A$1:$D$65</definedName>
    <definedName name="Print_Area" localSheetId="2">CFS!$A$1:$D$66</definedName>
    <definedName name="Print_Area" localSheetId="4">'SCE 2014'!$A$1:$H$47</definedName>
    <definedName name="Print_Area" localSheetId="3">'SCE 2015'!$A$1:$J$40</definedName>
  </definedNames>
  <calcPr calcId="145621"/>
</workbook>
</file>

<file path=xl/calcChain.xml><?xml version="1.0" encoding="utf-8"?>
<calcChain xmlns="http://schemas.openxmlformats.org/spreadsheetml/2006/main">
  <c r="G14" i="11" l="1"/>
  <c r="H18" i="10"/>
  <c r="J18" i="10" s="1"/>
  <c r="H17" i="10"/>
  <c r="J17" i="10" s="1"/>
  <c r="H15" i="10"/>
  <c r="H12" i="10"/>
  <c r="J12" i="10" s="1"/>
  <c r="H11" i="10"/>
  <c r="J11" i="10" s="1"/>
  <c r="H9" i="10"/>
  <c r="J9" i="10" s="1"/>
  <c r="H8" i="10"/>
  <c r="J8" i="10" s="1"/>
  <c r="E19" i="10"/>
  <c r="B19" i="10"/>
  <c r="D19" i="10"/>
  <c r="I14" i="10"/>
  <c r="I19" i="10" s="1"/>
  <c r="G14" i="10"/>
  <c r="G19" i="10" s="1"/>
  <c r="F14" i="10"/>
  <c r="F13" i="10"/>
  <c r="H13" i="10" s="1"/>
  <c r="J13" i="10" s="1"/>
  <c r="B38" i="8"/>
  <c r="B41" i="8" s="1"/>
  <c r="B30" i="8"/>
  <c r="B20" i="8"/>
  <c r="D43" i="7"/>
  <c r="D38" i="7"/>
  <c r="D28" i="7"/>
  <c r="D25" i="7"/>
  <c r="D21" i="7"/>
  <c r="D15" i="7"/>
  <c r="D12" i="7"/>
  <c r="B43" i="7"/>
  <c r="B38" i="7"/>
  <c r="B25" i="7"/>
  <c r="B21" i="7"/>
  <c r="B15" i="7"/>
  <c r="B12" i="7"/>
  <c r="D39" i="7" l="1"/>
  <c r="H14" i="10"/>
  <c r="J14" i="10" s="1"/>
  <c r="J19" i="10" s="1"/>
  <c r="B26" i="7"/>
  <c r="B28" i="7" s="1"/>
  <c r="B39" i="7" s="1"/>
  <c r="F19" i="10"/>
  <c r="B42" i="8"/>
  <c r="H19" i="10" l="1"/>
</calcChain>
</file>

<file path=xl/sharedStrings.xml><?xml version="1.0" encoding="utf-8"?>
<sst xmlns="http://schemas.openxmlformats.org/spreadsheetml/2006/main" count="211" uniqueCount="139">
  <si>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</si>
  <si>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</si>
  <si>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</si>
  <si>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</si>
  <si>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</si>
  <si>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</si>
  <si>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Общие и административные расходы</t>
  </si>
  <si>
    <t>Счета и депозиты в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</si>
  <si>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</si>
  <si>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Кредиты, выданные клиентам</t>
  </si>
  <si>
    <t>Финансовые активы, имеющиеся в наличии для продажи</t>
  </si>
  <si>
    <t>Всего активов</t>
  </si>
  <si>
    <t>Текущие счета и депозиты клиентов</t>
  </si>
  <si>
    <t>Субординированный долг</t>
  </si>
  <si>
    <t>Кредиторская задолженность по сделкам «репо»</t>
  </si>
  <si>
    <t>Всего обязательств</t>
  </si>
  <si>
    <t>Акционерный капитал</t>
  </si>
  <si>
    <t>Дополнительный оплаченный капитал</t>
  </si>
  <si>
    <t>Накопленные убытки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</si>
  <si>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</si>
  <si>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</si>
  <si>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</si>
  <si>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</si>
  <si>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поступления/(выплаты)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</si>
  <si>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Чистые поступления по операциям с иностранной валютой</t>
  </si>
  <si>
    <t>Общие и административные выплаты</t>
  </si>
  <si>
    <t>Прочие активы</t>
  </si>
  <si>
    <t>Приобретение основных средств и нематериальных активов</t>
  </si>
  <si>
    <t>Выкуп выпущенных долговых ценных бумаг</t>
  </si>
  <si>
    <t>Выкуп субординированного долга</t>
  </si>
  <si>
    <t>Влияние изменения курсов обмена на денежные средства и их эквиваленты</t>
  </si>
  <si>
    <t>Всего</t>
  </si>
  <si>
    <t>Прочий совокупный доход</t>
  </si>
  <si>
    <t>В миллионах  тенге</t>
  </si>
  <si>
    <t>Остаток на 1 января 2015 года</t>
  </si>
  <si>
    <t>АО «ForteBank» (ранее АО «Альянс Банк»)</t>
  </si>
  <si>
    <t>Салихова Н.М.</t>
  </si>
  <si>
    <t>Главный бухгалтер</t>
  </si>
  <si>
    <t>_________________</t>
  </si>
  <si>
    <t>_________________________</t>
  </si>
  <si>
    <t>Всего капитала</t>
  </si>
  <si>
    <t>Денежные средства и их эквиваленты по состоянию на начало периода</t>
  </si>
  <si>
    <t>Операции с собственниками, отраженные непосредственно в составе капитала</t>
  </si>
  <si>
    <t>Отложенные налоговые обязательства</t>
  </si>
  <si>
    <t>Всего капитала, причитающегося акционерам Банка</t>
  </si>
  <si>
    <t>Доля неконтролирующих акционеров</t>
  </si>
  <si>
    <t>(не аудировано)</t>
  </si>
  <si>
    <t>Чистый 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</si>
  <si>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доход/(убыток) от операций с иностранной валютой</t>
  </si>
  <si>
    <t>Чистый доход от облигаций, оплачиваемых за счет взысканных сумм</t>
  </si>
  <si>
    <t>Чистый доход от выкупа собственных обязательств</t>
  </si>
  <si>
    <t>Прочий операционный доход/(расход), нетто</t>
  </si>
  <si>
    <t>Непроцентные доходы</t>
  </si>
  <si>
    <t>Чистый убыток от операций с финансовыми активами, имеющимися в наличии для продажи</t>
  </si>
  <si>
    <t>Убытки от обесценения и создания провизий</t>
  </si>
  <si>
    <t>Непроцентные расходы</t>
  </si>
  <si>
    <t>Прибыль/(убыток) до экономии по корпоративному подоходному налогу</t>
  </si>
  <si>
    <t>Экономия по корпоративному подоходному налогу</t>
  </si>
  <si>
    <t>Прибыль/(убыток) за период</t>
  </si>
  <si>
    <t>Приходящийся на:</t>
  </si>
  <si>
    <t>- акционеров Банка</t>
  </si>
  <si>
    <t>- неконтрольные доли участия</t>
  </si>
  <si>
    <t>Прочий совокупный доход, подлежащий переклассификации в состав прибыли или убытка в последующих периодах:</t>
  </si>
  <si>
    <t>Резерв переоценки финансовых активов, имеющихся в наличии для продажи:</t>
  </si>
  <si>
    <t>- чистое изменение справедливой стоимости финансовых активов, имеющихся в наличии для продажи</t>
  </si>
  <si>
    <t>- реализованные убытки от изменения справедливой стоимости финансовых активов, имеющихся в наличии для продажи, переклассифицированные в состав прибыли или убытка</t>
  </si>
  <si>
    <t>Прочий совокупный доход/(убыток) за отчетный период, за вычетом налогов</t>
  </si>
  <si>
    <t>Итого совокупный доход/(убыток) за отчетный период</t>
  </si>
  <si>
    <t>(пересчитано)*</t>
  </si>
  <si>
    <t>Активы</t>
  </si>
  <si>
    <t>Денежные средства и их эквиваленты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</si>
  <si>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</si>
  <si>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Основные средства</t>
  </si>
  <si>
    <t>Нематериальные активы</t>
  </si>
  <si>
    <t>Отложенные налоговые активы</t>
  </si>
  <si>
    <t>Обязательства</t>
  </si>
  <si>
    <t>Счета и депозиты банков и прочих финансовых институтов</t>
  </si>
  <si>
    <t xml:space="preserve">Выпущенные долговые ценные бумаги </t>
  </si>
  <si>
    <t>Прочие обязательства</t>
  </si>
  <si>
    <t>Капитал</t>
  </si>
  <si>
    <t>Резерв переоценки основных средств</t>
  </si>
  <si>
    <t>Резерв переоценки финансовых активов, имеющихся в наличии для продажи</t>
  </si>
  <si>
    <t>Всего капитала и обязательств</t>
  </si>
  <si>
    <t>Движение денежных средств от операционной деятельности</t>
  </si>
  <si>
    <t>Прочие поступления/(выплаты)</t>
  </si>
  <si>
    <t xml:space="preserve"> </t>
  </si>
  <si>
    <t>(Увеличение)/уменьшение операционных активов:</t>
  </si>
  <si>
    <t>(Уменьшение)/увеличение операционных обязательств:</t>
  </si>
  <si>
    <t>Чистое (использование)/поступление денежных средств (в)/от операционной деятельности до уплаты подоходного налога</t>
  </si>
  <si>
    <t>Подоходный налог уплаченный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</si>
  <si>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</si>
  <si>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</si>
  <si>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Поступления от продажи финансовых активов, имеющихся в наличии для продажи</t>
  </si>
  <si>
    <t>Поступления от погашения финансовых активов, имеющихся в наличии для продажи</t>
  </si>
  <si>
    <t>Приобретение финансовых активов, имеющихся в наличии для продажи</t>
  </si>
  <si>
    <t>Поступления от продажи основных средств и нематериальных активов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</si>
  <si>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</si>
  <si>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</si>
  <si>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Использование денежных средств в финансовой деятельности</t>
  </si>
  <si>
    <t>Чистое увеличение денежных средств и их эквивалентов</t>
  </si>
  <si>
    <t>Капитал, причитающийся акционерам Банка</t>
  </si>
  <si>
    <t>Прибыль за период (не аудировано)</t>
  </si>
  <si>
    <t>Чистое изменение справедливой стоимости финансовых активов, имеющихся в наличии для продажи, за вычетом налогов (не аудировано)</t>
  </si>
  <si>
    <t>Реализованные убытки от реализации финансовых активов, имеющихся в наличии для продажи, реклассифицированные в состав прибыли или убытка (не аудировано)</t>
  </si>
  <si>
    <t>Прочий совокупный доход за отчетный период (не аудировано)</t>
  </si>
  <si>
    <t>Итого совокупный доход за отчетный период</t>
  </si>
  <si>
    <t>Перевод положительного остатка от переоценки в результате износа и выбытий (не аудировано)</t>
  </si>
  <si>
    <t>Выкуп акций (не аудировано)</t>
  </si>
  <si>
    <t>Конвертация привилегированных акций в простые акции (не аудировано)</t>
  </si>
  <si>
    <t>Остаток на 30 июня 2015 года (не аудировано)</t>
  </si>
  <si>
    <t xml:space="preserve">Резерв переоценки основных средств </t>
  </si>
  <si>
    <t>Остаток по состоянию на 1 января 2014 года</t>
  </si>
  <si>
    <t>Убыток за период (не аудировано)</t>
  </si>
  <si>
    <t>Итого прочий совокупный убыток за отчетный период (не аудировано)</t>
  </si>
  <si>
    <t>Итого совокупный убыток за отчетный период (не аудировано)</t>
  </si>
  <si>
    <t>Перевод прироста от переоценки в результате износа и выбытий (не аудировано)</t>
  </si>
  <si>
    <t>Остаток по состоянию на 30 июня 2014 года (не аудировано)</t>
  </si>
  <si>
    <t>Деревянко А.М.</t>
  </si>
  <si>
    <t>Финансовый директор (CFO)</t>
  </si>
  <si>
    <t>За шесть месяцев, закончившихся 
30 июня 2015 года</t>
  </si>
  <si>
    <t>За шесть месяцев, закончившихся 
30 июня 2014 года</t>
  </si>
  <si>
    <t>30 июня 2015 года</t>
  </si>
  <si>
    <t>31 декабря 2014 года</t>
  </si>
  <si>
    <t xml:space="preserve">Денежные средства и их эквиваленты на конец периода </t>
  </si>
  <si>
    <t xml:space="preserve">Акционерный капитал </t>
  </si>
  <si>
    <t>Доля неконтролирующих акционеров</t>
  </si>
  <si>
    <t>Резерв по реструктуризации</t>
  </si>
  <si>
    <t>Резерв переоценки финансовых активов, имеющихся в наличии для продажи (Пересчитано)*</t>
  </si>
  <si>
    <t xml:space="preserve">Всего капитала </t>
  </si>
  <si>
    <t>Накопленные убытки (Пересчитано)*</t>
  </si>
  <si>
    <t xml:space="preserve">* Некоторые суммы, приведенные в данной таблице, не соответствуют суммам в консолидированной финансовой </t>
  </si>
  <si>
    <t xml:space="preserve">отчетности за 2014 год, поскольку отражают произведенные корректировки, подробная информация о которых </t>
  </si>
  <si>
    <t xml:space="preserve">приводится в Примечании 2 к промежуточной сокращенной консолидированной финансовой отчетности за шесть </t>
  </si>
  <si>
    <t>месяцев, закончившихся 30 июня 2015 года, с отчетом по результатам обзора указанной отчетности</t>
  </si>
  <si>
    <t>Консолидированный отчет о финансовом положении  по состоянию на 30 июня 2015 года</t>
  </si>
  <si>
    <t xml:space="preserve">Консолидированный отчет о движении денежных средств  за шесть месяцев, </t>
  </si>
  <si>
    <t>закончившихся 30 июня 2015 года</t>
  </si>
  <si>
    <t xml:space="preserve">Консолидированный отчет о совокупном доходе за шесть месяцев, </t>
  </si>
  <si>
    <t>Консолидированный отчет об изменениях в капитале  за шесть месяцев, закончившихся 30 июня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</si>
</sst>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&quot;\-&quot;&quot;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2" applyNumberFormat="1" applyFont="1" applyAlignme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Fill="1" applyBorder="1" applyAlignment="1"/>
    <xf numFmtId="0" fontId="4" fillId="0" borderId="0" xfId="0" applyFont="1"/>
    <xf numFmtId="0" fontId="3" fillId="0" borderId="0" xfId="2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 applyAlignment="1">
      <alignment horizontal="right"/>
    </xf>
    <xf numFmtId="164" fontId="4" fillId="0" borderId="1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4" fontId="6" fillId="0" borderId="2" xfId="1" applyNumberFormat="1" applyFont="1" applyBorder="1" applyAlignment="1">
      <alignment wrapText="1"/>
    </xf>
    <xf numFmtId="164" fontId="6" fillId="0" borderId="0" xfId="1" applyNumberFormat="1" applyFont="1" applyBorder="1" applyAlignment="1">
      <alignment wrapText="1"/>
    </xf>
    <xf numFmtId="164" fontId="6" fillId="0" borderId="4" xfId="1" applyNumberFormat="1" applyFont="1" applyBorder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>
      <alignment wrapText="1"/>
    </xf>
    <xf numFmtId="164" fontId="6" fillId="0" borderId="5" xfId="1" applyNumberFormat="1" applyFont="1" applyBorder="1" applyAlignment="1">
      <alignment wrapText="1"/>
    </xf>
    <xf numFmtId="164" fontId="4" fillId="0" borderId="5" xfId="1" applyNumberFormat="1" applyFont="1" applyBorder="1" applyAlignment="1">
      <alignment wrapText="1"/>
    </xf>
    <xf numFmtId="164" fontId="6" fillId="0" borderId="0" xfId="1" applyNumberFormat="1" applyFont="1" applyAlignment="1">
      <alignment wrapText="1"/>
    </xf>
    <xf numFmtId="164" fontId="6" fillId="0" borderId="6" xfId="1" applyNumberFormat="1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164" fontId="6" fillId="0" borderId="3" xfId="1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6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64" fontId="4" fillId="0" borderId="0" xfId="1" applyNumberFormat="1" applyFont="1" applyFill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view="pageBreakPreview" topLeftCell="A16" zoomScale="80" zoomScaleNormal="80" zoomScaleSheetLayoutView="80" workbookViewId="0">
      <selection activeCell="A53" sqref="A53"/>
    </sheetView>
  </sheetViews>
  <sheetFormatPr defaultRowHeight="12.75" x14ac:dyDescent="0.2"/>
  <cols>
    <col min="1" max="1" width="51.7109375" style="5" customWidth="1"/>
    <col min="2" max="2" width="21.85546875" style="5" customWidth="1"/>
    <col min="3" max="3" width="1.85546875" style="13" customWidth="1"/>
    <col min="4" max="4" width="22.5703125" style="5" customWidth="1"/>
    <col min="5" max="5" width="19" style="5" customWidth="1"/>
    <col min="6" max="6" width="9.140625" style="5"/>
    <col min="7" max="8" width="14.140625" style="5" customWidth="1"/>
    <col min="9" max="16384" width="9.140625" style="5"/>
  </cols>
  <sheetData>
    <row r="1" spans="1:4" x14ac:dyDescent="0.2">
      <c r="D1" s="11" t="s">
        <v>35</v>
      </c>
    </row>
    <row r="2" spans="1:4" x14ac:dyDescent="0.2">
      <c r="D2" s="12" t="s">
        <v>134</v>
      </c>
    </row>
    <row r="3" spans="1:4" x14ac:dyDescent="0.2">
      <c r="D3" s="12"/>
    </row>
    <row r="4" spans="1:4" x14ac:dyDescent="0.2">
      <c r="D4" s="12" t="s">
        <v>33</v>
      </c>
    </row>
    <row r="7" spans="1:4" x14ac:dyDescent="0.2">
      <c r="A7" s="26"/>
      <c r="B7" s="7"/>
      <c r="C7" s="21"/>
      <c r="D7" s="7"/>
    </row>
    <row r="8" spans="1:4" x14ac:dyDescent="0.2">
      <c r="A8" s="26"/>
      <c r="B8" s="49" t="s">
        <v>121</v>
      </c>
      <c r="C8" s="45"/>
      <c r="D8" s="49" t="s">
        <v>122</v>
      </c>
    </row>
    <row r="9" spans="1:4" x14ac:dyDescent="0.2">
      <c r="A9" s="26"/>
      <c r="B9" s="48" t="s">
        <v>46</v>
      </c>
      <c r="C9" s="21"/>
      <c r="D9" s="48" t="s">
        <v>68</v>
      </c>
    </row>
    <row r="10" spans="1:4" x14ac:dyDescent="0.2">
      <c r="A10" s="9" t="s">
        <v>69</v>
      </c>
      <c r="B10" s="9"/>
      <c r="C10" s="27"/>
      <c r="D10" s="9"/>
    </row>
    <row r="11" spans="1:4" x14ac:dyDescent="0.2">
      <c r="A11" s="8" t="s">
        <v>70</v>
      </c>
      <c r="B11" s="16">
        <v>122597</v>
      </c>
      <c r="C11" s="17"/>
      <c r="D11" s="16">
        <v>88632</v>
      </c>
    </row>
    <row r="12" spans="1:4" x14ac:dyDescent="0.2">
      <c r="A12" s="8" t="s">
        <v>7</v>
      </c>
      <c r="B12" s="16">
        <v>16767</v>
      </c>
      <c r="C12" s="17"/>
      <c r="D12" s="16">
        <v>12150</v>
      </c>
    </row>
    <row r="13" spans="1:4" ht="38.25" x14ac:dyDescent="0.2">
      <c r="A13" s="8" t="s">
        <v>71</v>
      </c>
      <c r="B13" s="16">
        <v>30821</v>
      </c>
      <c r="C13" s="17"/>
      <c r="D13" s="16">
        <v>28572</v>
      </c>
    </row>
    <row r="14" spans="1:4" x14ac:dyDescent="0.2">
      <c r="A14" s="8" t="s">
        <v>9</v>
      </c>
      <c r="B14" s="16">
        <v>544901</v>
      </c>
      <c r="C14" s="17"/>
      <c r="D14" s="16">
        <v>561327</v>
      </c>
    </row>
    <row r="15" spans="1:4" x14ac:dyDescent="0.2">
      <c r="A15" s="26" t="s">
        <v>10</v>
      </c>
      <c r="B15" s="16">
        <v>18857</v>
      </c>
      <c r="C15" s="17"/>
      <c r="D15" s="16">
        <v>129068</v>
      </c>
    </row>
    <row r="16" spans="1:4" x14ac:dyDescent="0.2">
      <c r="A16" s="8" t="s">
        <v>72</v>
      </c>
      <c r="B16" s="16">
        <v>30148</v>
      </c>
      <c r="C16" s="17"/>
      <c r="D16" s="16">
        <v>22543</v>
      </c>
    </row>
    <row r="17" spans="1:4" x14ac:dyDescent="0.2">
      <c r="A17" s="8" t="s">
        <v>73</v>
      </c>
      <c r="B17" s="16">
        <v>2161</v>
      </c>
      <c r="C17" s="17"/>
      <c r="D17" s="16">
        <v>2520</v>
      </c>
    </row>
    <row r="18" spans="1:4" x14ac:dyDescent="0.2">
      <c r="A18" s="8" t="s">
        <v>74</v>
      </c>
      <c r="B18" s="16">
        <v>29483</v>
      </c>
      <c r="C18" s="17"/>
      <c r="D18" s="16">
        <v>33524</v>
      </c>
    </row>
    <row r="19" spans="1:4" x14ac:dyDescent="0.2">
      <c r="A19" s="8" t="s">
        <v>26</v>
      </c>
      <c r="B19" s="17">
        <v>49149</v>
      </c>
      <c r="C19" s="17"/>
      <c r="D19" s="47">
        <v>30910</v>
      </c>
    </row>
    <row r="20" spans="1:4" ht="13.5" thickBot="1" x14ac:dyDescent="0.25">
      <c r="A20" s="9" t="s">
        <v>11</v>
      </c>
      <c r="B20" s="25">
        <f>SUM(B11:B19)</f>
        <v>844884</v>
      </c>
      <c r="C20" s="24"/>
      <c r="D20" s="25">
        <v>909246</v>
      </c>
    </row>
    <row r="21" spans="1:4" ht="13.5" thickTop="1" x14ac:dyDescent="0.2">
      <c r="A21" s="9"/>
      <c r="B21" s="28"/>
      <c r="C21" s="24"/>
      <c r="D21" s="29"/>
    </row>
    <row r="22" spans="1:4" x14ac:dyDescent="0.2">
      <c r="A22" s="9" t="s">
        <v>75</v>
      </c>
      <c r="B22" s="30"/>
      <c r="C22" s="24"/>
      <c r="D22" s="16"/>
    </row>
    <row r="23" spans="1:4" x14ac:dyDescent="0.2">
      <c r="A23" s="8" t="s">
        <v>12</v>
      </c>
      <c r="B23" s="16">
        <v>499124</v>
      </c>
      <c r="C23" s="17"/>
      <c r="D23" s="16">
        <v>513559</v>
      </c>
    </row>
    <row r="24" spans="1:4" x14ac:dyDescent="0.2">
      <c r="A24" s="26" t="s">
        <v>76</v>
      </c>
      <c r="B24" s="16">
        <v>84151</v>
      </c>
      <c r="C24" s="17"/>
      <c r="D24" s="16">
        <v>33365</v>
      </c>
    </row>
    <row r="25" spans="1:4" x14ac:dyDescent="0.2">
      <c r="A25" s="8" t="s">
        <v>77</v>
      </c>
      <c r="B25" s="16">
        <v>63228</v>
      </c>
      <c r="C25" s="17"/>
      <c r="D25" s="16">
        <v>63037</v>
      </c>
    </row>
    <row r="26" spans="1:4" x14ac:dyDescent="0.2">
      <c r="A26" s="8" t="s">
        <v>13</v>
      </c>
      <c r="B26" s="16">
        <v>25812</v>
      </c>
      <c r="C26" s="17"/>
      <c r="D26" s="16">
        <v>27807</v>
      </c>
    </row>
    <row r="27" spans="1:4" x14ac:dyDescent="0.2">
      <c r="A27" s="8" t="s">
        <v>14</v>
      </c>
      <c r="B27" s="16">
        <v>1000</v>
      </c>
      <c r="C27" s="17"/>
      <c r="D27" s="16">
        <v>98291</v>
      </c>
    </row>
    <row r="28" spans="1:4" x14ac:dyDescent="0.2">
      <c r="A28" s="8" t="s">
        <v>43</v>
      </c>
      <c r="B28" s="16">
        <v>47</v>
      </c>
      <c r="C28" s="17"/>
      <c r="D28" s="16">
        <v>7663</v>
      </c>
    </row>
    <row r="29" spans="1:4" x14ac:dyDescent="0.2">
      <c r="A29" s="8" t="s">
        <v>78</v>
      </c>
      <c r="B29" s="17">
        <v>5256</v>
      </c>
      <c r="C29" s="17"/>
      <c r="D29" s="17">
        <v>10818</v>
      </c>
    </row>
    <row r="30" spans="1:4" ht="13.5" thickBot="1" x14ac:dyDescent="0.25">
      <c r="A30" s="9" t="s">
        <v>15</v>
      </c>
      <c r="B30" s="31">
        <f>SUM(B23:B29)</f>
        <v>678618</v>
      </c>
      <c r="C30" s="24"/>
      <c r="D30" s="31">
        <v>754540</v>
      </c>
    </row>
    <row r="31" spans="1:4" x14ac:dyDescent="0.2">
      <c r="A31" s="9"/>
      <c r="B31" s="24"/>
      <c r="C31" s="24"/>
      <c r="D31" s="17"/>
    </row>
    <row r="32" spans="1:4" x14ac:dyDescent="0.2">
      <c r="A32" s="9" t="s">
        <v>79</v>
      </c>
      <c r="B32" s="30"/>
      <c r="C32" s="24"/>
      <c r="D32" s="16"/>
    </row>
    <row r="33" spans="1:4" x14ac:dyDescent="0.2">
      <c r="A33" s="8" t="s">
        <v>16</v>
      </c>
      <c r="B33" s="16">
        <v>332814</v>
      </c>
      <c r="C33" s="17"/>
      <c r="D33" s="16">
        <v>332873</v>
      </c>
    </row>
    <row r="34" spans="1:4" x14ac:dyDescent="0.2">
      <c r="A34" s="8" t="s">
        <v>17</v>
      </c>
      <c r="B34" s="16">
        <v>21116</v>
      </c>
      <c r="C34" s="17"/>
      <c r="D34" s="16">
        <v>19070</v>
      </c>
    </row>
    <row r="35" spans="1:4" x14ac:dyDescent="0.2">
      <c r="A35" s="8" t="s">
        <v>80</v>
      </c>
      <c r="B35" s="16">
        <v>1886</v>
      </c>
      <c r="C35" s="17"/>
      <c r="D35" s="16">
        <v>1926</v>
      </c>
    </row>
    <row r="36" spans="1:4" ht="25.5" x14ac:dyDescent="0.2">
      <c r="A36" s="8" t="s">
        <v>81</v>
      </c>
      <c r="B36" s="16">
        <v>-136</v>
      </c>
      <c r="C36" s="17"/>
      <c r="D36" s="16">
        <v>-4002</v>
      </c>
    </row>
    <row r="37" spans="1:4" x14ac:dyDescent="0.2">
      <c r="A37" s="8" t="s">
        <v>18</v>
      </c>
      <c r="B37" s="15">
        <v>-190145</v>
      </c>
      <c r="C37" s="17"/>
      <c r="D37" s="15">
        <v>-195870</v>
      </c>
    </row>
    <row r="38" spans="1:4" x14ac:dyDescent="0.2">
      <c r="A38" s="54" t="s">
        <v>44</v>
      </c>
      <c r="B38" s="30">
        <f>SUM(B33:B37)</f>
        <v>165535</v>
      </c>
      <c r="C38" s="24"/>
      <c r="D38" s="30">
        <v>153997</v>
      </c>
    </row>
    <row r="39" spans="1:4" x14ac:dyDescent="0.2">
      <c r="A39" s="8"/>
      <c r="B39" s="16"/>
      <c r="C39" s="17"/>
      <c r="D39" s="16"/>
    </row>
    <row r="40" spans="1:4" x14ac:dyDescent="0.2">
      <c r="A40" s="8" t="s">
        <v>45</v>
      </c>
      <c r="B40" s="46">
        <v>731</v>
      </c>
      <c r="C40" s="17"/>
      <c r="D40" s="46">
        <v>709</v>
      </c>
    </row>
    <row r="41" spans="1:4" x14ac:dyDescent="0.2">
      <c r="A41" s="9" t="s">
        <v>40</v>
      </c>
      <c r="B41" s="23">
        <f>SUM(B38:B40)</f>
        <v>166266</v>
      </c>
      <c r="C41" s="24"/>
      <c r="D41" s="23">
        <v>154706</v>
      </c>
    </row>
    <row r="42" spans="1:4" ht="13.5" thickBot="1" x14ac:dyDescent="0.25">
      <c r="A42" s="9" t="s">
        <v>82</v>
      </c>
      <c r="B42" s="25">
        <f>B30+B41</f>
        <v>844884</v>
      </c>
      <c r="C42" s="24"/>
      <c r="D42" s="25">
        <v>909246</v>
      </c>
    </row>
    <row r="43" spans="1:4" ht="13.5" thickTop="1" x14ac:dyDescent="0.2"/>
    <row r="48" spans="1:4" x14ac:dyDescent="0.2">
      <c r="A48" s="56" t="s">
        <v>130</v>
      </c>
      <c r="B48" s="56"/>
      <c r="C48" s="56"/>
      <c r="D48" s="56"/>
    </row>
    <row r="49" spans="1:4" x14ac:dyDescent="0.2">
      <c r="A49" s="50" t="s">
        <v>131</v>
      </c>
      <c r="B49" s="50"/>
      <c r="C49" s="51"/>
      <c r="D49" s="50"/>
    </row>
    <row r="50" spans="1:4" x14ac:dyDescent="0.2">
      <c r="A50" s="52" t="s">
        <v>132</v>
      </c>
      <c r="B50" s="50"/>
      <c r="C50" s="51"/>
      <c r="D50" s="50"/>
    </row>
    <row r="51" spans="1:4" x14ac:dyDescent="0.2">
      <c r="A51" s="50" t="s">
        <v>133</v>
      </c>
      <c r="B51" s="50"/>
      <c r="C51" s="51"/>
      <c r="D51" s="50"/>
    </row>
    <row r="63" spans="1:4" x14ac:dyDescent="0.2">
      <c r="A63" s="1" t="s">
        <v>39</v>
      </c>
      <c r="D63" s="1" t="s">
        <v>38</v>
      </c>
    </row>
    <row r="64" spans="1:4" x14ac:dyDescent="0.2">
      <c r="A64" s="4" t="s">
        <v>117</v>
      </c>
      <c r="D64" s="4" t="s">
        <v>36</v>
      </c>
    </row>
    <row r="65" spans="1:4" x14ac:dyDescent="0.2">
      <c r="A65" s="6" t="s">
        <v>118</v>
      </c>
      <c r="D65" s="4" t="s">
        <v>37</v>
      </c>
    </row>
  </sheetData>
  <mergeCells count="1">
    <mergeCell ref="A48:D4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80" zoomScaleNormal="80" zoomScaleSheetLayoutView="80" workbookViewId="0">
      <selection activeCell="A20" sqref="A20"/>
    </sheetView>
  </sheetViews>
  <sheetFormatPr defaultRowHeight="12.75" x14ac:dyDescent="0.2"/>
  <cols>
    <col min="1" max="1" width="63" style="5" customWidth="1"/>
    <col min="2" max="2" width="21.5703125" style="5" customWidth="1"/>
    <col min="3" max="3" width="2.5703125" style="13" customWidth="1"/>
    <col min="4" max="4" width="19.7109375" style="5" customWidth="1"/>
    <col min="5" max="16384" width="9.140625" style="5"/>
  </cols>
  <sheetData>
    <row r="1" spans="1:4" x14ac:dyDescent="0.2">
      <c r="D1" s="11" t="s">
        <v>35</v>
      </c>
    </row>
    <row r="2" spans="1:4" x14ac:dyDescent="0.2">
      <c r="D2" s="12" t="s">
        <v>137</v>
      </c>
    </row>
    <row r="3" spans="1:4" x14ac:dyDescent="0.2">
      <c r="D3" s="12" t="s">
        <v>136</v>
      </c>
    </row>
    <row r="4" spans="1:4" x14ac:dyDescent="0.2">
      <c r="D4" s="12"/>
    </row>
    <row r="5" spans="1:4" x14ac:dyDescent="0.2">
      <c r="D5" s="12" t="s">
        <v>33</v>
      </c>
    </row>
    <row r="7" spans="1:4" x14ac:dyDescent="0.2">
      <c r="B7" s="13"/>
      <c r="D7" s="13"/>
    </row>
    <row r="8" spans="1:4" ht="40.5" customHeight="1" x14ac:dyDescent="0.2">
      <c r="A8" s="8"/>
      <c r="B8" s="18" t="s">
        <v>119</v>
      </c>
      <c r="C8" s="19"/>
      <c r="D8" s="19" t="s">
        <v>120</v>
      </c>
    </row>
    <row r="9" spans="1:4" x14ac:dyDescent="0.2">
      <c r="A9" s="8"/>
      <c r="B9" s="20" t="s">
        <v>46</v>
      </c>
      <c r="C9" s="21"/>
      <c r="D9" s="20" t="s">
        <v>46</v>
      </c>
    </row>
    <row r="10" spans="1:4" x14ac:dyDescent="0.2">
      <c r="A10" s="8" t="s">
        <v>0</v>
      </c>
      <c r="B10" s="16">
        <v>41239</v>
      </c>
      <c r="C10" s="17"/>
      <c r="D10" s="16">
        <v>31505</v>
      </c>
    </row>
    <row r="11" spans="1:4" x14ac:dyDescent="0.2">
      <c r="A11" s="8" t="s">
        <v>1</v>
      </c>
      <c r="B11" s="15">
        <v>-25553</v>
      </c>
      <c r="C11" s="17"/>
      <c r="D11" s="15">
        <v>-20627</v>
      </c>
    </row>
    <row r="12" spans="1:4" x14ac:dyDescent="0.2">
      <c r="A12" s="9" t="s">
        <v>2</v>
      </c>
      <c r="B12" s="23">
        <f>SUM(B10:B11)</f>
        <v>15686</v>
      </c>
      <c r="C12" s="24"/>
      <c r="D12" s="23">
        <f>SUM(D10:D11)</f>
        <v>10878</v>
      </c>
    </row>
    <row r="13" spans="1:4" x14ac:dyDescent="0.2">
      <c r="A13" s="8" t="s">
        <v>3</v>
      </c>
      <c r="B13" s="16">
        <v>2564</v>
      </c>
      <c r="C13" s="17"/>
      <c r="D13" s="16">
        <v>2454</v>
      </c>
    </row>
    <row r="14" spans="1:4" x14ac:dyDescent="0.2">
      <c r="A14" s="8" t="s">
        <v>4</v>
      </c>
      <c r="B14" s="17">
        <v>-727</v>
      </c>
      <c r="C14" s="17"/>
      <c r="D14" s="17">
        <v>-585</v>
      </c>
    </row>
    <row r="15" spans="1:4" x14ac:dyDescent="0.2">
      <c r="A15" s="9" t="s">
        <v>5</v>
      </c>
      <c r="B15" s="23">
        <f>SUM(B13:B14)</f>
        <v>1837</v>
      </c>
      <c r="C15" s="24"/>
      <c r="D15" s="23">
        <f>SUM(D13:D14)</f>
        <v>1869</v>
      </c>
    </row>
    <row r="16" spans="1:4" ht="38.25" x14ac:dyDescent="0.2">
      <c r="A16" s="8" t="s">
        <v>47</v>
      </c>
      <c r="B16" s="16">
        <v>276</v>
      </c>
      <c r="C16" s="17"/>
      <c r="D16" s="16">
        <v>10</v>
      </c>
    </row>
    <row r="17" spans="1:4" x14ac:dyDescent="0.2">
      <c r="A17" s="8" t="s">
        <v>48</v>
      </c>
      <c r="B17" s="16">
        <v>417</v>
      </c>
      <c r="C17" s="17"/>
      <c r="D17" s="16">
        <v>-14367</v>
      </c>
    </row>
    <row r="18" spans="1:4" x14ac:dyDescent="0.2">
      <c r="A18" s="8" t="s">
        <v>49</v>
      </c>
      <c r="B18" s="16">
        <v>0</v>
      </c>
      <c r="C18" s="17"/>
      <c r="D18" s="16">
        <v>3002</v>
      </c>
    </row>
    <row r="19" spans="1:4" x14ac:dyDescent="0.2">
      <c r="A19" s="8" t="s">
        <v>50</v>
      </c>
      <c r="B19" s="16">
        <v>35</v>
      </c>
      <c r="C19" s="17"/>
      <c r="D19" s="16">
        <v>168</v>
      </c>
    </row>
    <row r="20" spans="1:4" x14ac:dyDescent="0.2">
      <c r="A20" s="8" t="s">
        <v>51</v>
      </c>
      <c r="B20" s="17">
        <v>2303</v>
      </c>
      <c r="C20" s="17"/>
      <c r="D20" s="17">
        <v>-36</v>
      </c>
    </row>
    <row r="21" spans="1:4" x14ac:dyDescent="0.2">
      <c r="A21" s="9" t="s">
        <v>52</v>
      </c>
      <c r="B21" s="23">
        <f>SUM(B16:B20)</f>
        <v>3031</v>
      </c>
      <c r="C21" s="24"/>
      <c r="D21" s="23">
        <f>SUM(D16:D20)</f>
        <v>-11223</v>
      </c>
    </row>
    <row r="22" spans="1:4" ht="33.75" customHeight="1" x14ac:dyDescent="0.2">
      <c r="A22" s="8" t="s">
        <v>53</v>
      </c>
      <c r="B22" s="16">
        <v>-1114</v>
      </c>
      <c r="C22" s="17"/>
      <c r="D22" s="16">
        <v>0</v>
      </c>
    </row>
    <row r="23" spans="1:4" x14ac:dyDescent="0.2">
      <c r="A23" s="8" t="s">
        <v>54</v>
      </c>
      <c r="B23" s="16">
        <v>-4016</v>
      </c>
      <c r="C23" s="17"/>
      <c r="D23" s="16">
        <v>-22606</v>
      </c>
    </row>
    <row r="24" spans="1:4" x14ac:dyDescent="0.2">
      <c r="A24" s="8" t="s">
        <v>6</v>
      </c>
      <c r="B24" s="17">
        <v>-13292</v>
      </c>
      <c r="C24" s="17"/>
      <c r="D24" s="17">
        <v>-7880</v>
      </c>
    </row>
    <row r="25" spans="1:4" x14ac:dyDescent="0.2">
      <c r="A25" s="9" t="s">
        <v>55</v>
      </c>
      <c r="B25" s="23">
        <f>SUM(B22:B24)</f>
        <v>-18422</v>
      </c>
      <c r="C25" s="24"/>
      <c r="D25" s="23">
        <f>SUM(D22:D24)</f>
        <v>-30486</v>
      </c>
    </row>
    <row r="26" spans="1:4" ht="23.25" customHeight="1" x14ac:dyDescent="0.2">
      <c r="A26" s="26" t="s">
        <v>56</v>
      </c>
      <c r="B26" s="16">
        <f>B12+B15+B21+B25</f>
        <v>2132</v>
      </c>
      <c r="C26" s="17"/>
      <c r="D26" s="16">
        <v>-28962</v>
      </c>
    </row>
    <row r="27" spans="1:4" x14ac:dyDescent="0.2">
      <c r="A27" s="8" t="s">
        <v>57</v>
      </c>
      <c r="B27" s="17">
        <v>3575</v>
      </c>
      <c r="C27" s="17"/>
      <c r="D27" s="17">
        <v>0</v>
      </c>
    </row>
    <row r="28" spans="1:4" x14ac:dyDescent="0.2">
      <c r="A28" s="9" t="s">
        <v>58</v>
      </c>
      <c r="B28" s="23">
        <f>SUM(B26:B27)</f>
        <v>5707</v>
      </c>
      <c r="C28" s="24"/>
      <c r="D28" s="23">
        <f>SUM(D26:D27)</f>
        <v>-28962</v>
      </c>
    </row>
    <row r="29" spans="1:4" ht="22.5" customHeight="1" x14ac:dyDescent="0.2">
      <c r="A29" s="9" t="s">
        <v>59</v>
      </c>
      <c r="B29" s="16"/>
      <c r="C29" s="17"/>
      <c r="D29" s="16"/>
    </row>
    <row r="30" spans="1:4" x14ac:dyDescent="0.2">
      <c r="A30" s="8" t="s">
        <v>60</v>
      </c>
      <c r="B30" s="16">
        <v>5685</v>
      </c>
      <c r="C30" s="17"/>
      <c r="D30" s="16">
        <v>-28962</v>
      </c>
    </row>
    <row r="31" spans="1:4" x14ac:dyDescent="0.2">
      <c r="A31" s="8" t="s">
        <v>61</v>
      </c>
      <c r="B31" s="15">
        <v>22</v>
      </c>
      <c r="C31" s="17"/>
      <c r="D31" s="15">
        <v>0</v>
      </c>
    </row>
    <row r="32" spans="1:4" x14ac:dyDescent="0.2">
      <c r="A32" s="8"/>
      <c r="B32" s="17"/>
      <c r="C32" s="17"/>
      <c r="D32" s="17"/>
    </row>
    <row r="33" spans="1:4" x14ac:dyDescent="0.2">
      <c r="A33" s="9" t="s">
        <v>32</v>
      </c>
      <c r="B33" s="16"/>
      <c r="C33" s="17"/>
      <c r="D33" s="16"/>
    </row>
    <row r="34" spans="1:4" ht="25.5" x14ac:dyDescent="0.2">
      <c r="A34" s="10" t="s">
        <v>62</v>
      </c>
      <c r="B34" s="16"/>
      <c r="C34" s="17"/>
      <c r="D34" s="16"/>
    </row>
    <row r="35" spans="1:4" ht="25.5" x14ac:dyDescent="0.2">
      <c r="A35" s="8" t="s">
        <v>63</v>
      </c>
      <c r="B35" s="16"/>
      <c r="C35" s="17"/>
      <c r="D35" s="16"/>
    </row>
    <row r="36" spans="1:4" ht="25.5" x14ac:dyDescent="0.2">
      <c r="A36" s="8" t="s">
        <v>64</v>
      </c>
      <c r="B36" s="16">
        <v>2752</v>
      </c>
      <c r="C36" s="17"/>
      <c r="D36" s="16">
        <v>-333</v>
      </c>
    </row>
    <row r="37" spans="1:4" ht="38.25" x14ac:dyDescent="0.2">
      <c r="A37" s="8" t="s">
        <v>65</v>
      </c>
      <c r="B37" s="16">
        <v>1114</v>
      </c>
      <c r="C37" s="17"/>
      <c r="D37" s="16">
        <v>0</v>
      </c>
    </row>
    <row r="38" spans="1:4" ht="25.5" x14ac:dyDescent="0.2">
      <c r="A38" s="9" t="s">
        <v>66</v>
      </c>
      <c r="B38" s="23">
        <f>SUM(B36:B37)</f>
        <v>3866</v>
      </c>
      <c r="C38" s="24"/>
      <c r="D38" s="23">
        <f>SUM(D36:D37)</f>
        <v>-333</v>
      </c>
    </row>
    <row r="39" spans="1:4" ht="13.5" thickBot="1" x14ac:dyDescent="0.25">
      <c r="A39" s="9" t="s">
        <v>67</v>
      </c>
      <c r="B39" s="25">
        <f>B28+B38</f>
        <v>9573</v>
      </c>
      <c r="C39" s="24"/>
      <c r="D39" s="25">
        <f>D28+D38</f>
        <v>-29295</v>
      </c>
    </row>
    <row r="40" spans="1:4" ht="23.25" customHeight="1" thickTop="1" x14ac:dyDescent="0.2">
      <c r="A40" s="9" t="s">
        <v>59</v>
      </c>
      <c r="B40" s="16"/>
      <c r="C40" s="17"/>
      <c r="D40" s="16"/>
    </row>
    <row r="41" spans="1:4" x14ac:dyDescent="0.2">
      <c r="A41" s="8" t="s">
        <v>60</v>
      </c>
      <c r="B41" s="16">
        <v>9551</v>
      </c>
      <c r="C41" s="17"/>
      <c r="D41" s="16">
        <v>-29295</v>
      </c>
    </row>
    <row r="42" spans="1:4" x14ac:dyDescent="0.2">
      <c r="A42" s="8" t="s">
        <v>61</v>
      </c>
      <c r="B42" s="17">
        <v>22</v>
      </c>
      <c r="C42" s="17"/>
      <c r="D42" s="17">
        <v>0</v>
      </c>
    </row>
    <row r="43" spans="1:4" ht="13.5" thickBot="1" x14ac:dyDescent="0.25">
      <c r="A43" s="8"/>
      <c r="B43" s="25">
        <f>SUM(B41:B42)</f>
        <v>9573</v>
      </c>
      <c r="C43" s="24"/>
      <c r="D43" s="25">
        <f>SUM(D41:D42)</f>
        <v>-29295</v>
      </c>
    </row>
    <row r="44" spans="1:4" ht="13.5" thickTop="1" x14ac:dyDescent="0.2"/>
    <row r="58" spans="1:6" x14ac:dyDescent="0.2">
      <c r="A58" s="1" t="s">
        <v>39</v>
      </c>
      <c r="B58" s="2"/>
      <c r="C58" s="22"/>
      <c r="D58" s="1" t="s">
        <v>38</v>
      </c>
      <c r="F58" s="3"/>
    </row>
    <row r="59" spans="1:6" x14ac:dyDescent="0.2">
      <c r="A59" s="4" t="s">
        <v>117</v>
      </c>
      <c r="B59" s="4"/>
      <c r="C59" s="4"/>
      <c r="D59" s="4" t="s">
        <v>36</v>
      </c>
    </row>
    <row r="60" spans="1:6" x14ac:dyDescent="0.2">
      <c r="A60" s="6" t="s">
        <v>118</v>
      </c>
      <c r="B60" s="6"/>
      <c r="C60" s="6"/>
      <c r="D60" s="4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80" zoomScaleNormal="100" zoomScaleSheetLayoutView="80" workbookViewId="0">
      <selection activeCell="A51" sqref="A51"/>
    </sheetView>
  </sheetViews>
  <sheetFormatPr defaultRowHeight="12.75" x14ac:dyDescent="0.2"/>
  <cols>
    <col min="1" max="1" width="69" style="5" customWidth="1"/>
    <col min="2" max="2" width="20.42578125" style="5" customWidth="1"/>
    <col min="3" max="3" width="2.140625" style="13" customWidth="1"/>
    <col min="4" max="4" width="19.7109375" style="5" customWidth="1"/>
    <col min="5" max="16384" width="9.140625" style="5"/>
  </cols>
  <sheetData>
    <row r="1" spans="1:4" x14ac:dyDescent="0.2">
      <c r="D1" s="11" t="s">
        <v>35</v>
      </c>
    </row>
    <row r="2" spans="1:4" x14ac:dyDescent="0.2">
      <c r="D2" s="12" t="s">
        <v>135</v>
      </c>
    </row>
    <row r="3" spans="1:4" x14ac:dyDescent="0.2">
      <c r="D3" s="14" t="s">
        <v>136</v>
      </c>
    </row>
    <row r="4" spans="1:4" x14ac:dyDescent="0.2">
      <c r="D4" s="14"/>
    </row>
    <row r="5" spans="1:4" x14ac:dyDescent="0.2">
      <c r="D5" s="12" t="s">
        <v>33</v>
      </c>
    </row>
    <row r="8" spans="1:4" ht="38.25" x14ac:dyDescent="0.2">
      <c r="A8" s="8"/>
      <c r="B8" s="18" t="s">
        <v>119</v>
      </c>
      <c r="C8" s="19"/>
      <c r="D8" s="19" t="s">
        <v>120</v>
      </c>
    </row>
    <row r="9" spans="1:4" x14ac:dyDescent="0.2">
      <c r="A9" s="8"/>
      <c r="B9" s="20" t="s">
        <v>46</v>
      </c>
      <c r="C9" s="21"/>
      <c r="D9" s="20" t="s">
        <v>46</v>
      </c>
    </row>
    <row r="10" spans="1:4" x14ac:dyDescent="0.2">
      <c r="A10" s="9" t="s">
        <v>83</v>
      </c>
      <c r="B10" s="9"/>
      <c r="C10" s="27"/>
      <c r="D10" s="8"/>
    </row>
    <row r="11" spans="1:4" x14ac:dyDescent="0.2">
      <c r="A11" s="8" t="s">
        <v>19</v>
      </c>
      <c r="B11" s="16">
        <v>37444</v>
      </c>
      <c r="C11" s="24"/>
      <c r="D11" s="16">
        <v>21743</v>
      </c>
    </row>
    <row r="12" spans="1:4" x14ac:dyDescent="0.2">
      <c r="A12" s="8" t="s">
        <v>20</v>
      </c>
      <c r="B12" s="16">
        <v>-23558</v>
      </c>
      <c r="C12" s="24"/>
      <c r="D12" s="16">
        <v>-11527</v>
      </c>
    </row>
    <row r="13" spans="1:4" x14ac:dyDescent="0.2">
      <c r="A13" s="8" t="s">
        <v>21</v>
      </c>
      <c r="B13" s="16">
        <v>2490</v>
      </c>
      <c r="C13" s="24"/>
      <c r="D13" s="16">
        <v>2486</v>
      </c>
    </row>
    <row r="14" spans="1:4" x14ac:dyDescent="0.2">
      <c r="A14" s="8" t="s">
        <v>22</v>
      </c>
      <c r="B14" s="16">
        <v>-727</v>
      </c>
      <c r="C14" s="24"/>
      <c r="D14" s="16">
        <v>-166</v>
      </c>
    </row>
    <row r="15" spans="1:4" ht="38.25" x14ac:dyDescent="0.2">
      <c r="A15" s="8" t="s">
        <v>23</v>
      </c>
      <c r="B15" s="16">
        <v>118</v>
      </c>
      <c r="C15" s="24"/>
      <c r="D15" s="16">
        <v>-10</v>
      </c>
    </row>
    <row r="16" spans="1:4" x14ac:dyDescent="0.2">
      <c r="A16" s="8" t="s">
        <v>24</v>
      </c>
      <c r="B16" s="16">
        <v>1142</v>
      </c>
      <c r="C16" s="24"/>
      <c r="D16" s="16">
        <v>440</v>
      </c>
    </row>
    <row r="17" spans="1:4" x14ac:dyDescent="0.2">
      <c r="A17" s="8" t="s">
        <v>84</v>
      </c>
      <c r="B17" s="16">
        <v>286</v>
      </c>
      <c r="C17" s="24"/>
      <c r="D17" s="16">
        <v>-33</v>
      </c>
    </row>
    <row r="18" spans="1:4" x14ac:dyDescent="0.2">
      <c r="A18" s="8" t="s">
        <v>25</v>
      </c>
      <c r="B18" s="16">
        <v>-18156</v>
      </c>
      <c r="C18" s="24"/>
      <c r="D18" s="16">
        <v>-7025</v>
      </c>
    </row>
    <row r="19" spans="1:4" x14ac:dyDescent="0.2">
      <c r="A19" s="9" t="s">
        <v>85</v>
      </c>
      <c r="B19" s="16"/>
      <c r="C19" s="24"/>
      <c r="D19" s="16"/>
    </row>
    <row r="20" spans="1:4" x14ac:dyDescent="0.2">
      <c r="A20" s="9" t="s">
        <v>86</v>
      </c>
      <c r="B20" s="16"/>
      <c r="C20" s="24"/>
      <c r="D20" s="16"/>
    </row>
    <row r="21" spans="1:4" x14ac:dyDescent="0.2">
      <c r="A21" s="8" t="s">
        <v>7</v>
      </c>
      <c r="B21" s="16">
        <v>-4542</v>
      </c>
      <c r="C21" s="24"/>
      <c r="D21" s="16">
        <v>0</v>
      </c>
    </row>
    <row r="22" spans="1:4" ht="25.5" x14ac:dyDescent="0.2">
      <c r="A22" s="8" t="s">
        <v>8</v>
      </c>
      <c r="B22" s="16">
        <v>-2147</v>
      </c>
      <c r="C22" s="24"/>
      <c r="D22" s="16">
        <v>-18</v>
      </c>
    </row>
    <row r="23" spans="1:4" x14ac:dyDescent="0.2">
      <c r="A23" s="8" t="s">
        <v>9</v>
      </c>
      <c r="B23" s="16">
        <v>5997</v>
      </c>
      <c r="C23" s="24"/>
      <c r="D23" s="16">
        <v>57067</v>
      </c>
    </row>
    <row r="24" spans="1:4" x14ac:dyDescent="0.2">
      <c r="A24" s="8" t="s">
        <v>26</v>
      </c>
      <c r="B24" s="16">
        <v>-523</v>
      </c>
      <c r="C24" s="24"/>
      <c r="D24" s="16">
        <v>163</v>
      </c>
    </row>
    <row r="25" spans="1:4" x14ac:dyDescent="0.2">
      <c r="A25" s="9" t="s">
        <v>85</v>
      </c>
      <c r="B25" s="16"/>
      <c r="C25" s="24"/>
      <c r="D25" s="16"/>
    </row>
    <row r="26" spans="1:4" x14ac:dyDescent="0.2">
      <c r="A26" s="9" t="s">
        <v>87</v>
      </c>
      <c r="B26" s="16"/>
      <c r="C26" s="24"/>
      <c r="D26" s="16"/>
    </row>
    <row r="27" spans="1:4" x14ac:dyDescent="0.2">
      <c r="A27" s="8" t="s">
        <v>12</v>
      </c>
      <c r="B27" s="16">
        <v>-20434</v>
      </c>
      <c r="C27" s="24"/>
      <c r="D27" s="16">
        <v>-72083</v>
      </c>
    </row>
    <row r="28" spans="1:4" x14ac:dyDescent="0.2">
      <c r="A28" s="8" t="s">
        <v>76</v>
      </c>
      <c r="B28" s="16">
        <v>49390</v>
      </c>
      <c r="C28" s="24"/>
      <c r="D28" s="16">
        <v>29822</v>
      </c>
    </row>
    <row r="29" spans="1:4" x14ac:dyDescent="0.2">
      <c r="A29" s="8" t="s">
        <v>14</v>
      </c>
      <c r="B29" s="16">
        <v>-97117</v>
      </c>
      <c r="C29" s="24"/>
      <c r="D29" s="16">
        <v>7497</v>
      </c>
    </row>
    <row r="30" spans="1:4" x14ac:dyDescent="0.2">
      <c r="A30" s="8" t="s">
        <v>78</v>
      </c>
      <c r="B30" s="15">
        <v>1762</v>
      </c>
      <c r="C30" s="24"/>
      <c r="D30" s="15">
        <v>27</v>
      </c>
    </row>
    <row r="31" spans="1:4" ht="25.5" x14ac:dyDescent="0.2">
      <c r="A31" s="9" t="s">
        <v>88</v>
      </c>
      <c r="B31" s="30">
        <v>-68575</v>
      </c>
      <c r="C31" s="24"/>
      <c r="D31" s="30">
        <v>28383</v>
      </c>
    </row>
    <row r="32" spans="1:4" x14ac:dyDescent="0.2">
      <c r="A32" s="8"/>
      <c r="B32" s="24"/>
      <c r="C32" s="24"/>
      <c r="D32" s="17"/>
    </row>
    <row r="33" spans="1:4" x14ac:dyDescent="0.2">
      <c r="A33" s="8" t="s">
        <v>89</v>
      </c>
      <c r="B33" s="32">
        <v>0</v>
      </c>
      <c r="C33" s="24"/>
      <c r="D33" s="15">
        <v>-1</v>
      </c>
    </row>
    <row r="34" spans="1:4" ht="25.5" x14ac:dyDescent="0.2">
      <c r="A34" s="9" t="s">
        <v>90</v>
      </c>
      <c r="B34" s="32">
        <v>-68575</v>
      </c>
      <c r="C34" s="24"/>
      <c r="D34" s="32">
        <v>28382</v>
      </c>
    </row>
    <row r="35" spans="1:4" x14ac:dyDescent="0.2">
      <c r="A35" s="9" t="s">
        <v>85</v>
      </c>
      <c r="B35" s="30"/>
      <c r="C35" s="24"/>
      <c r="D35" s="16"/>
    </row>
    <row r="36" spans="1:4" x14ac:dyDescent="0.2">
      <c r="A36" s="9" t="s">
        <v>91</v>
      </c>
      <c r="B36" s="30"/>
      <c r="C36" s="24"/>
      <c r="D36" s="16"/>
    </row>
    <row r="37" spans="1:4" ht="25.5" x14ac:dyDescent="0.2">
      <c r="A37" s="8" t="s">
        <v>92</v>
      </c>
      <c r="B37" s="16">
        <v>105000</v>
      </c>
      <c r="C37" s="24"/>
      <c r="D37" s="16">
        <v>0</v>
      </c>
    </row>
    <row r="38" spans="1:4" ht="25.5" x14ac:dyDescent="0.2">
      <c r="A38" s="8" t="s">
        <v>93</v>
      </c>
      <c r="B38" s="16">
        <v>7731</v>
      </c>
      <c r="C38" s="24"/>
      <c r="D38" s="16">
        <v>200</v>
      </c>
    </row>
    <row r="39" spans="1:4" x14ac:dyDescent="0.2">
      <c r="A39" s="8" t="s">
        <v>94</v>
      </c>
      <c r="B39" s="16">
        <v>-2037</v>
      </c>
      <c r="C39" s="24"/>
      <c r="D39" s="16">
        <v>0</v>
      </c>
    </row>
    <row r="40" spans="1:4" x14ac:dyDescent="0.2">
      <c r="A40" s="8" t="s">
        <v>27</v>
      </c>
      <c r="B40" s="16">
        <v>-8738</v>
      </c>
      <c r="C40" s="24"/>
      <c r="D40" s="16">
        <v>-890</v>
      </c>
    </row>
    <row r="41" spans="1:4" x14ac:dyDescent="0.2">
      <c r="A41" s="8" t="s">
        <v>95</v>
      </c>
      <c r="B41" s="17">
        <v>44</v>
      </c>
      <c r="C41" s="24"/>
      <c r="D41" s="17">
        <v>3</v>
      </c>
    </row>
    <row r="42" spans="1:4" x14ac:dyDescent="0.2">
      <c r="A42" s="9" t="s">
        <v>96</v>
      </c>
      <c r="B42" s="23">
        <v>102000</v>
      </c>
      <c r="C42" s="24"/>
      <c r="D42" s="23">
        <v>-687</v>
      </c>
    </row>
    <row r="43" spans="1:4" x14ac:dyDescent="0.2">
      <c r="A43" s="8"/>
      <c r="B43" s="34"/>
      <c r="C43" s="24"/>
      <c r="D43" s="33"/>
    </row>
    <row r="44" spans="1:4" x14ac:dyDescent="0.2">
      <c r="A44" s="9" t="s">
        <v>97</v>
      </c>
      <c r="B44" s="30"/>
      <c r="C44" s="24"/>
      <c r="D44" s="16"/>
    </row>
    <row r="45" spans="1:4" x14ac:dyDescent="0.2">
      <c r="A45" s="8" t="s">
        <v>28</v>
      </c>
      <c r="B45" s="16">
        <v>-621</v>
      </c>
      <c r="C45" s="24"/>
      <c r="D45" s="16">
        <v>-23</v>
      </c>
    </row>
    <row r="46" spans="1:4" x14ac:dyDescent="0.2">
      <c r="A46" s="8" t="s">
        <v>29</v>
      </c>
      <c r="B46" s="16">
        <v>-8</v>
      </c>
      <c r="C46" s="24"/>
      <c r="D46" s="16">
        <v>-16</v>
      </c>
    </row>
    <row r="47" spans="1:4" x14ac:dyDescent="0.2">
      <c r="A47" s="9" t="s">
        <v>98</v>
      </c>
      <c r="B47" s="23">
        <v>-629</v>
      </c>
      <c r="C47" s="24"/>
      <c r="D47" s="23">
        <v>-39</v>
      </c>
    </row>
    <row r="48" spans="1:4" x14ac:dyDescent="0.2">
      <c r="A48" s="9" t="s">
        <v>85</v>
      </c>
      <c r="B48" s="30"/>
      <c r="C48" s="24"/>
      <c r="D48" s="16"/>
    </row>
    <row r="49" spans="1:4" x14ac:dyDescent="0.2">
      <c r="A49" s="9" t="s">
        <v>99</v>
      </c>
      <c r="B49" s="16">
        <v>32796</v>
      </c>
      <c r="C49" s="24"/>
      <c r="D49" s="16">
        <v>27656</v>
      </c>
    </row>
    <row r="50" spans="1:4" x14ac:dyDescent="0.2">
      <c r="A50" s="26" t="s">
        <v>30</v>
      </c>
      <c r="B50" s="16">
        <v>1169</v>
      </c>
      <c r="C50" s="24"/>
      <c r="D50" s="16">
        <v>2590</v>
      </c>
    </row>
    <row r="51" spans="1:4" x14ac:dyDescent="0.2">
      <c r="A51" s="8" t="s">
        <v>41</v>
      </c>
      <c r="B51" s="16">
        <v>88632</v>
      </c>
      <c r="C51" s="24"/>
      <c r="D51" s="16">
        <v>16077</v>
      </c>
    </row>
    <row r="52" spans="1:4" ht="13.5" thickBot="1" x14ac:dyDescent="0.25">
      <c r="A52" s="9" t="s">
        <v>123</v>
      </c>
      <c r="B52" s="25">
        <v>122597</v>
      </c>
      <c r="C52" s="24"/>
      <c r="D52" s="25">
        <v>46323</v>
      </c>
    </row>
    <row r="53" spans="1:4" ht="13.5" thickTop="1" x14ac:dyDescent="0.2"/>
    <row r="64" spans="1:4" x14ac:dyDescent="0.2">
      <c r="A64" s="1" t="s">
        <v>39</v>
      </c>
      <c r="B64" s="2"/>
      <c r="C64" s="22"/>
      <c r="D64" s="1" t="s">
        <v>38</v>
      </c>
    </row>
    <row r="65" spans="1:4" x14ac:dyDescent="0.2">
      <c r="A65" s="4" t="s">
        <v>117</v>
      </c>
      <c r="B65" s="4"/>
      <c r="C65" s="4"/>
      <c r="D65" s="4" t="s">
        <v>36</v>
      </c>
    </row>
    <row r="66" spans="1:4" x14ac:dyDescent="0.2">
      <c r="A66" s="6" t="s">
        <v>118</v>
      </c>
      <c r="B66" s="6"/>
      <c r="C66" s="6"/>
      <c r="D66" s="4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80" zoomScaleNormal="80" zoomScaleSheetLayoutView="80" workbookViewId="0">
      <selection activeCell="A18" sqref="A18"/>
    </sheetView>
  </sheetViews>
  <sheetFormatPr defaultRowHeight="12.75" x14ac:dyDescent="0.2"/>
  <cols>
    <col min="1" max="1" width="66.5703125" style="5" customWidth="1"/>
    <col min="2" max="2" width="15.28515625" style="5" customWidth="1"/>
    <col min="3" max="3" width="13.7109375" style="5" customWidth="1"/>
    <col min="4" max="4" width="14.5703125" style="5" customWidth="1"/>
    <col min="5" max="5" width="13" style="5" customWidth="1"/>
    <col min="6" max="6" width="15.28515625" style="5" customWidth="1"/>
    <col min="7" max="7" width="17.85546875" style="5" customWidth="1"/>
    <col min="8" max="8" width="8.85546875" style="5" customWidth="1"/>
    <col min="9" max="9" width="15.28515625" style="5" customWidth="1"/>
    <col min="10" max="10" width="12.5703125" style="5" customWidth="1"/>
    <col min="11" max="16384" width="9.140625" style="5"/>
  </cols>
  <sheetData>
    <row r="1" spans="1:10" x14ac:dyDescent="0.2">
      <c r="J1" s="11" t="s">
        <v>35</v>
      </c>
    </row>
    <row r="2" spans="1:10" x14ac:dyDescent="0.2">
      <c r="J2" s="12" t="s">
        <v>138</v>
      </c>
    </row>
    <row r="3" spans="1:10" x14ac:dyDescent="0.2">
      <c r="J3" s="12"/>
    </row>
    <row r="4" spans="1:10" x14ac:dyDescent="0.2">
      <c r="J4" s="12" t="s">
        <v>33</v>
      </c>
    </row>
    <row r="6" spans="1:10" x14ac:dyDescent="0.2">
      <c r="A6" s="9"/>
      <c r="B6" s="57" t="s">
        <v>100</v>
      </c>
      <c r="C6" s="57"/>
      <c r="D6" s="57"/>
      <c r="E6" s="57"/>
      <c r="F6" s="57"/>
      <c r="G6" s="57"/>
      <c r="H6" s="57"/>
      <c r="I6" s="58"/>
      <c r="J6" s="58"/>
    </row>
    <row r="7" spans="1:10" ht="102.75" customHeight="1" x14ac:dyDescent="0.2">
      <c r="A7" s="9"/>
      <c r="B7" s="18" t="s">
        <v>124</v>
      </c>
      <c r="C7" s="19" t="s">
        <v>126</v>
      </c>
      <c r="D7" s="18" t="s">
        <v>17</v>
      </c>
      <c r="E7" s="19" t="s">
        <v>80</v>
      </c>
      <c r="F7" s="19" t="s">
        <v>127</v>
      </c>
      <c r="G7" s="18" t="s">
        <v>129</v>
      </c>
      <c r="H7" s="19" t="s">
        <v>31</v>
      </c>
      <c r="I7" s="18" t="s">
        <v>125</v>
      </c>
      <c r="J7" s="18" t="s">
        <v>128</v>
      </c>
    </row>
    <row r="8" spans="1:10" x14ac:dyDescent="0.2">
      <c r="A8" s="9" t="s">
        <v>34</v>
      </c>
      <c r="B8" s="35">
        <v>332873</v>
      </c>
      <c r="C8" s="35">
        <v>0</v>
      </c>
      <c r="D8" s="35">
        <v>19070</v>
      </c>
      <c r="E8" s="35">
        <v>1926</v>
      </c>
      <c r="F8" s="35">
        <v>-4002</v>
      </c>
      <c r="G8" s="35">
        <v>-195870</v>
      </c>
      <c r="H8" s="35">
        <f>SUM(B8:G8)</f>
        <v>153997</v>
      </c>
      <c r="I8" s="35">
        <v>709</v>
      </c>
      <c r="J8" s="35">
        <f>SUM(H8:I8)</f>
        <v>154706</v>
      </c>
    </row>
    <row r="9" spans="1:10" ht="21" customHeight="1" x14ac:dyDescent="0.2">
      <c r="A9" s="8" t="s">
        <v>101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41">
        <v>5685</v>
      </c>
      <c r="H9" s="41">
        <f>SUM(B9:G9)</f>
        <v>5685</v>
      </c>
      <c r="I9" s="41">
        <v>22</v>
      </c>
      <c r="J9" s="41">
        <f>SUM(H9:I9)</f>
        <v>5707</v>
      </c>
    </row>
    <row r="10" spans="1:10" ht="21" customHeight="1" x14ac:dyDescent="0.2">
      <c r="A10" s="9" t="s">
        <v>32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27.75" customHeight="1" x14ac:dyDescent="0.2">
      <c r="A11" s="55" t="s">
        <v>102</v>
      </c>
      <c r="B11" s="40">
        <v>0</v>
      </c>
      <c r="C11" s="40">
        <v>0</v>
      </c>
      <c r="D11" s="40">
        <v>0</v>
      </c>
      <c r="E11" s="40">
        <v>0</v>
      </c>
      <c r="F11" s="40">
        <v>2752</v>
      </c>
      <c r="G11" s="40">
        <v>0</v>
      </c>
      <c r="H11" s="40">
        <f>SUM(B11:G11)</f>
        <v>2752</v>
      </c>
      <c r="I11" s="40">
        <v>0</v>
      </c>
      <c r="J11" s="40">
        <f t="shared" ref="J11:J12" si="0">SUM(H11:I11)</f>
        <v>2752</v>
      </c>
    </row>
    <row r="12" spans="1:10" ht="38.25" x14ac:dyDescent="0.2">
      <c r="A12" s="8" t="s">
        <v>103</v>
      </c>
      <c r="B12" s="40">
        <v>0</v>
      </c>
      <c r="C12" s="40">
        <v>0</v>
      </c>
      <c r="D12" s="40">
        <v>0</v>
      </c>
      <c r="E12" s="40">
        <v>0</v>
      </c>
      <c r="F12" s="40">
        <v>1114</v>
      </c>
      <c r="G12" s="40">
        <v>0</v>
      </c>
      <c r="H12" s="40">
        <f>SUM(B12:G12)</f>
        <v>1114</v>
      </c>
      <c r="I12" s="40">
        <v>0</v>
      </c>
      <c r="J12" s="40">
        <f t="shared" si="0"/>
        <v>1114</v>
      </c>
    </row>
    <row r="13" spans="1:10" ht="13.5" thickBot="1" x14ac:dyDescent="0.25">
      <c r="A13" s="9" t="s">
        <v>104</v>
      </c>
      <c r="B13" s="37">
        <v>0</v>
      </c>
      <c r="C13" s="37">
        <v>0</v>
      </c>
      <c r="D13" s="37">
        <v>0</v>
      </c>
      <c r="E13" s="37">
        <v>0</v>
      </c>
      <c r="F13" s="37">
        <f>SUM(F11:F12)</f>
        <v>3866</v>
      </c>
      <c r="G13" s="37">
        <v>0</v>
      </c>
      <c r="H13" s="37">
        <f>SUM(B13:G13)</f>
        <v>3866</v>
      </c>
      <c r="I13" s="37">
        <v>0</v>
      </c>
      <c r="J13" s="37">
        <f>SUM(H13:I13)</f>
        <v>3866</v>
      </c>
    </row>
    <row r="14" spans="1:10" x14ac:dyDescent="0.2">
      <c r="A14" s="9" t="s">
        <v>105</v>
      </c>
      <c r="B14" s="38">
        <v>0</v>
      </c>
      <c r="C14" s="38">
        <v>0</v>
      </c>
      <c r="D14" s="38">
        <v>0</v>
      </c>
      <c r="E14" s="38">
        <v>0</v>
      </c>
      <c r="F14" s="38">
        <f>SUM(F9:F12)</f>
        <v>3866</v>
      </c>
      <c r="G14" s="38">
        <f>SUM(G9:G12)</f>
        <v>5685</v>
      </c>
      <c r="H14" s="38">
        <f>SUM(B14:G14)</f>
        <v>9551</v>
      </c>
      <c r="I14" s="38">
        <f>SUM(I9:I12)</f>
        <v>22</v>
      </c>
      <c r="J14" s="38">
        <f>SUM(H14:I14)</f>
        <v>9573</v>
      </c>
    </row>
    <row r="15" spans="1:10" ht="36.75" customHeight="1" x14ac:dyDescent="0.2">
      <c r="A15" s="8" t="s">
        <v>106</v>
      </c>
      <c r="B15" s="35">
        <v>0</v>
      </c>
      <c r="C15" s="35">
        <v>0</v>
      </c>
      <c r="D15" s="35">
        <v>0</v>
      </c>
      <c r="E15" s="41">
        <v>-40</v>
      </c>
      <c r="F15" s="41">
        <v>0</v>
      </c>
      <c r="G15" s="41">
        <v>40</v>
      </c>
      <c r="H15" s="35">
        <f>SUM(B15:G15)</f>
        <v>0</v>
      </c>
      <c r="I15" s="35">
        <v>0</v>
      </c>
      <c r="J15" s="35">
        <v>0</v>
      </c>
    </row>
    <row r="16" spans="1:10" ht="36.75" customHeight="1" x14ac:dyDescent="0.2">
      <c r="A16" s="9" t="s">
        <v>42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8" t="s">
        <v>107</v>
      </c>
      <c r="B17" s="40">
        <v>-59</v>
      </c>
      <c r="C17" s="40">
        <v>0</v>
      </c>
      <c r="D17" s="40">
        <v>4</v>
      </c>
      <c r="E17" s="40">
        <v>0</v>
      </c>
      <c r="F17" s="40">
        <v>0</v>
      </c>
      <c r="G17" s="40">
        <v>0</v>
      </c>
      <c r="H17" s="40">
        <f>SUM(B17:G17)</f>
        <v>-55</v>
      </c>
      <c r="I17" s="40">
        <v>0</v>
      </c>
      <c r="J17" s="40">
        <f>SUM(H17:I17)</f>
        <v>-55</v>
      </c>
    </row>
    <row r="18" spans="1:10" x14ac:dyDescent="0.2">
      <c r="A18" s="8" t="s">
        <v>108</v>
      </c>
      <c r="B18" s="42">
        <v>0</v>
      </c>
      <c r="C18" s="42">
        <v>0</v>
      </c>
      <c r="D18" s="42">
        <v>2042</v>
      </c>
      <c r="E18" s="42">
        <v>0</v>
      </c>
      <c r="F18" s="42">
        <v>0</v>
      </c>
      <c r="G18" s="42">
        <v>0</v>
      </c>
      <c r="H18" s="42">
        <f>SUM(B18:G18)</f>
        <v>2042</v>
      </c>
      <c r="I18" s="42">
        <v>0</v>
      </c>
      <c r="J18" s="42">
        <f>SUM(H18:I18)</f>
        <v>2042</v>
      </c>
    </row>
    <row r="19" spans="1:10" ht="18" customHeight="1" thickBot="1" x14ac:dyDescent="0.25">
      <c r="A19" s="9" t="s">
        <v>109</v>
      </c>
      <c r="B19" s="39">
        <f>SUM(B8,B14,B15,B17:B18)</f>
        <v>332814</v>
      </c>
      <c r="C19" s="39">
        <v>0</v>
      </c>
      <c r="D19" s="39">
        <f t="shared" ref="D19:J19" si="1">SUM(D8,D14,D15,D17:D18)</f>
        <v>21116</v>
      </c>
      <c r="E19" s="39">
        <f t="shared" si="1"/>
        <v>1886</v>
      </c>
      <c r="F19" s="39">
        <f t="shared" si="1"/>
        <v>-136</v>
      </c>
      <c r="G19" s="39">
        <f t="shared" si="1"/>
        <v>-190145</v>
      </c>
      <c r="H19" s="39">
        <f t="shared" si="1"/>
        <v>165535</v>
      </c>
      <c r="I19" s="39">
        <f t="shared" si="1"/>
        <v>731</v>
      </c>
      <c r="J19" s="39">
        <f t="shared" si="1"/>
        <v>166266</v>
      </c>
    </row>
    <row r="20" spans="1:10" ht="13.5" thickTop="1" x14ac:dyDescent="0.2"/>
    <row r="26" spans="1:10" x14ac:dyDescent="0.2">
      <c r="A26" s="53" t="s">
        <v>130</v>
      </c>
      <c r="B26" s="53"/>
      <c r="C26" s="53"/>
      <c r="D26" s="53"/>
    </row>
    <row r="27" spans="1:10" x14ac:dyDescent="0.2">
      <c r="A27" s="50" t="s">
        <v>131</v>
      </c>
      <c r="B27" s="50"/>
      <c r="C27" s="51"/>
      <c r="D27" s="50"/>
    </row>
    <row r="28" spans="1:10" x14ac:dyDescent="0.2">
      <c r="A28" s="52" t="s">
        <v>132</v>
      </c>
      <c r="B28" s="50"/>
      <c r="C28" s="51"/>
      <c r="D28" s="50"/>
    </row>
    <row r="29" spans="1:10" x14ac:dyDescent="0.2">
      <c r="A29" s="50" t="s">
        <v>133</v>
      </c>
      <c r="B29" s="50"/>
      <c r="C29" s="51"/>
      <c r="D29" s="50"/>
    </row>
    <row r="38" spans="1:5" x14ac:dyDescent="0.2">
      <c r="A38" s="1" t="s">
        <v>39</v>
      </c>
      <c r="B38" s="2"/>
      <c r="C38" s="22"/>
      <c r="E38" s="1" t="s">
        <v>38</v>
      </c>
    </row>
    <row r="39" spans="1:5" x14ac:dyDescent="0.2">
      <c r="A39" s="4" t="s">
        <v>117</v>
      </c>
      <c r="B39" s="4"/>
      <c r="C39" s="4"/>
      <c r="E39" s="4" t="s">
        <v>36</v>
      </c>
    </row>
    <row r="40" spans="1:5" x14ac:dyDescent="0.2">
      <c r="A40" s="6" t="s">
        <v>118</v>
      </c>
      <c r="B40" s="6"/>
      <c r="C40" s="6"/>
      <c r="E40" s="4" t="s">
        <v>37</v>
      </c>
    </row>
  </sheetData>
  <mergeCells count="2">
    <mergeCell ref="B6:H6"/>
    <mergeCell ref="I6:J6"/>
  </mergeCells>
  <pageMargins left="0.59055118110236227" right="0.35433070866141736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80" zoomScaleNormal="80" zoomScaleSheetLayoutView="80" workbookViewId="0">
      <selection activeCell="A54" sqref="A54"/>
    </sheetView>
  </sheetViews>
  <sheetFormatPr defaultRowHeight="12.75" x14ac:dyDescent="0.2"/>
  <cols>
    <col min="1" max="1" width="64.7109375" style="5" customWidth="1"/>
    <col min="2" max="5" width="15.140625" style="5" customWidth="1"/>
    <col min="6" max="6" width="21.85546875" style="5" customWidth="1"/>
    <col min="7" max="7" width="17.28515625" style="5" customWidth="1"/>
    <col min="8" max="8" width="15.140625" style="5" customWidth="1"/>
    <col min="9" max="16384" width="9.140625" style="5"/>
  </cols>
  <sheetData>
    <row r="1" spans="1:8" x14ac:dyDescent="0.2">
      <c r="H1" s="11" t="s">
        <v>35</v>
      </c>
    </row>
    <row r="2" spans="1:8" x14ac:dyDescent="0.2">
      <c r="H2" s="12" t="s">
        <v>138</v>
      </c>
    </row>
    <row r="3" spans="1:8" x14ac:dyDescent="0.2">
      <c r="H3" s="12"/>
    </row>
    <row r="4" spans="1:8" x14ac:dyDescent="0.2">
      <c r="H4" s="12" t="s">
        <v>33</v>
      </c>
    </row>
    <row r="7" spans="1:8" ht="76.5" x14ac:dyDescent="0.2">
      <c r="A7" s="8"/>
      <c r="B7" s="18" t="s">
        <v>16</v>
      </c>
      <c r="C7" s="18" t="s">
        <v>126</v>
      </c>
      <c r="D7" s="18" t="s">
        <v>17</v>
      </c>
      <c r="E7" s="18" t="s">
        <v>110</v>
      </c>
      <c r="F7" s="18" t="s">
        <v>127</v>
      </c>
      <c r="G7" s="18" t="s">
        <v>129</v>
      </c>
      <c r="H7" s="18" t="s">
        <v>128</v>
      </c>
    </row>
    <row r="8" spans="1:8" x14ac:dyDescent="0.2">
      <c r="A8" s="9" t="s">
        <v>111</v>
      </c>
      <c r="B8" s="35">
        <v>273090</v>
      </c>
      <c r="C8" s="35">
        <v>-25981</v>
      </c>
      <c r="D8" s="35">
        <v>19070</v>
      </c>
      <c r="E8" s="35">
        <v>2025</v>
      </c>
      <c r="F8" s="35">
        <v>-2099</v>
      </c>
      <c r="G8" s="35">
        <v>-341190</v>
      </c>
      <c r="H8" s="35">
        <v>-75085</v>
      </c>
    </row>
    <row r="9" spans="1:8" ht="20.25" customHeight="1" x14ac:dyDescent="0.2">
      <c r="A9" s="8" t="s">
        <v>112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-28962</v>
      </c>
      <c r="H9" s="43">
        <v>-28962</v>
      </c>
    </row>
    <row r="10" spans="1:8" ht="20.25" customHeight="1" x14ac:dyDescent="0.2">
      <c r="A10" s="9" t="s">
        <v>32</v>
      </c>
      <c r="B10" s="40"/>
      <c r="C10" s="40"/>
      <c r="D10" s="40"/>
      <c r="E10" s="40"/>
      <c r="F10" s="40"/>
      <c r="G10" s="40"/>
      <c r="H10" s="40"/>
    </row>
    <row r="11" spans="1:8" ht="26.25" customHeight="1" x14ac:dyDescent="0.2">
      <c r="A11" s="8" t="s">
        <v>102</v>
      </c>
      <c r="B11" s="40">
        <v>0</v>
      </c>
      <c r="C11" s="40">
        <v>0</v>
      </c>
      <c r="D11" s="40">
        <v>0</v>
      </c>
      <c r="E11" s="40">
        <v>0</v>
      </c>
      <c r="F11" s="40">
        <v>-333</v>
      </c>
      <c r="G11" s="40">
        <v>0</v>
      </c>
      <c r="H11" s="40">
        <v>-333</v>
      </c>
    </row>
    <row r="12" spans="1:8" x14ac:dyDescent="0.2">
      <c r="A12" s="54" t="s">
        <v>113</v>
      </c>
      <c r="B12" s="44">
        <v>0</v>
      </c>
      <c r="C12" s="44">
        <v>0</v>
      </c>
      <c r="D12" s="44">
        <v>0</v>
      </c>
      <c r="E12" s="44">
        <v>0</v>
      </c>
      <c r="F12" s="44">
        <v>-333</v>
      </c>
      <c r="G12" s="44">
        <v>0</v>
      </c>
      <c r="H12" s="44">
        <v>-333</v>
      </c>
    </row>
    <row r="13" spans="1:8" x14ac:dyDescent="0.2">
      <c r="A13" s="9" t="s">
        <v>114</v>
      </c>
      <c r="B13" s="35">
        <v>0</v>
      </c>
      <c r="C13" s="35">
        <v>0</v>
      </c>
      <c r="D13" s="35">
        <v>0</v>
      </c>
      <c r="E13" s="35">
        <v>0</v>
      </c>
      <c r="F13" s="35">
        <v>-333</v>
      </c>
      <c r="G13" s="35">
        <v>-28962</v>
      </c>
      <c r="H13" s="35">
        <v>-29295</v>
      </c>
    </row>
    <row r="14" spans="1:8" ht="36.75" customHeight="1" x14ac:dyDescent="0.2">
      <c r="A14" s="8" t="s">
        <v>115</v>
      </c>
      <c r="B14" s="43"/>
      <c r="C14" s="43"/>
      <c r="D14" s="43"/>
      <c r="E14" s="43">
        <v>-49</v>
      </c>
      <c r="F14" s="43"/>
      <c r="G14" s="43">
        <f>-E14</f>
        <v>49</v>
      </c>
      <c r="H14" s="43"/>
    </row>
    <row r="15" spans="1:8" ht="18" customHeight="1" thickBot="1" x14ac:dyDescent="0.25">
      <c r="A15" s="9" t="s">
        <v>116</v>
      </c>
      <c r="B15" s="39">
        <v>273090</v>
      </c>
      <c r="C15" s="39">
        <v>-25981</v>
      </c>
      <c r="D15" s="39">
        <v>19070</v>
      </c>
      <c r="E15" s="39">
        <v>1976</v>
      </c>
      <c r="F15" s="39">
        <v>-2432</v>
      </c>
      <c r="G15" s="39">
        <v>-370103</v>
      </c>
      <c r="H15" s="39">
        <v>-104380</v>
      </c>
    </row>
    <row r="16" spans="1:8" ht="13.5" thickTop="1" x14ac:dyDescent="0.2"/>
    <row r="25" spans="1:4" x14ac:dyDescent="0.2">
      <c r="A25" s="56" t="s">
        <v>130</v>
      </c>
      <c r="B25" s="56"/>
      <c r="C25" s="56"/>
      <c r="D25" s="56"/>
    </row>
    <row r="26" spans="1:4" x14ac:dyDescent="0.2">
      <c r="A26" s="50" t="s">
        <v>131</v>
      </c>
      <c r="B26" s="50"/>
      <c r="C26" s="51"/>
      <c r="D26" s="50"/>
    </row>
    <row r="27" spans="1:4" x14ac:dyDescent="0.2">
      <c r="A27" s="52" t="s">
        <v>132</v>
      </c>
      <c r="B27" s="50"/>
      <c r="C27" s="51"/>
      <c r="D27" s="50"/>
    </row>
    <row r="28" spans="1:4" x14ac:dyDescent="0.2">
      <c r="A28" s="50" t="s">
        <v>133</v>
      </c>
      <c r="B28" s="50"/>
      <c r="C28" s="51"/>
      <c r="D28" s="50"/>
    </row>
    <row r="45" spans="1:5" x14ac:dyDescent="0.2">
      <c r="A45" s="1" t="s">
        <v>39</v>
      </c>
      <c r="B45" s="2"/>
      <c r="C45" s="22"/>
      <c r="E45" s="1" t="s">
        <v>38</v>
      </c>
    </row>
    <row r="46" spans="1:5" x14ac:dyDescent="0.2">
      <c r="A46" s="4" t="s">
        <v>117</v>
      </c>
      <c r="B46" s="4"/>
      <c r="C46" s="4"/>
      <c r="E46" s="4" t="s">
        <v>36</v>
      </c>
    </row>
    <row r="47" spans="1:5" x14ac:dyDescent="0.2">
      <c r="A47" s="6" t="s">
        <v>118</v>
      </c>
      <c r="B47" s="6"/>
      <c r="C47" s="6"/>
      <c r="E47" s="4" t="s">
        <v>37</v>
      </c>
    </row>
  </sheetData>
  <mergeCells count="1">
    <mergeCell ref="A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BS</vt:lpstr>
      <vt:lpstr>IS</vt:lpstr>
      <vt:lpstr>CFS</vt:lpstr>
      <vt:lpstr>SCE 2015</vt:lpstr>
      <vt:lpstr>SCE 2014</vt:lpstr>
      <vt:lpstr>BS!BalanceSheet</vt:lpstr>
      <vt:lpstr>CFS!CashFlows</vt:lpstr>
      <vt:lpstr>'SCE 2014'!OLE_LINK2</vt:lpstr>
      <vt:lpstr>BS!Print_Area</vt:lpstr>
      <vt:lpstr>CFS!Print_Area</vt:lpstr>
      <vt:lpstr>'SCE 2014'!Print_Area</vt:lpstr>
      <vt:lpstr>'SCE 2015'!Print_Area</vt:lpstr>
    </vt:vector>
  </TitlesOfParts>
  <Company>ALB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lkarzhauova</dc:creator>
  <cp:lastModifiedBy>Xeniya, Ugryumova (Fortebank)</cp:lastModifiedBy>
  <cp:lastPrinted>2015-08-14T15:24:02Z</cp:lastPrinted>
  <dcterms:created xsi:type="dcterms:W3CDTF">2015-03-19T09:42:53Z</dcterms:created>
  <dcterms:modified xsi:type="dcterms:W3CDTF">2015-08-17T06:36:22Z</dcterms:modified>
</cp:coreProperties>
</file>