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" yWindow="50" windowWidth="13920" windowHeight="11020" activeTab="3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<sst xmlns="http://schemas.openxmlformats.org/spreadsheetml/2006/main" count="131" uniqueCount="100">
  <si>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</si>
  <si>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</si>
  <si>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</si>
  <si>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</si>
  <si>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</si>
  <si>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</si>
  <si>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</si>
  <si>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</si>
  <si>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</si>
  <si>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</si>
  <si>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</si>
  <si>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</si>
  <si>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</si>
  <si>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</si>
  <si>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</si>
  <si>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</si>
  <si>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</si>
  <si>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</si>
  <si>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</si>
  <si>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</si>
  <si>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</si>
  <si>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</si>
  <si>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</si>
  <si>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</si>
  <si>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</si>
  <si>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</si>
  <si>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</si>
  <si>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</si>
  <si>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</si>
  <si>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дебиторская задолженность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</si>
  <si>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</si>
  <si>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</si>
  <si>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</si>
  <si>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</si>
  <si>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</si>
  <si>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</si>
  <si>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</si>
  <si>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</si>
  <si>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</si>
  <si>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</si>
  <si>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</si>
  <si>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</si>
  <si>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</si>
  <si>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</si>
  <si>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</si>
  <si>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</si>
  <si>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</si>
  <si>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</si>
  <si>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</si>
  <si>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</si>
  <si>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</si>
  <si>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</si>
  <si>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</si>
  <si>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</si>
  <si>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</si>
  <si>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</si>
  <si>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</si>
  <si>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</si>
  <si>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</si>
  <si>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</si>
  <si>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</si>
  <si>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</si>
  <si>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</si>
  <si>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</si>
  <si>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</si>
  <si>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</si>
  <si>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</si>
  <si>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</si>
  <si>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</si>
  <si>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</si>
  <si>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</si>
  <si>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</si>
  <si>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</si>
  <si>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</si>
  <si>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</si>
  <si>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</si>
  <si>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</si>
  <si>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</si>
  <si>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</si>
  <si>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</si>
  <si>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</si>
  <si>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</si>
  <si>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</si>
  <si>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</si>
  <si>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</si>
  <si>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</si>
  <si>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</si>
  <si>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</si>
  <si>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Нераспределенный доход (убыток)</t>
  </si>
  <si>
    <t>Приобретение нематериальных активов</t>
  </si>
  <si>
    <t>Сальдо на 1 января 2016 года</t>
  </si>
  <si>
    <t>Итого совокупный доход</t>
  </si>
  <si>
    <t>Влияние подоходного налога</t>
  </si>
  <si>
    <t>Амортизация резерва переоценки</t>
  </si>
  <si>
    <t>Сальдо на 31 декабря 2016 года</t>
  </si>
  <si>
    <t>Доходы от финансирования</t>
  </si>
  <si>
    <t>Консолидированная финансовая отчетность АО "АЗИЯ АВТО" за 3 квартал 2017 года</t>
  </si>
  <si>
    <t>Выплата дивидендов</t>
  </si>
  <si>
    <t>Сальдо на 30 сентября 2016 года</t>
  </si>
  <si>
    <t>Сальдо на 30 сентября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</si>
</sst>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#,##0_ ;\-#,##0\ "/>
    <numFmt numFmtId="187" formatCode="\-\(*#\ ##0_);_(*(#,##0\);_(*&quot;_&quot;\);_(@_)"/>
    <numFmt numFmtId="188" formatCode="\-*#\ ##0_);_(*(#,##0\);_(*&quot;_&quot;\);_(@_)"/>
    <numFmt numFmtId="189" formatCode="[$-2]\ ###,000_);[Red]\([$-2]\ ###,000\)"/>
    <numFmt numFmtId="190" formatCode="[$-2]\ ###,000_);\([$-2]\ ###,000\)"/>
    <numFmt numFmtId="191" formatCode="[$-2]\ ##,#00_);\([$-2]\ ##,#00\)"/>
    <numFmt numFmtId="192" formatCode="[$-2]\ #,##0_);\([$-2]\ #,##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top" wrapText="1"/>
    </xf>
    <xf numFmtId="192" fontId="5" fillId="0" borderId="0" xfId="0" applyNumberFormat="1" applyFont="1" applyAlignment="1">
      <alignment horizontal="right" vertical="top" wrapText="1"/>
    </xf>
    <xf numFmtId="192" fontId="5" fillId="0" borderId="0" xfId="0" applyNumberFormat="1" applyFont="1" applyBorder="1" applyAlignment="1">
      <alignment horizontal="right" vertical="top" wrapText="1"/>
    </xf>
    <xf numFmtId="192" fontId="5" fillId="0" borderId="10" xfId="0" applyNumberFormat="1" applyFont="1" applyBorder="1" applyAlignment="1">
      <alignment wrapText="1"/>
    </xf>
    <xf numFmtId="192" fontId="5" fillId="0" borderId="0" xfId="0" applyNumberFormat="1" applyFont="1" applyAlignment="1">
      <alignment wrapText="1"/>
    </xf>
    <xf numFmtId="192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92" fontId="4" fillId="0" borderId="0" xfId="0" applyNumberFormat="1" applyFont="1" applyFill="1" applyAlignment="1">
      <alignment horizontal="right" wrapText="1"/>
    </xf>
    <xf numFmtId="192" fontId="4" fillId="0" borderId="0" xfId="0" applyNumberFormat="1" applyFont="1" applyFill="1" applyAlignment="1">
      <alignment wrapText="1"/>
    </xf>
    <xf numFmtId="192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92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92" fontId="5" fillId="0" borderId="10" xfId="0" applyNumberFormat="1" applyFont="1" applyFill="1" applyBorder="1" applyAlignment="1">
      <alignment horizontal="right" wrapText="1"/>
    </xf>
    <xf numFmtId="192" fontId="1" fillId="0" borderId="0" xfId="0" applyNumberFormat="1" applyFont="1" applyFill="1" applyAlignment="1">
      <alignment horizontal="center" wrapText="1"/>
    </xf>
    <xf numFmtId="192" fontId="6" fillId="0" borderId="0" xfId="0" applyNumberFormat="1" applyFont="1" applyFill="1" applyAlignment="1">
      <alignment horizontal="center" wrapText="1"/>
    </xf>
    <xf numFmtId="192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horizontal="center" vertical="top" wrapText="1"/>
    </xf>
    <xf numFmtId="192" fontId="5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92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Alignment="1">
      <alignment horizontal="right" vertical="top" wrapText="1"/>
    </xf>
    <xf numFmtId="192" fontId="4" fillId="0" borderId="0" xfId="0" applyNumberFormat="1" applyFont="1" applyFill="1" applyAlignment="1">
      <alignment horizontal="right" vertical="top" wrapText="1"/>
    </xf>
    <xf numFmtId="192" fontId="1" fillId="0" borderId="10" xfId="0" applyNumberFormat="1" applyFont="1" applyBorder="1" applyAlignment="1">
      <alignment horizontal="right" vertical="top" wrapText="1"/>
    </xf>
    <xf numFmtId="192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92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2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9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92" fontId="15" fillId="0" borderId="0" xfId="0" applyNumberFormat="1" applyFont="1" applyFill="1" applyAlignment="1">
      <alignment horizontal="right" vertical="top" wrapText="1"/>
    </xf>
    <xf numFmtId="192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92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92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92" fontId="2" fillId="0" borderId="0" xfId="0" applyNumberFormat="1" applyFont="1" applyAlignment="1">
      <alignment horizontal="right" vertical="top" wrapText="1"/>
    </xf>
    <xf numFmtId="192" fontId="1" fillId="0" borderId="0" xfId="0" applyNumberFormat="1" applyFont="1" applyBorder="1" applyAlignment="1">
      <alignment horizontal="right" vertical="top" wrapText="1"/>
    </xf>
    <xf numFmtId="192" fontId="4" fillId="0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96</v>
      </c>
      <c r="B1" s="20"/>
      <c r="C1" s="63"/>
      <c r="D1" s="20"/>
      <c r="E1" s="22"/>
    </row>
    <row r="2" spans="3:4" s="2" customFormat="1" ht="12.75">
      <c r="C2" s="42"/>
      <c r="D2" s="21"/>
    </row>
    <row r="3" ht="12.75">
      <c r="A3" s="1" t="s">
        <v>78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25.5">
      <c r="A7" s="37"/>
      <c r="B7" s="38" t="s">
        <v>25</v>
      </c>
      <c r="C7" s="45">
        <v>43008</v>
      </c>
      <c r="D7" s="45">
        <v>42643</v>
      </c>
    </row>
    <row r="8" spans="1:4" ht="12.75">
      <c r="A8" s="19" t="s">
        <v>44</v>
      </c>
      <c r="B8" s="9"/>
      <c r="C8" s="40">
        <v>35697729</v>
      </c>
      <c r="D8" s="40">
        <v>19760748</v>
      </c>
    </row>
    <row r="9" spans="1:4" ht="12.75">
      <c r="A9" s="19" t="s">
        <v>45</v>
      </c>
      <c r="B9" s="9"/>
      <c r="C9" s="40">
        <v>-25144202</v>
      </c>
      <c r="D9" s="40">
        <v>-11993833</v>
      </c>
    </row>
    <row r="10" spans="1:4" ht="13.5" thickBot="1">
      <c r="A10" s="15" t="s">
        <v>15</v>
      </c>
      <c r="B10" s="12"/>
      <c r="C10" s="46">
        <f>SUM(C8:C9)</f>
        <v>10553527</v>
      </c>
      <c r="D10" s="46">
        <f>SUM(D8:D9)</f>
        <v>7766915</v>
      </c>
    </row>
    <row r="11" spans="1:4" ht="12.75">
      <c r="A11" s="19" t="s">
        <v>16</v>
      </c>
      <c r="B11" s="9"/>
      <c r="C11" s="40">
        <v>-588774</v>
      </c>
      <c r="D11" s="40">
        <v>-387969</v>
      </c>
    </row>
    <row r="12" spans="1:4" ht="12.75">
      <c r="A12" s="8" t="s">
        <v>17</v>
      </c>
      <c r="B12" s="9"/>
      <c r="C12" s="40">
        <v>-1660189</v>
      </c>
      <c r="D12" s="40">
        <v>-1669214</v>
      </c>
    </row>
    <row r="13" spans="1:4" ht="12.75">
      <c r="A13" s="8" t="s">
        <v>46</v>
      </c>
      <c r="B13" s="9"/>
      <c r="C13" s="40">
        <v>-1102787</v>
      </c>
      <c r="D13" s="40">
        <v>-1122130</v>
      </c>
    </row>
    <row r="14" spans="1:4" ht="12.75">
      <c r="A14" s="3" t="s">
        <v>18</v>
      </c>
      <c r="B14" s="9"/>
      <c r="C14" s="32">
        <f>C10+C11+C12+C13</f>
        <v>7201777</v>
      </c>
      <c r="D14" s="32">
        <f>D10+D11+D12+D13</f>
        <v>4587602</v>
      </c>
    </row>
    <row r="15" spans="1:4" ht="12.75">
      <c r="A15" s="8" t="s">
        <v>95</v>
      </c>
      <c r="B15" s="9"/>
      <c r="C15" s="40"/>
      <c r="D15" s="40"/>
    </row>
    <row r="16" spans="1:4" ht="12.75">
      <c r="A16" s="8" t="s">
        <v>19</v>
      </c>
      <c r="B16" s="9"/>
      <c r="C16" s="40">
        <v>-2318424</v>
      </c>
      <c r="D16" s="40">
        <v>-1625972</v>
      </c>
    </row>
    <row r="17" spans="1:4" ht="13.5" thickBot="1">
      <c r="A17" s="15" t="s">
        <v>20</v>
      </c>
      <c r="B17" s="12"/>
      <c r="C17" s="31">
        <f>C14+C15+C16</f>
        <v>4883353</v>
      </c>
      <c r="D17" s="31">
        <f>D14+D16</f>
        <v>2961630</v>
      </c>
    </row>
    <row r="18" spans="1:4" ht="12.75">
      <c r="A18" s="5" t="s">
        <v>71</v>
      </c>
      <c r="B18" s="9"/>
      <c r="C18" s="40">
        <v>-68639</v>
      </c>
      <c r="D18" s="40"/>
    </row>
    <row r="19" spans="1:5" ht="13.5" thickBot="1">
      <c r="A19" s="16" t="s">
        <v>76</v>
      </c>
      <c r="B19" s="17"/>
      <c r="C19" s="41">
        <f>C17+C18</f>
        <v>4814714</v>
      </c>
      <c r="D19" s="41">
        <f>D17+D18</f>
        <v>2961630</v>
      </c>
      <c r="E19" s="72"/>
    </row>
    <row r="20" spans="1:5" s="107" customFormat="1" ht="13.5" thickTop="1">
      <c r="A20" s="111" t="s">
        <v>35</v>
      </c>
      <c r="B20" s="112"/>
      <c r="C20" s="113"/>
      <c r="D20" s="113"/>
      <c r="E20" s="74"/>
    </row>
    <row r="21" spans="1:5" s="71" customFormat="1" ht="13.5" thickBot="1">
      <c r="A21" s="26" t="s">
        <v>74</v>
      </c>
      <c r="B21" s="101"/>
      <c r="C21" s="73">
        <v>323</v>
      </c>
      <c r="D21" s="73">
        <v>483</v>
      </c>
      <c r="E21" s="73"/>
    </row>
    <row r="22" spans="1:5" s="107" customFormat="1" ht="13.5" thickBot="1">
      <c r="A22" s="108" t="s">
        <v>77</v>
      </c>
      <c r="B22" s="109"/>
      <c r="C22" s="110">
        <f>SUM(C21:C21)</f>
        <v>323</v>
      </c>
      <c r="D22" s="110">
        <f>SUM(D21:D21)</f>
        <v>483</v>
      </c>
      <c r="E22" s="74"/>
    </row>
    <row r="23" spans="1:5" ht="13.5" thickBot="1">
      <c r="A23" s="16" t="s">
        <v>36</v>
      </c>
      <c r="B23" s="17"/>
      <c r="C23" s="41">
        <f>C19+C22</f>
        <v>4815037</v>
      </c>
      <c r="D23" s="41">
        <f>D19+D21</f>
        <v>2962113</v>
      </c>
      <c r="E23" s="74"/>
    </row>
    <row r="24" spans="1:5" ht="13.5" thickBot="1" thickTop="1">
      <c r="A24" s="33" t="s">
        <v>47</v>
      </c>
      <c r="B24" s="33"/>
      <c r="C24" s="33">
        <f>C19/100</f>
        <v>48147</v>
      </c>
      <c r="D24" s="33">
        <f>D19/100</f>
        <v>29616</v>
      </c>
      <c r="E24" s="72"/>
    </row>
    <row r="25" spans="1:4" ht="13.5" thickTop="1">
      <c r="A25" s="65"/>
      <c r="C25" s="66"/>
      <c r="D25" s="64"/>
    </row>
    <row r="26" spans="1:4" ht="28.5" customHeight="1">
      <c r="A26" s="119"/>
      <c r="B26" s="119"/>
      <c r="C26" s="119"/>
      <c r="D26" s="119"/>
    </row>
    <row r="27" ht="13.5">
      <c r="A27" s="24"/>
    </row>
    <row r="29" spans="1:4" ht="13.5">
      <c r="A29" s="23" t="s">
        <v>22</v>
      </c>
      <c r="B29" s="23"/>
      <c r="C29" s="47"/>
      <c r="D29" s="23" t="s">
        <v>73</v>
      </c>
    </row>
    <row r="30" spans="1:4" ht="13.5">
      <c r="A30" s="23"/>
      <c r="B30" s="23"/>
      <c r="C30" s="47"/>
      <c r="D30" s="23"/>
    </row>
    <row r="31" spans="1:4" ht="13.5">
      <c r="A31" s="24"/>
      <c r="B31" s="24"/>
      <c r="C31" s="48"/>
      <c r="D31" s="24"/>
    </row>
    <row r="32" spans="1:4" ht="13.5">
      <c r="A32" s="23" t="s">
        <v>23</v>
      </c>
      <c r="B32" s="23"/>
      <c r="C32" s="47"/>
      <c r="D32" s="23" t="s">
        <v>70</v>
      </c>
    </row>
    <row r="58" ht="12">
      <c r="A58" s="25"/>
    </row>
  </sheetData>
  <sheetProtection/>
  <mergeCells count="1">
    <mergeCell ref="A26:D26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45.50390625" style="0" customWidth="1"/>
    <col min="2" max="2" width="6.50390625" style="0" customWidth="1"/>
    <col min="3" max="4" width="14.125" style="49" customWidth="1"/>
    <col min="5" max="5" width="9.75390625" style="97" customWidth="1"/>
  </cols>
  <sheetData>
    <row r="1" spans="1:5" s="2" customFormat="1" ht="12.75">
      <c r="A1" s="20" t="s">
        <v>96</v>
      </c>
      <c r="B1" s="20"/>
      <c r="C1" s="63"/>
      <c r="D1" s="63"/>
      <c r="E1" s="96"/>
    </row>
    <row r="2" spans="3:5" s="2" customFormat="1" ht="12.75">
      <c r="C2" s="42"/>
      <c r="D2" s="42"/>
      <c r="E2" s="21"/>
    </row>
    <row r="3" ht="12.75">
      <c r="A3" s="1" t="s">
        <v>79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43008</v>
      </c>
      <c r="D6" s="51">
        <v>42735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37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6368148</v>
      </c>
      <c r="D10" s="39">
        <v>6821309</v>
      </c>
    </row>
    <row r="11" spans="1:4" ht="12.75">
      <c r="A11" s="8" t="s">
        <v>4</v>
      </c>
      <c r="B11" s="4"/>
      <c r="C11" s="39">
        <v>10458</v>
      </c>
      <c r="D11" s="39">
        <v>2590</v>
      </c>
    </row>
    <row r="12" spans="1:4" ht="12.75">
      <c r="A12" s="8" t="s">
        <v>86</v>
      </c>
      <c r="B12" s="4"/>
      <c r="C12" s="39">
        <v>771906</v>
      </c>
      <c r="D12" s="39">
        <v>771906</v>
      </c>
    </row>
    <row r="13" spans="1:4" ht="12.75">
      <c r="A13" s="8" t="s">
        <v>29</v>
      </c>
      <c r="B13" s="4"/>
      <c r="C13" s="39">
        <v>1143</v>
      </c>
      <c r="D13" s="39">
        <v>5623</v>
      </c>
    </row>
    <row r="14" spans="1:4" ht="12.75">
      <c r="A14" s="8" t="s">
        <v>28</v>
      </c>
      <c r="B14" s="4"/>
      <c r="C14" s="39">
        <v>15544792</v>
      </c>
      <c r="D14" s="39">
        <v>15544792</v>
      </c>
    </row>
    <row r="15" spans="1:4" ht="13.5" thickBot="1">
      <c r="A15" s="10" t="s">
        <v>5</v>
      </c>
      <c r="B15" s="14"/>
      <c r="C15" s="54">
        <f>SUM(C10:C14)</f>
        <v>22696447</v>
      </c>
      <c r="D15" s="54">
        <f>SUM(D10:D14)</f>
        <v>23146220</v>
      </c>
    </row>
    <row r="16" spans="1:4" ht="12.75">
      <c r="A16" s="5" t="s">
        <v>38</v>
      </c>
      <c r="B16" s="7"/>
      <c r="C16" s="53"/>
      <c r="D16" s="53"/>
    </row>
    <row r="17" spans="1:4" ht="12.75">
      <c r="A17" s="8" t="s">
        <v>41</v>
      </c>
      <c r="B17" s="9"/>
      <c r="C17" s="39">
        <v>1111662</v>
      </c>
      <c r="D17" s="39">
        <v>4208391</v>
      </c>
    </row>
    <row r="18" spans="1:4" ht="12.75">
      <c r="A18" s="8" t="s">
        <v>27</v>
      </c>
      <c r="B18" s="9"/>
      <c r="C18" s="39">
        <v>388657</v>
      </c>
      <c r="D18" s="39">
        <v>536278</v>
      </c>
    </row>
    <row r="19" spans="1:4" ht="12.75">
      <c r="A19" s="8" t="s">
        <v>28</v>
      </c>
      <c r="B19" s="9"/>
      <c r="C19" s="39">
        <v>13773768</v>
      </c>
      <c r="D19" s="39">
        <v>7173484</v>
      </c>
    </row>
    <row r="20" spans="1:4" ht="12.75">
      <c r="A20" s="8" t="s">
        <v>42</v>
      </c>
      <c r="B20" s="9"/>
      <c r="C20" s="39">
        <v>2106950</v>
      </c>
      <c r="D20" s="39">
        <v>1816422</v>
      </c>
    </row>
    <row r="21" spans="1:4" ht="12.75">
      <c r="A21" s="8" t="s">
        <v>87</v>
      </c>
      <c r="B21" s="9"/>
      <c r="C21" s="39">
        <v>7588</v>
      </c>
      <c r="D21" s="39">
        <v>84054</v>
      </c>
    </row>
    <row r="22" spans="1:4" ht="12.75">
      <c r="A22" s="8" t="s">
        <v>43</v>
      </c>
      <c r="B22" s="9"/>
      <c r="C22" s="39">
        <v>11933766</v>
      </c>
      <c r="D22" s="39">
        <v>13222607</v>
      </c>
    </row>
    <row r="23" spans="1:4" ht="13.5" thickBot="1">
      <c r="A23" s="10" t="s">
        <v>2</v>
      </c>
      <c r="B23" s="12"/>
      <c r="C23" s="54">
        <f>SUM(C17:C22)</f>
        <v>29322391</v>
      </c>
      <c r="D23" s="54">
        <f>SUM(D17:D22)</f>
        <v>27041236</v>
      </c>
    </row>
    <row r="24" spans="1:4" ht="12.75">
      <c r="A24" s="8"/>
      <c r="B24" s="7"/>
      <c r="C24" s="57"/>
      <c r="D24" s="57"/>
    </row>
    <row r="25" spans="1:4" ht="13.5" thickBot="1">
      <c r="A25" s="10" t="s">
        <v>84</v>
      </c>
      <c r="B25" s="12"/>
      <c r="C25" s="54">
        <f>C23+C15</f>
        <v>52018838</v>
      </c>
      <c r="D25" s="54">
        <f>D23+D15</f>
        <v>50187456</v>
      </c>
    </row>
    <row r="26" spans="1:4" ht="12.75">
      <c r="A26" s="5"/>
      <c r="B26" s="9"/>
      <c r="C26" s="58"/>
      <c r="D26" s="58"/>
    </row>
    <row r="27" spans="1:4" ht="12.75">
      <c r="A27" s="5" t="s">
        <v>6</v>
      </c>
      <c r="B27" s="9"/>
      <c r="C27" s="58"/>
      <c r="D27" s="58"/>
    </row>
    <row r="28" spans="1:4" ht="12.75">
      <c r="A28" s="5"/>
      <c r="B28" s="9"/>
      <c r="C28" s="53"/>
      <c r="D28" s="53"/>
    </row>
    <row r="29" spans="1:4" ht="12.75">
      <c r="A29" s="5" t="s">
        <v>12</v>
      </c>
      <c r="B29" s="9"/>
      <c r="C29" s="57"/>
      <c r="D29" s="57"/>
    </row>
    <row r="30" spans="1:4" ht="12.75">
      <c r="A30" s="8" t="s">
        <v>26</v>
      </c>
      <c r="B30" s="9"/>
      <c r="C30" s="39">
        <v>1417846</v>
      </c>
      <c r="D30" s="39">
        <v>1417846</v>
      </c>
    </row>
    <row r="31" spans="1:4" ht="12.75">
      <c r="A31" s="8" t="s">
        <v>13</v>
      </c>
      <c r="B31" s="9"/>
      <c r="C31" s="39">
        <v>2597858</v>
      </c>
      <c r="D31" s="39">
        <v>2597858</v>
      </c>
    </row>
    <row r="32" spans="1:4" ht="12.75">
      <c r="A32" s="8" t="s">
        <v>82</v>
      </c>
      <c r="B32" s="9"/>
      <c r="C32" s="39">
        <v>1988</v>
      </c>
      <c r="D32" s="39">
        <v>1665</v>
      </c>
    </row>
    <row r="33" spans="1:4" ht="12.75">
      <c r="A33" s="8" t="s">
        <v>33</v>
      </c>
      <c r="B33" s="9"/>
      <c r="C33" s="39">
        <v>4816350</v>
      </c>
      <c r="D33" s="39">
        <v>1833336</v>
      </c>
    </row>
    <row r="34" spans="1:4" ht="13.5" thickBot="1">
      <c r="A34" s="10" t="s">
        <v>14</v>
      </c>
      <c r="B34" s="12"/>
      <c r="C34" s="54">
        <f>SUM(C30:C33)</f>
        <v>8834042</v>
      </c>
      <c r="D34" s="54">
        <f>SUM(D30:D33)</f>
        <v>5850705</v>
      </c>
    </row>
    <row r="35" spans="1:4" ht="12.75">
      <c r="A35" s="27"/>
      <c r="B35" s="38"/>
      <c r="C35" s="75"/>
      <c r="D35" s="75"/>
    </row>
    <row r="36" spans="1:4" ht="12.75">
      <c r="A36" s="5" t="s">
        <v>10</v>
      </c>
      <c r="B36" s="9"/>
      <c r="C36" s="57"/>
      <c r="D36" s="57"/>
    </row>
    <row r="37" spans="1:5" s="71" customFormat="1" ht="12.75">
      <c r="A37" s="8" t="s">
        <v>39</v>
      </c>
      <c r="B37" s="6"/>
      <c r="C37" s="39">
        <v>228766</v>
      </c>
      <c r="D37" s="39">
        <v>228766</v>
      </c>
      <c r="E37" s="98"/>
    </row>
    <row r="38" spans="1:5" s="71" customFormat="1" ht="12.75">
      <c r="A38" s="8" t="s">
        <v>72</v>
      </c>
      <c r="B38" s="6"/>
      <c r="C38" s="39">
        <v>828469</v>
      </c>
      <c r="D38" s="39">
        <v>828469</v>
      </c>
      <c r="E38" s="98"/>
    </row>
    <row r="39" spans="1:4" ht="13.5" thickBot="1">
      <c r="A39" s="10" t="s">
        <v>11</v>
      </c>
      <c r="B39" s="12"/>
      <c r="C39" s="54">
        <f>SUM(C37:C38)</f>
        <v>1057235</v>
      </c>
      <c r="D39" s="54">
        <f>SUM(D37:D38)</f>
        <v>1057235</v>
      </c>
    </row>
    <row r="40" spans="1:4" ht="12.75">
      <c r="A40" s="27"/>
      <c r="B40" s="38"/>
      <c r="C40" s="75"/>
      <c r="D40" s="75"/>
    </row>
    <row r="41" spans="1:4" ht="12.75">
      <c r="A41" s="5" t="s">
        <v>7</v>
      </c>
      <c r="B41" s="9"/>
      <c r="C41" s="53"/>
      <c r="D41" s="53"/>
    </row>
    <row r="42" spans="1:4" ht="12.75">
      <c r="A42" s="8" t="s">
        <v>8</v>
      </c>
      <c r="B42" s="9"/>
      <c r="C42" s="39">
        <v>29209976</v>
      </c>
      <c r="D42" s="39">
        <v>25306603</v>
      </c>
    </row>
    <row r="43" spans="1:4" ht="12.75">
      <c r="A43" s="8" t="s">
        <v>30</v>
      </c>
      <c r="B43" s="9"/>
      <c r="C43" s="39">
        <v>12233954</v>
      </c>
      <c r="D43" s="39">
        <v>17178751</v>
      </c>
    </row>
    <row r="44" spans="1:4" ht="12.75">
      <c r="A44" s="8" t="s">
        <v>31</v>
      </c>
      <c r="B44" s="9"/>
      <c r="C44" s="39">
        <v>33660</v>
      </c>
      <c r="D44" s="39">
        <v>42992</v>
      </c>
    </row>
    <row r="45" spans="1:4" ht="12.75">
      <c r="A45" s="8" t="s">
        <v>72</v>
      </c>
      <c r="B45" s="9"/>
      <c r="C45" s="39">
        <v>87111</v>
      </c>
      <c r="D45" s="39">
        <v>87111</v>
      </c>
    </row>
    <row r="46" spans="1:4" ht="12.75">
      <c r="A46" s="8" t="s">
        <v>32</v>
      </c>
      <c r="B46" s="9"/>
      <c r="C46" s="39">
        <v>316834</v>
      </c>
      <c r="D46" s="39">
        <v>418033</v>
      </c>
    </row>
    <row r="47" spans="1:4" ht="12.75">
      <c r="A47" s="8" t="s">
        <v>39</v>
      </c>
      <c r="B47" s="9"/>
      <c r="C47" s="39">
        <v>246026</v>
      </c>
      <c r="D47" s="39">
        <v>246026</v>
      </c>
    </row>
    <row r="48" spans="1:4" ht="13.5" thickBot="1">
      <c r="A48" s="10" t="s">
        <v>9</v>
      </c>
      <c r="B48" s="11"/>
      <c r="C48" s="54">
        <f>SUM(C42:C47)</f>
        <v>42127561</v>
      </c>
      <c r="D48" s="54">
        <f>SUM(D42:D47)</f>
        <v>43279516</v>
      </c>
    </row>
    <row r="49" spans="1:4" ht="13.5" thickBot="1">
      <c r="A49" s="10" t="s">
        <v>40</v>
      </c>
      <c r="B49" s="11"/>
      <c r="C49" s="54">
        <f>C39+C48</f>
        <v>43184796</v>
      </c>
      <c r="D49" s="54">
        <f>D48+D39</f>
        <v>44336751</v>
      </c>
    </row>
    <row r="50" spans="1:4" ht="12.75">
      <c r="A50" s="27"/>
      <c r="B50" s="76"/>
      <c r="C50" s="75"/>
      <c r="D50" s="75"/>
    </row>
    <row r="51" spans="1:4" ht="13.5" thickBot="1">
      <c r="A51" s="10" t="s">
        <v>83</v>
      </c>
      <c r="B51" s="12"/>
      <c r="C51" s="54">
        <f>C34+C49</f>
        <v>52018838</v>
      </c>
      <c r="D51" s="54">
        <f>D48+D39+D34</f>
        <v>50187456</v>
      </c>
    </row>
    <row r="52" spans="1:4" ht="12.75">
      <c r="A52" s="27"/>
      <c r="B52" s="38"/>
      <c r="C52" s="75"/>
      <c r="D52" s="75"/>
    </row>
    <row r="53" spans="1:4" ht="13.5" thickBot="1">
      <c r="A53" s="10" t="s">
        <v>85</v>
      </c>
      <c r="B53" s="12"/>
      <c r="C53" s="54">
        <v>88236</v>
      </c>
      <c r="D53" s="54">
        <v>58481</v>
      </c>
    </row>
    <row r="54" spans="1:4" ht="12.75">
      <c r="A54" s="27"/>
      <c r="B54" s="38"/>
      <c r="C54" s="75"/>
      <c r="D54" s="75"/>
    </row>
    <row r="55" spans="1:4" ht="12.75">
      <c r="A55" s="99"/>
      <c r="B55" s="99"/>
      <c r="C55" s="106"/>
      <c r="D55" s="100"/>
    </row>
    <row r="56" spans="1:4" ht="13.5">
      <c r="A56" s="23" t="s">
        <v>22</v>
      </c>
      <c r="B56" s="23"/>
      <c r="D56" s="47" t="s">
        <v>73</v>
      </c>
    </row>
    <row r="57" spans="1:4" ht="13.5">
      <c r="A57" s="23"/>
      <c r="B57" s="23"/>
      <c r="D57" s="47"/>
    </row>
    <row r="58" spans="1:4" ht="13.5">
      <c r="A58" s="24"/>
      <c r="B58" s="24"/>
      <c r="D58" s="48"/>
    </row>
    <row r="59" spans="1:4" ht="13.5">
      <c r="A59" s="23" t="s">
        <v>23</v>
      </c>
      <c r="B59" s="23"/>
      <c r="D59" s="47" t="s">
        <v>70</v>
      </c>
    </row>
    <row r="62" ht="12">
      <c r="A62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8" sqref="D28"/>
    </sheetView>
  </sheetViews>
  <sheetFormatPr defaultColWidth="9.125" defaultRowHeight="12.75"/>
  <cols>
    <col min="1" max="1" width="50.50390625" style="81" customWidth="1"/>
    <col min="2" max="2" width="6.50390625" style="81" customWidth="1"/>
    <col min="3" max="3" width="14.125" style="83" customWidth="1"/>
    <col min="4" max="4" width="16.50390625" style="83" bestFit="1" customWidth="1"/>
    <col min="5" max="5" width="10.875" style="81" customWidth="1"/>
    <col min="6" max="16384" width="9.125" style="81" customWidth="1"/>
  </cols>
  <sheetData>
    <row r="1" spans="1:6" s="2" customFormat="1" ht="12.75">
      <c r="A1" s="20" t="s">
        <v>96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8" t="s">
        <v>81</v>
      </c>
      <c r="B3" s="79"/>
      <c r="C3" s="80"/>
      <c r="D3" s="80"/>
    </row>
    <row r="4" ht="12.75">
      <c r="A4" s="82" t="s">
        <v>48</v>
      </c>
    </row>
    <row r="5" spans="1:4" ht="13.5" thickBot="1">
      <c r="A5" s="84" t="s">
        <v>49</v>
      </c>
      <c r="B5" s="85" t="s">
        <v>25</v>
      </c>
      <c r="C5" s="95">
        <v>43008</v>
      </c>
      <c r="D5" s="95">
        <v>42643</v>
      </c>
    </row>
    <row r="6" spans="1:4" ht="13.5">
      <c r="A6" s="120" t="s">
        <v>50</v>
      </c>
      <c r="B6" s="120"/>
      <c r="C6" s="120"/>
      <c r="D6" s="120"/>
    </row>
    <row r="7" spans="1:4" ht="12.75">
      <c r="A7" s="87" t="s">
        <v>51</v>
      </c>
      <c r="B7" s="87"/>
      <c r="C7" s="88">
        <v>34592164</v>
      </c>
      <c r="D7" s="88">
        <v>19689283</v>
      </c>
    </row>
    <row r="8" spans="1:4" ht="12.75">
      <c r="A8" s="87" t="s">
        <v>52</v>
      </c>
      <c r="B8" s="89"/>
      <c r="C8" s="102">
        <v>-30071565</v>
      </c>
      <c r="D8" s="88">
        <v>-13496469</v>
      </c>
    </row>
    <row r="9" spans="1:4" ht="12.75">
      <c r="A9" s="87" t="s">
        <v>53</v>
      </c>
      <c r="B9" s="89"/>
      <c r="C9" s="102">
        <v>-1895533</v>
      </c>
      <c r="D9" s="88">
        <v>-946887</v>
      </c>
    </row>
    <row r="10" spans="1:4" ht="12.75">
      <c r="A10" s="87" t="s">
        <v>54</v>
      </c>
      <c r="B10" s="89"/>
      <c r="C10" s="102">
        <v>-790912</v>
      </c>
      <c r="D10" s="88">
        <v>-532666</v>
      </c>
    </row>
    <row r="11" spans="1:4" ht="12.75">
      <c r="A11" s="87" t="s">
        <v>55</v>
      </c>
      <c r="B11" s="89"/>
      <c r="C11" s="102">
        <v>-2070737</v>
      </c>
      <c r="D11" s="88">
        <v>-1832037</v>
      </c>
    </row>
    <row r="12" spans="1:4" ht="12.75">
      <c r="A12" s="87" t="s">
        <v>56</v>
      </c>
      <c r="B12" s="89"/>
      <c r="C12" s="102">
        <v>-19531</v>
      </c>
      <c r="D12" s="88">
        <v>-78126</v>
      </c>
    </row>
    <row r="13" spans="1:4" ht="12.75">
      <c r="A13" s="87" t="s">
        <v>57</v>
      </c>
      <c r="B13" s="89"/>
      <c r="C13" s="102">
        <v>-1302983</v>
      </c>
      <c r="D13" s="88">
        <v>-151607</v>
      </c>
    </row>
    <row r="14" spans="1:4" ht="26.25" thickBot="1">
      <c r="A14" s="90" t="s">
        <v>58</v>
      </c>
      <c r="B14" s="90"/>
      <c r="C14" s="103">
        <f>SUM(C7:C13)</f>
        <v>-1559097</v>
      </c>
      <c r="D14" s="91">
        <f>SUM(D7:D13)</f>
        <v>2651491</v>
      </c>
    </row>
    <row r="15" spans="1:4" ht="13.5" customHeight="1">
      <c r="A15" s="92" t="s">
        <v>59</v>
      </c>
      <c r="B15" s="92"/>
      <c r="C15" s="104"/>
      <c r="D15" s="92"/>
    </row>
    <row r="16" spans="1:4" ht="12.75">
      <c r="A16" s="87" t="s">
        <v>60</v>
      </c>
      <c r="B16" s="87"/>
      <c r="C16" s="102">
        <v>335</v>
      </c>
      <c r="D16" s="88"/>
    </row>
    <row r="17" spans="1:4" ht="12.75">
      <c r="A17" s="87" t="s">
        <v>61</v>
      </c>
      <c r="B17" s="87"/>
      <c r="C17" s="102">
        <v>-75795</v>
      </c>
      <c r="D17" s="88">
        <v>-14831</v>
      </c>
    </row>
    <row r="18" spans="1:4" ht="12.75">
      <c r="A18" s="87" t="s">
        <v>89</v>
      </c>
      <c r="B18" s="87"/>
      <c r="C18" s="102">
        <v>-9066</v>
      </c>
      <c r="D18" s="88">
        <v>-11</v>
      </c>
    </row>
    <row r="19" spans="1:4" ht="26.25" thickBot="1">
      <c r="A19" s="90" t="s">
        <v>62</v>
      </c>
      <c r="B19" s="93"/>
      <c r="C19" s="103">
        <f>SUM(C16:C18)</f>
        <v>-84526</v>
      </c>
      <c r="D19" s="103">
        <f>SUM(D16:D18)</f>
        <v>-14842</v>
      </c>
    </row>
    <row r="20" spans="1:4" ht="13.5" customHeight="1">
      <c r="A20" s="86" t="s">
        <v>63</v>
      </c>
      <c r="B20" s="86"/>
      <c r="C20" s="105"/>
      <c r="D20" s="86"/>
    </row>
    <row r="21" spans="1:4" ht="12.75">
      <c r="A21" s="87" t="s">
        <v>64</v>
      </c>
      <c r="B21" s="87"/>
      <c r="C21" s="102">
        <v>25373920</v>
      </c>
      <c r="D21" s="88">
        <v>8628864</v>
      </c>
    </row>
    <row r="22" spans="1:4" ht="12.75">
      <c r="A22" s="87" t="s">
        <v>65</v>
      </c>
      <c r="B22" s="87"/>
      <c r="C22" s="102">
        <v>-24925058</v>
      </c>
      <c r="D22" s="88">
        <v>-8427747</v>
      </c>
    </row>
    <row r="23" spans="1:4" ht="12.75">
      <c r="A23" s="87" t="s">
        <v>97</v>
      </c>
      <c r="B23" s="87"/>
      <c r="C23" s="102">
        <v>-1831700</v>
      </c>
      <c r="D23" s="88">
        <v>0</v>
      </c>
    </row>
    <row r="24" spans="1:4" ht="26.25" thickBot="1">
      <c r="A24" s="90" t="s">
        <v>66</v>
      </c>
      <c r="B24" s="93"/>
      <c r="C24" s="91">
        <f>SUM(C21:C23)</f>
        <v>-1382838</v>
      </c>
      <c r="D24" s="91">
        <f>SUM(D21:D23)</f>
        <v>201117</v>
      </c>
    </row>
    <row r="25" spans="1:4" ht="13.5" thickBot="1">
      <c r="A25" s="90" t="s">
        <v>67</v>
      </c>
      <c r="B25" s="93"/>
      <c r="C25" s="91">
        <f>C14+C19+C24</f>
        <v>-3026461</v>
      </c>
      <c r="D25" s="91">
        <f>D14+D19+D24</f>
        <v>2837766</v>
      </c>
    </row>
    <row r="26" spans="1:4" ht="13.5" thickBot="1">
      <c r="A26" s="90" t="s">
        <v>75</v>
      </c>
      <c r="B26" s="93"/>
      <c r="C26" s="91">
        <v>-70268</v>
      </c>
      <c r="D26" s="91">
        <v>-4063</v>
      </c>
    </row>
    <row r="27" spans="1:4" ht="13.5" thickBot="1">
      <c r="A27" s="90" t="s">
        <v>68</v>
      </c>
      <c r="B27" s="90"/>
      <c r="C27" s="91">
        <v>4208391</v>
      </c>
      <c r="D27" s="91">
        <v>230712</v>
      </c>
    </row>
    <row r="28" spans="1:4" ht="13.5" thickBot="1">
      <c r="A28" s="90" t="s">
        <v>69</v>
      </c>
      <c r="B28" s="90"/>
      <c r="C28" s="91">
        <f>C25+C27+C26</f>
        <v>1111662</v>
      </c>
      <c r="D28" s="91">
        <f>D25+D27+D26</f>
        <v>3064415</v>
      </c>
    </row>
    <row r="29" spans="1:4" ht="25.5" customHeight="1">
      <c r="A29" s="119"/>
      <c r="B29" s="119"/>
      <c r="C29" s="119"/>
      <c r="D29" s="119"/>
    </row>
    <row r="31" spans="1:4" ht="13.5">
      <c r="A31" s="23" t="s">
        <v>22</v>
      </c>
      <c r="B31" s="94"/>
      <c r="D31" s="23" t="s">
        <v>73</v>
      </c>
    </row>
    <row r="32" spans="1:4" ht="13.5">
      <c r="A32" s="23"/>
      <c r="B32" s="94"/>
      <c r="D32" s="23"/>
    </row>
    <row r="33" spans="1:4" ht="13.5">
      <c r="A33" s="24"/>
      <c r="B33" s="21"/>
      <c r="D33" s="24"/>
    </row>
    <row r="34" spans="1:4" ht="13.5">
      <c r="A34" s="23" t="s">
        <v>23</v>
      </c>
      <c r="B34" s="94"/>
      <c r="D34" s="23" t="s">
        <v>70</v>
      </c>
    </row>
    <row r="35" spans="2:3" ht="12">
      <c r="B35" s="83"/>
      <c r="C35" s="81"/>
    </row>
    <row r="36" spans="2:3" ht="12">
      <c r="B36" s="83"/>
      <c r="C36" s="81"/>
    </row>
    <row r="37" spans="2:3" ht="12">
      <c r="B37" s="83"/>
      <c r="C37" s="81"/>
    </row>
    <row r="50" ht="12">
      <c r="A50" s="25"/>
    </row>
  </sheetData>
  <sheetProtection/>
  <mergeCells count="2">
    <mergeCell ref="A6:D6"/>
    <mergeCell ref="A29:D29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21" sqref="F21"/>
    </sheetView>
  </sheetViews>
  <sheetFormatPr defaultColWidth="10.25390625" defaultRowHeight="12.75"/>
  <cols>
    <col min="1" max="1" width="29.25390625" style="0" customWidth="1"/>
    <col min="2" max="3" width="12.50390625" style="0" customWidth="1"/>
    <col min="4" max="4" width="12.875" style="0" customWidth="1"/>
    <col min="5" max="5" width="16.875" style="43" customWidth="1"/>
    <col min="6" max="6" width="12.50390625" style="43" customWidth="1"/>
  </cols>
  <sheetData>
    <row r="1" spans="1:6" s="2" customFormat="1" ht="12.75">
      <c r="A1" s="20" t="s">
        <v>96</v>
      </c>
      <c r="B1" s="20"/>
      <c r="C1" s="20"/>
      <c r="D1" s="20"/>
      <c r="E1" s="77"/>
      <c r="F1" s="114"/>
    </row>
    <row r="2" spans="3:6" s="2" customFormat="1" ht="12.75">
      <c r="C2" s="21"/>
      <c r="D2" s="21"/>
      <c r="E2" s="59"/>
      <c r="F2" s="59"/>
    </row>
    <row r="3" ht="12.75">
      <c r="A3" s="1" t="s">
        <v>80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82</v>
      </c>
      <c r="E6" s="60" t="s">
        <v>88</v>
      </c>
      <c r="F6" s="60" t="s">
        <v>21</v>
      </c>
    </row>
    <row r="7" spans="1:6" ht="12.75">
      <c r="A7" s="5" t="s">
        <v>90</v>
      </c>
      <c r="B7" s="29">
        <v>1417846</v>
      </c>
      <c r="C7" s="29">
        <v>3045164</v>
      </c>
      <c r="D7" s="29">
        <v>1098</v>
      </c>
      <c r="E7" s="61">
        <v>-5175470</v>
      </c>
      <c r="F7" s="61">
        <f>SUM(B7:E7)</f>
        <v>-711362</v>
      </c>
    </row>
    <row r="8" spans="1:6" ht="25.5">
      <c r="A8" s="8" t="s">
        <v>34</v>
      </c>
      <c r="B8" s="67"/>
      <c r="C8" s="67"/>
      <c r="D8" s="67"/>
      <c r="E8" s="68">
        <v>2961630</v>
      </c>
      <c r="F8" s="61">
        <f>SUM(B8:E8)</f>
        <v>2961630</v>
      </c>
    </row>
    <row r="9" spans="1:6" ht="12.75">
      <c r="A9" s="8" t="s">
        <v>35</v>
      </c>
      <c r="B9" s="67"/>
      <c r="C9" s="67"/>
      <c r="D9" s="67">
        <v>483</v>
      </c>
      <c r="E9" s="68"/>
      <c r="F9" s="61">
        <f>SUM(B9:E9)</f>
        <v>483</v>
      </c>
    </row>
    <row r="10" spans="1:6" s="107" customFormat="1" ht="12.75">
      <c r="A10" s="5" t="s">
        <v>91</v>
      </c>
      <c r="B10" s="115"/>
      <c r="C10" s="115"/>
      <c r="D10" s="115">
        <f>SUM(D8:D9)</f>
        <v>483</v>
      </c>
      <c r="E10" s="115">
        <f>SUM(E8:E9)</f>
        <v>2961630</v>
      </c>
      <c r="F10" s="115">
        <f>SUM(F8:F9)</f>
        <v>2962113</v>
      </c>
    </row>
    <row r="11" spans="1:6" ht="12.75">
      <c r="A11" s="5" t="s">
        <v>98</v>
      </c>
      <c r="B11" s="29">
        <f>B7+B10</f>
        <v>1417846</v>
      </c>
      <c r="C11" s="29">
        <f>C7+C10</f>
        <v>3045164</v>
      </c>
      <c r="D11" s="29">
        <f>D7+D10</f>
        <v>1581</v>
      </c>
      <c r="E11" s="29">
        <f>E7+E10</f>
        <v>-2213840</v>
      </c>
      <c r="F11" s="29">
        <f>F7+F10</f>
        <v>2250751</v>
      </c>
    </row>
    <row r="12" spans="1:6" ht="25.5">
      <c r="A12" s="8" t="s">
        <v>34</v>
      </c>
      <c r="B12" s="67"/>
      <c r="C12" s="67"/>
      <c r="D12" s="67"/>
      <c r="E12" s="68">
        <v>3413031</v>
      </c>
      <c r="F12" s="61">
        <f>SUM(B12:E12)</f>
        <v>3413031</v>
      </c>
    </row>
    <row r="13" spans="1:6" ht="12.75">
      <c r="A13" s="8" t="s">
        <v>35</v>
      </c>
      <c r="B13" s="67"/>
      <c r="C13" s="67"/>
      <c r="D13" s="67">
        <v>84</v>
      </c>
      <c r="E13" s="68">
        <v>233549</v>
      </c>
      <c r="F13" s="61">
        <f>SUM(B13:E13)</f>
        <v>233633</v>
      </c>
    </row>
    <row r="14" spans="1:6" ht="12.75">
      <c r="A14" s="8" t="s">
        <v>92</v>
      </c>
      <c r="B14" s="67"/>
      <c r="C14" s="67"/>
      <c r="D14" s="67"/>
      <c r="E14" s="68">
        <v>-46710</v>
      </c>
      <c r="F14" s="61">
        <f>SUM(B14:E14)</f>
        <v>-46710</v>
      </c>
    </row>
    <row r="15" spans="1:6" s="107" customFormat="1" ht="12.75">
      <c r="A15" s="5" t="s">
        <v>91</v>
      </c>
      <c r="B15" s="115"/>
      <c r="C15" s="115"/>
      <c r="D15" s="115">
        <f>SUM(D12:D14)</f>
        <v>84</v>
      </c>
      <c r="E15" s="115">
        <f>SUM(E12:E14)</f>
        <v>3599870</v>
      </c>
      <c r="F15" s="115">
        <f>SUM(F12:F14)</f>
        <v>3599954</v>
      </c>
    </row>
    <row r="16" spans="1:6" ht="12.75">
      <c r="A16" s="8" t="s">
        <v>93</v>
      </c>
      <c r="B16" s="67"/>
      <c r="C16" s="67">
        <v>-447306</v>
      </c>
      <c r="D16" s="67"/>
      <c r="E16" s="68">
        <v>447306</v>
      </c>
      <c r="F16" s="61">
        <f>SUM(B16:E16)</f>
        <v>0</v>
      </c>
    </row>
    <row r="17" spans="1:6" ht="12.75">
      <c r="A17" s="27" t="s">
        <v>94</v>
      </c>
      <c r="B17" s="30">
        <f>B11+B15+B16</f>
        <v>1417846</v>
      </c>
      <c r="C17" s="30">
        <f>C11+C15+C16</f>
        <v>2597858</v>
      </c>
      <c r="D17" s="30">
        <f>D11+D15+D16</f>
        <v>1665</v>
      </c>
      <c r="E17" s="30">
        <f>E11+E15+E16</f>
        <v>1833336</v>
      </c>
      <c r="F17" s="30">
        <f>F11+F15+F16</f>
        <v>5850705</v>
      </c>
    </row>
    <row r="18" spans="1:6" ht="25.5">
      <c r="A18" s="8" t="s">
        <v>34</v>
      </c>
      <c r="B18" s="67"/>
      <c r="C18" s="67"/>
      <c r="D18" s="67"/>
      <c r="E18" s="68">
        <v>4814714</v>
      </c>
      <c r="F18" s="61">
        <f>SUM(B18:E18)</f>
        <v>4814714</v>
      </c>
    </row>
    <row r="19" spans="1:6" ht="12.75">
      <c r="A19" s="8" t="s">
        <v>35</v>
      </c>
      <c r="B19" s="116"/>
      <c r="C19" s="116"/>
      <c r="D19" s="116">
        <v>323</v>
      </c>
      <c r="E19" s="117"/>
      <c r="F19" s="118">
        <f>SUM(B19:E19)</f>
        <v>323</v>
      </c>
    </row>
    <row r="20" spans="1:6" ht="13.5" thickBot="1">
      <c r="A20" s="8" t="s">
        <v>97</v>
      </c>
      <c r="B20" s="69"/>
      <c r="C20" s="69"/>
      <c r="D20" s="69"/>
      <c r="E20" s="70">
        <v>-1831700</v>
      </c>
      <c r="F20" s="118">
        <f>SUM(B20:E20)</f>
        <v>-1831700</v>
      </c>
    </row>
    <row r="21" spans="1:6" ht="12.75">
      <c r="A21" s="27" t="s">
        <v>99</v>
      </c>
      <c r="B21" s="30">
        <f>SUM(B17:B20)</f>
        <v>1417846</v>
      </c>
      <c r="C21" s="30">
        <f>SUM(C17:C20)</f>
        <v>2597858</v>
      </c>
      <c r="D21" s="30">
        <f>SUM(D17:D20)</f>
        <v>1988</v>
      </c>
      <c r="E21" s="30">
        <f>SUM(E17:E20)</f>
        <v>4816350</v>
      </c>
      <c r="F21" s="30">
        <f>SUM(F17:F20)</f>
        <v>8834042</v>
      </c>
    </row>
    <row r="22" spans="1:6" ht="26.25" customHeight="1">
      <c r="A22" s="119"/>
      <c r="B22" s="119"/>
      <c r="C22" s="119"/>
      <c r="D22" s="119"/>
      <c r="E22" s="119"/>
      <c r="F22" s="119"/>
    </row>
    <row r="23" spans="1:6" ht="12.75">
      <c r="A23" s="34"/>
      <c r="B23" s="34"/>
      <c r="C23" s="34"/>
      <c r="D23" s="34"/>
      <c r="E23" s="62"/>
      <c r="F23" s="62"/>
    </row>
    <row r="24" ht="12.75">
      <c r="A24" s="2"/>
    </row>
    <row r="25" spans="1:5" ht="13.5">
      <c r="A25" s="23" t="s">
        <v>22</v>
      </c>
      <c r="B25" s="23"/>
      <c r="E25" s="47" t="s">
        <v>73</v>
      </c>
    </row>
    <row r="26" spans="1:5" ht="13.5">
      <c r="A26" s="23"/>
      <c r="B26" s="23"/>
      <c r="E26" s="47"/>
    </row>
    <row r="27" spans="1:5" ht="13.5">
      <c r="A27" s="24"/>
      <c r="B27" s="24"/>
      <c r="E27" s="48"/>
    </row>
    <row r="28" spans="1:5" ht="13.5">
      <c r="A28" s="23" t="s">
        <v>23</v>
      </c>
      <c r="B28" s="23"/>
      <c r="E28" s="47" t="s">
        <v>70</v>
      </c>
    </row>
    <row r="50" ht="12">
      <c r="A50" s="25">
        <v>4</v>
      </c>
    </row>
  </sheetData>
  <sheetProtection/>
  <mergeCells count="1">
    <mergeCell ref="A22:F22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2017-10-30T08:16:57Z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547703840</vt:i4>
  </property>
  <property fmtid="{D5CDD505-2E9C-101B-9397-08002B2CF9AE}" pid="3" name="_NewReviewCycle">
    <vt:lpwstr/>
  </property>
  <property fmtid="{D5CDD505-2E9C-101B-9397-08002B2CF9AE}" pid="4" name="_EmailSubject">
    <vt:lpwstr>ФО конс. за 3 кв.2017г для биржи</vt:lpwstr>
  </property>
  <property fmtid="{D5CDD505-2E9C-101B-9397-08002B2CF9AE}" pid="5" name="_AuthorEmail">
    <vt:lpwstr>shirokova@aziaavto.kz</vt:lpwstr>
  </property>
  <property fmtid="{D5CDD505-2E9C-101B-9397-08002B2CF9AE}" pid="6" name="_AuthorEmailDisplayName">
    <vt:lpwstr>Широкова Т.А.</vt:lpwstr>
  </property>
  <property fmtid="{D5CDD505-2E9C-101B-9397-08002B2CF9AE}" pid="7" name="_ReviewingToolsShownOnce">
    <vt:lpwstr/>
  </property>
</Properties>
</file>