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ina\Desktop\Kase\"/>
    </mc:Choice>
  </mc:AlternateContent>
  <bookViews>
    <workbookView xWindow="480" yWindow="345" windowWidth="19875" windowHeight="7725" activeTab="1"/>
  </bookViews>
  <sheets>
    <sheet name="Баланс" sheetId="2" r:id="rId1"/>
    <sheet name="ОПИУ" sheetId="1" r:id="rId2"/>
    <sheet name="ДДС" sheetId="3" r:id="rId3"/>
    <sheet name="Капитал" sheetId="4" r:id="rId4"/>
  </sheets>
  <calcPr calcId="152511"/>
</workbook>
</file>

<file path=xl/calcChain.xml><?xml version="1.0" encoding="utf-8"?>
<calcChain xmlns="http://schemas.openxmlformats.org/spreadsheetml/2006/main">
  <c r="E60" i="3" l="1"/>
  <c r="E43" i="3"/>
  <c r="E25" i="3" l="1"/>
  <c r="E34" i="3"/>
  <c r="D20" i="1"/>
  <c r="D18" i="1"/>
  <c r="D14" i="1"/>
  <c r="D12" i="1"/>
  <c r="D22" i="1" l="1"/>
  <c r="C19" i="2"/>
  <c r="C18" i="2"/>
  <c r="B12" i="2"/>
  <c r="B18" i="2"/>
  <c r="B37" i="2" l="1"/>
  <c r="C37" i="2"/>
  <c r="C26" i="2"/>
  <c r="B26" i="2"/>
  <c r="F11" i="4" l="1"/>
  <c r="D16" i="4"/>
  <c r="C16" i="4"/>
  <c r="B16" i="4"/>
  <c r="F15" i="4"/>
  <c r="F14" i="4"/>
  <c r="F13" i="4"/>
  <c r="E12" i="4"/>
  <c r="D12" i="4"/>
  <c r="C12" i="4"/>
  <c r="B12" i="4"/>
  <c r="F10" i="4"/>
  <c r="F9" i="4"/>
  <c r="F12" i="4" l="1"/>
  <c r="E14" i="3" l="1"/>
  <c r="E7" i="3"/>
  <c r="E23" i="3" l="1"/>
  <c r="C31" i="2"/>
  <c r="C12" i="2"/>
  <c r="C39" i="2" l="1"/>
  <c r="C38" i="2"/>
  <c r="C12" i="1"/>
  <c r="C18" i="1" s="1"/>
  <c r="C20" i="1" l="1"/>
  <c r="C22" i="1"/>
  <c r="B31" i="2" l="1"/>
  <c r="B39" i="2" l="1"/>
  <c r="B38" i="2"/>
  <c r="B19" i="2"/>
</calcChain>
</file>

<file path=xl/sharedStrings.xml><?xml version="1.0" encoding="utf-8"?>
<sst xmlns="http://schemas.openxmlformats.org/spreadsheetml/2006/main" count="236" uniqueCount="127">
  <si>
    <t>Товарищество с ограниченной ответственностью "ARLAN WAGONS"</t>
  </si>
  <si>
    <t xml:space="preserve">ОТЧЕТ О СОВОКУПНОМ ДОХОДЕ   </t>
  </si>
  <si>
    <t>тыс.тенге</t>
  </si>
  <si>
    <t>Показатели</t>
  </si>
  <si>
    <t>Прим</t>
  </si>
  <si>
    <t xml:space="preserve">Доходы  </t>
  </si>
  <si>
    <t>Себестоимость реализованной продукции и оказанных услуг</t>
  </si>
  <si>
    <t xml:space="preserve">Валовая прибыль  </t>
  </si>
  <si>
    <t>Общие и административные расходы</t>
  </si>
  <si>
    <t>Прочие операционные расходы</t>
  </si>
  <si>
    <t>Операционный доход (убыток)</t>
  </si>
  <si>
    <t xml:space="preserve">Расходы по процентам </t>
  </si>
  <si>
    <t>Расходы по курсовой разнице</t>
  </si>
  <si>
    <t>Убыток доход до налогообложения</t>
  </si>
  <si>
    <t>Экономия по подоходному налогу</t>
  </si>
  <si>
    <t xml:space="preserve"> </t>
  </si>
  <si>
    <t>Чистый доход (убыток) за квартал</t>
  </si>
  <si>
    <t xml:space="preserve">Прочий совокупный доход </t>
  </si>
  <si>
    <t>Всего совокупный доход (убыток)</t>
  </si>
  <si>
    <t>Руководитель</t>
  </si>
  <si>
    <t>Анчуткин Дмитрий Сергеевич</t>
  </si>
  <si>
    <t>(фамилия, имя, отчество)</t>
  </si>
  <si>
    <t>(подпись)</t>
  </si>
  <si>
    <t>Главный бухгалтер</t>
  </si>
  <si>
    <t>тысяч тенге</t>
  </si>
  <si>
    <t>Статьи отчета</t>
  </si>
  <si>
    <t>Активы</t>
  </si>
  <si>
    <t>Внеоборотные активы</t>
  </si>
  <si>
    <t>Основные средства</t>
  </si>
  <si>
    <t>НДС к возмещению</t>
  </si>
  <si>
    <t>Всего внеоборотных активов</t>
  </si>
  <si>
    <t>Текущие активы</t>
  </si>
  <si>
    <t>Авансы выданные и прочие текщуие активы</t>
  </si>
  <si>
    <t>Торговая и прочая дебиторская задолженность</t>
  </si>
  <si>
    <t>Деньги на текущих счетах в банках</t>
  </si>
  <si>
    <t>Всего текущих активов</t>
  </si>
  <si>
    <t>ИТОГО АКТИВЫ</t>
  </si>
  <si>
    <t>КАПИТАЛ</t>
  </si>
  <si>
    <t>Уставный капитал</t>
  </si>
  <si>
    <t>Дополнительный оплаченный уставный капитал</t>
  </si>
  <si>
    <t>Дополнительный неоплаченный уставный капитал</t>
  </si>
  <si>
    <t>Накопленные убытки</t>
  </si>
  <si>
    <t>Всего капитал</t>
  </si>
  <si>
    <t>Долгосрочные обязательства</t>
  </si>
  <si>
    <t>Отложенное налоговое обязательство</t>
  </si>
  <si>
    <t>Долгосрочные финансовые обязательства</t>
  </si>
  <si>
    <t>Задолженность по финансовой аренде</t>
  </si>
  <si>
    <t>Всего долгосрочных обязательств</t>
  </si>
  <si>
    <t>Текущие обязательства</t>
  </si>
  <si>
    <t>Задолженность по налогам и другим обязательным платежам в бюджет</t>
  </si>
  <si>
    <t>Торговая и прочая кредиторская задолженность</t>
  </si>
  <si>
    <t>Всего текущих обязательств</t>
  </si>
  <si>
    <t>Всего обязательств</t>
  </si>
  <si>
    <t>ИТОГО КАПИТАЛ И ОБЯЗАТЕЛЬСТВА</t>
  </si>
  <si>
    <t>ОТЧЕТ О ДВИЖЕНИИ ДЕНЕЖНЫХ СРЕДСТВ</t>
  </si>
  <si>
    <t>Код строки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</si>
  <si>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</si>
  <si>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</si>
  <si>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</si>
  <si>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</si>
  <si>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</si>
  <si>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</si>
  <si>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</si>
  <si>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</si>
  <si>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</si>
  <si>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</si>
  <si>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</si>
  <si>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</si>
  <si>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</si>
  <si>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</si>
  <si>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</si>
  <si>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</si>
  <si>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</si>
  <si>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</si>
  <si>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</si>
  <si>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</si>
  <si>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</si>
  <si>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</si>
  <si>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</si>
  <si>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</si>
  <si>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</si>
  <si>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</si>
  <si>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</si>
  <si>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</si>
  <si>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</si>
  <si>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</si>
  <si>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</si>
  <si>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</si>
  <si>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</si>
  <si>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</si>
  <si>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</si>
  <si>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</si>
  <si>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</si>
  <si>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</si>
  <si>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</si>
  <si>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</si>
  <si>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</si>
  <si>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</si>
  <si>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</si>
  <si>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СОБСТВЕННОМ КАПИТАЛЕ</t>
  </si>
  <si>
    <t xml:space="preserve">Наименование статей </t>
  </si>
  <si>
    <t>Дополнитель-ный оплаченный капитал</t>
  </si>
  <si>
    <t>Дополнительный неоплаченный кпитал</t>
  </si>
  <si>
    <t>Итого капитал</t>
  </si>
  <si>
    <t>Чистый убыток за период</t>
  </si>
  <si>
    <t xml:space="preserve">чистый убыток за период,  </t>
  </si>
  <si>
    <t>Накопленные убытки (нераспределенная прибыль)</t>
  </si>
  <si>
    <t>Отчет о финансовом положении по состоянию на 30 июня 2018 года</t>
  </si>
  <si>
    <t xml:space="preserve">На 30 июня 2018   года </t>
  </si>
  <si>
    <t xml:space="preserve">На 30 июня 2018 года </t>
  </si>
  <si>
    <t>Взнос в устанвый капитал</t>
  </si>
  <si>
    <t>Руководитель                   Анчуткин Дмитрий Сергеевич</t>
  </si>
  <si>
    <t xml:space="preserve">Главный бухгалтер               </t>
  </si>
  <si>
    <t>Общий совокупный доход</t>
  </si>
  <si>
    <t xml:space="preserve">На 1 января 2018 года </t>
  </si>
  <si>
    <t>Резерв на переоценку основных средств</t>
  </si>
  <si>
    <t>Займы</t>
  </si>
  <si>
    <t>Обязательства по финансовой аренде</t>
  </si>
  <si>
    <t>за 1 полугодие 2017 г</t>
  </si>
  <si>
    <t xml:space="preserve">за 1 полугодие 2018 г  </t>
  </si>
  <si>
    <t>На 1 января 2017</t>
  </si>
  <si>
    <t xml:space="preserve">На 30 июня 2017 года </t>
  </si>
  <si>
    <t>Изменения в учетной политике</t>
  </si>
  <si>
    <t xml:space="preserve">  за 1 полугодие 2018 года</t>
  </si>
  <si>
    <t>за 1 полугодие 2018 года</t>
  </si>
  <si>
    <t>За 1 полугодие 2018 года</t>
  </si>
  <si>
    <t>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</si>
</sst>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,"/>
    <numFmt numFmtId="166" formatCode="0,"/>
  </numFmts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</font>
    <font>
      <b/>
      <sz val="10"/>
      <color theme="1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BF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/>
    <xf numFmtId="3" fontId="9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0" fillId="0" borderId="3" xfId="1" applyFont="1" applyBorder="1" applyAlignment="1">
      <alignment horizontal="justify" vertical="center" wrapText="1"/>
    </xf>
    <xf numFmtId="3" fontId="10" fillId="0" borderId="3" xfId="1" applyNumberFormat="1" applyFont="1" applyBorder="1" applyAlignment="1">
      <alignment horizontal="justify" vertical="center" wrapText="1"/>
    </xf>
    <xf numFmtId="0" fontId="11" fillId="0" borderId="3" xfId="1" applyFont="1" applyBorder="1" applyAlignment="1">
      <alignment horizontal="justify" vertical="center" wrapText="1"/>
    </xf>
    <xf numFmtId="3" fontId="11" fillId="0" borderId="3" xfId="1" applyNumberFormat="1" applyFont="1" applyBorder="1" applyAlignment="1">
      <alignment horizontal="justify" vertical="center" wrapText="1"/>
    </xf>
    <xf numFmtId="3" fontId="11" fillId="0" borderId="3" xfId="1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3" fontId="10" fillId="0" borderId="0" xfId="1" applyNumberFormat="1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5" fontId="5" fillId="0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3" fontId="10" fillId="0" borderId="10" xfId="1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A26" sqref="A26:XFD26"/>
    </sheetView>
  </sheetViews>
  <sheetFormatPr defaultRowHeight="15" x14ac:dyDescent="0.25"/>
  <cols>
    <col min="1" max="1" width="62" bestFit="1" customWidth="1"/>
    <col min="2" max="2" width="18.85546875" customWidth="1"/>
    <col min="3" max="3" width="16.5703125" customWidth="1"/>
  </cols>
  <sheetData>
    <row r="1" spans="1:5" ht="33" customHeight="1" x14ac:dyDescent="0.25">
      <c r="A1" s="11"/>
      <c r="B1" s="73" t="s">
        <v>0</v>
      </c>
      <c r="C1" s="73"/>
    </row>
    <row r="2" spans="1:5" x14ac:dyDescent="0.25">
      <c r="A2" s="11"/>
      <c r="B2" s="73"/>
      <c r="C2" s="73"/>
    </row>
    <row r="3" spans="1:5" ht="33" customHeight="1" x14ac:dyDescent="0.25">
      <c r="A3" s="11"/>
      <c r="B3" s="73" t="s">
        <v>107</v>
      </c>
      <c r="C3" s="73"/>
    </row>
    <row r="4" spans="1:5" x14ac:dyDescent="0.25">
      <c r="A4" s="11"/>
      <c r="B4" s="73"/>
      <c r="C4" s="73"/>
    </row>
    <row r="5" spans="1:5" x14ac:dyDescent="0.25">
      <c r="A5" s="11"/>
      <c r="B5" s="2"/>
      <c r="C5" s="2"/>
    </row>
    <row r="6" spans="1:5" x14ac:dyDescent="0.25">
      <c r="A6" s="74" t="s">
        <v>24</v>
      </c>
      <c r="B6" s="74"/>
      <c r="C6" s="74"/>
    </row>
    <row r="7" spans="1:5" ht="24" x14ac:dyDescent="0.25">
      <c r="A7" s="12" t="s">
        <v>25</v>
      </c>
      <c r="B7" s="13" t="s">
        <v>108</v>
      </c>
      <c r="C7" s="13" t="s">
        <v>114</v>
      </c>
    </row>
    <row r="8" spans="1:5" x14ac:dyDescent="0.25">
      <c r="A8" s="14" t="s">
        <v>26</v>
      </c>
      <c r="B8" s="15"/>
      <c r="C8" s="15"/>
    </row>
    <row r="9" spans="1:5" x14ac:dyDescent="0.25">
      <c r="A9" s="14" t="s">
        <v>27</v>
      </c>
      <c r="B9" s="15"/>
      <c r="C9" s="15"/>
    </row>
    <row r="10" spans="1:5" x14ac:dyDescent="0.25">
      <c r="A10" s="16" t="s">
        <v>28</v>
      </c>
      <c r="B10" s="17">
        <v>1283875</v>
      </c>
      <c r="C10" s="17">
        <v>1239011</v>
      </c>
    </row>
    <row r="11" spans="1:5" x14ac:dyDescent="0.25">
      <c r="A11" s="16" t="s">
        <v>29</v>
      </c>
      <c r="B11" s="17">
        <v>34684</v>
      </c>
      <c r="C11" s="17">
        <v>34238</v>
      </c>
      <c r="E11" s="30"/>
    </row>
    <row r="12" spans="1:5" x14ac:dyDescent="0.25">
      <c r="A12" s="14" t="s">
        <v>30</v>
      </c>
      <c r="B12" s="19">
        <f>B10+B11</f>
        <v>1318559</v>
      </c>
      <c r="C12" s="19">
        <f>C10+C11</f>
        <v>1273249</v>
      </c>
    </row>
    <row r="13" spans="1:5" x14ac:dyDescent="0.25">
      <c r="A13" s="14" t="s">
        <v>31</v>
      </c>
      <c r="B13" s="18"/>
      <c r="C13" s="18"/>
    </row>
    <row r="14" spans="1:5" x14ac:dyDescent="0.25">
      <c r="A14" s="16" t="s">
        <v>32</v>
      </c>
      <c r="B14" s="17">
        <v>54099</v>
      </c>
      <c r="C14" s="17">
        <v>8279</v>
      </c>
      <c r="E14" s="30"/>
    </row>
    <row r="15" spans="1:5" x14ac:dyDescent="0.25">
      <c r="A15" s="16" t="s">
        <v>29</v>
      </c>
      <c r="B15" s="17">
        <v>37968</v>
      </c>
      <c r="C15" s="17">
        <v>36924</v>
      </c>
      <c r="E15" s="30"/>
    </row>
    <row r="16" spans="1:5" x14ac:dyDescent="0.25">
      <c r="A16" s="16" t="s">
        <v>33</v>
      </c>
      <c r="B16" s="17">
        <v>102412</v>
      </c>
      <c r="C16" s="17">
        <v>39064</v>
      </c>
    </row>
    <row r="17" spans="1:5" x14ac:dyDescent="0.25">
      <c r="A17" s="16" t="s">
        <v>34</v>
      </c>
      <c r="B17" s="46">
        <v>32997</v>
      </c>
      <c r="C17" s="46">
        <v>49191</v>
      </c>
    </row>
    <row r="18" spans="1:5" x14ac:dyDescent="0.25">
      <c r="A18" s="14" t="s">
        <v>35</v>
      </c>
      <c r="B18" s="19">
        <f>B14+B16+B17+B15</f>
        <v>227476</v>
      </c>
      <c r="C18" s="19">
        <f>C14+C16+C17+C15</f>
        <v>133458</v>
      </c>
    </row>
    <row r="19" spans="1:5" x14ac:dyDescent="0.25">
      <c r="A19" s="14" t="s">
        <v>36</v>
      </c>
      <c r="B19" s="19">
        <f>B12+B18</f>
        <v>1546035</v>
      </c>
      <c r="C19" s="19">
        <f>C12+C18</f>
        <v>1406707</v>
      </c>
    </row>
    <row r="20" spans="1:5" x14ac:dyDescent="0.25">
      <c r="A20" s="14" t="s">
        <v>37</v>
      </c>
      <c r="B20" s="18"/>
      <c r="C20" s="18"/>
    </row>
    <row r="21" spans="1:5" x14ac:dyDescent="0.25">
      <c r="A21" s="16" t="s">
        <v>38</v>
      </c>
      <c r="B21" s="17">
        <v>300000</v>
      </c>
      <c r="C21" s="17">
        <v>300000</v>
      </c>
    </row>
    <row r="22" spans="1:5" x14ac:dyDescent="0.25">
      <c r="A22" s="16" t="s">
        <v>39</v>
      </c>
      <c r="B22" s="17">
        <v>167500</v>
      </c>
      <c r="C22" s="17">
        <v>29200</v>
      </c>
    </row>
    <row r="23" spans="1:5" x14ac:dyDescent="0.25">
      <c r="A23" s="16" t="s">
        <v>40</v>
      </c>
      <c r="B23" s="17">
        <v>-1218</v>
      </c>
      <c r="C23" s="17">
        <v>-1218</v>
      </c>
    </row>
    <row r="24" spans="1:5" x14ac:dyDescent="0.25">
      <c r="A24" s="16" t="s">
        <v>115</v>
      </c>
      <c r="B24" s="17"/>
      <c r="C24" s="17">
        <v>147388</v>
      </c>
    </row>
    <row r="25" spans="1:5" x14ac:dyDescent="0.25">
      <c r="A25" s="16" t="s">
        <v>106</v>
      </c>
      <c r="B25" s="31">
        <v>175306</v>
      </c>
      <c r="C25" s="31">
        <v>-14340</v>
      </c>
      <c r="D25" s="30"/>
    </row>
    <row r="26" spans="1:5" x14ac:dyDescent="0.25">
      <c r="A26" s="14" t="s">
        <v>42</v>
      </c>
      <c r="B26" s="19">
        <f>B21+B23+B22+B25</f>
        <v>641588</v>
      </c>
      <c r="C26" s="19">
        <f>C21+C23+C22+C25+C24</f>
        <v>461030</v>
      </c>
    </row>
    <row r="27" spans="1:5" x14ac:dyDescent="0.25">
      <c r="A27" s="14" t="s">
        <v>43</v>
      </c>
      <c r="B27" s="18"/>
      <c r="C27" s="18"/>
    </row>
    <row r="28" spans="1:5" x14ac:dyDescent="0.25">
      <c r="A28" s="16" t="s">
        <v>44</v>
      </c>
      <c r="B28" s="17">
        <v>31438</v>
      </c>
      <c r="C28" s="17">
        <v>40546</v>
      </c>
    </row>
    <row r="29" spans="1:5" x14ac:dyDescent="0.25">
      <c r="A29" s="16" t="s">
        <v>45</v>
      </c>
      <c r="B29" s="17">
        <v>554743</v>
      </c>
      <c r="C29" s="17">
        <v>542257</v>
      </c>
      <c r="E29" s="30"/>
    </row>
    <row r="30" spans="1:5" x14ac:dyDescent="0.25">
      <c r="A30" s="16" t="s">
        <v>46</v>
      </c>
      <c r="B30" s="17"/>
      <c r="C30" s="17">
        <v>196069</v>
      </c>
    </row>
    <row r="31" spans="1:5" x14ac:dyDescent="0.25">
      <c r="A31" s="14" t="s">
        <v>47</v>
      </c>
      <c r="B31" s="19">
        <f>B28+B29+B30</f>
        <v>586181</v>
      </c>
      <c r="C31" s="19">
        <f>C28+C29+C30</f>
        <v>778872</v>
      </c>
    </row>
    <row r="32" spans="1:5" x14ac:dyDescent="0.25">
      <c r="A32" s="14" t="s">
        <v>48</v>
      </c>
      <c r="B32" s="18"/>
      <c r="C32" s="18"/>
    </row>
    <row r="33" spans="1:4" x14ac:dyDescent="0.25">
      <c r="A33" s="16" t="s">
        <v>116</v>
      </c>
      <c r="B33" s="18"/>
      <c r="C33" s="17">
        <v>36752</v>
      </c>
    </row>
    <row r="34" spans="1:4" x14ac:dyDescent="0.25">
      <c r="A34" s="16" t="s">
        <v>117</v>
      </c>
      <c r="B34" s="18"/>
      <c r="C34" s="17">
        <v>125035</v>
      </c>
    </row>
    <row r="35" spans="1:4" x14ac:dyDescent="0.25">
      <c r="A35" s="16" t="s">
        <v>49</v>
      </c>
      <c r="B35" s="17">
        <v>12434</v>
      </c>
      <c r="C35" s="17">
        <v>1420</v>
      </c>
    </row>
    <row r="36" spans="1:4" x14ac:dyDescent="0.25">
      <c r="A36" s="16" t="s">
        <v>50</v>
      </c>
      <c r="B36" s="17">
        <v>305832</v>
      </c>
      <c r="C36" s="17">
        <v>3598</v>
      </c>
    </row>
    <row r="37" spans="1:4" x14ac:dyDescent="0.25">
      <c r="A37" s="14" t="s">
        <v>51</v>
      </c>
      <c r="B37" s="19">
        <f>B35+B36+B34+B33</f>
        <v>318266</v>
      </c>
      <c r="C37" s="19">
        <f>C35+C36+C34+C33</f>
        <v>166805</v>
      </c>
    </row>
    <row r="38" spans="1:4" x14ac:dyDescent="0.25">
      <c r="A38" s="14" t="s">
        <v>52</v>
      </c>
      <c r="B38" s="19">
        <f>B37+B31</f>
        <v>904447</v>
      </c>
      <c r="C38" s="19">
        <f>C37+C31</f>
        <v>945677</v>
      </c>
    </row>
    <row r="39" spans="1:4" x14ac:dyDescent="0.25">
      <c r="A39" s="14" t="s">
        <v>53</v>
      </c>
      <c r="B39" s="19">
        <f>B26+B31+B37</f>
        <v>1546035</v>
      </c>
      <c r="C39" s="19">
        <f>C26+C31+C37</f>
        <v>1406707</v>
      </c>
    </row>
    <row r="40" spans="1:4" x14ac:dyDescent="0.25">
      <c r="A40" s="14"/>
      <c r="B40" s="18"/>
      <c r="C40" s="32"/>
    </row>
    <row r="43" spans="1:4" s="6" customFormat="1" ht="12.95" customHeight="1" x14ac:dyDescent="0.25">
      <c r="A43" s="5" t="s">
        <v>111</v>
      </c>
      <c r="B43" s="75"/>
      <c r="C43" s="75"/>
      <c r="D43" s="42"/>
    </row>
    <row r="44" spans="1:4" s="6" customFormat="1" ht="11.1" customHeight="1" x14ac:dyDescent="0.25">
      <c r="A44" s="41" t="s">
        <v>21</v>
      </c>
      <c r="B44" s="72" t="s">
        <v>22</v>
      </c>
      <c r="C44" s="72"/>
      <c r="D44" s="43"/>
    </row>
    <row r="45" spans="1:4" s="6" customFormat="1" ht="11.1" customHeight="1" x14ac:dyDescent="0.25">
      <c r="A45" s="43"/>
      <c r="B45" s="43"/>
      <c r="C45" s="8"/>
      <c r="D45" s="43"/>
    </row>
    <row r="46" spans="1:4" s="6" customFormat="1" ht="11.1" customHeight="1" x14ac:dyDescent="0.25">
      <c r="A46" s="43"/>
      <c r="B46" s="43"/>
      <c r="C46" s="8"/>
      <c r="D46" s="43"/>
    </row>
    <row r="47" spans="1:4" s="6" customFormat="1" ht="11.1" customHeight="1" x14ac:dyDescent="0.25">
      <c r="A47" s="43"/>
      <c r="B47" s="43"/>
      <c r="C47" s="8"/>
      <c r="D47" s="43"/>
    </row>
    <row r="48" spans="1:4" s="6" customFormat="1" ht="12.95" customHeight="1" x14ac:dyDescent="0.25">
      <c r="A48" s="45" t="s">
        <v>112</v>
      </c>
      <c r="B48" s="40"/>
      <c r="C48" s="40"/>
      <c r="D48" s="44"/>
    </row>
    <row r="49" spans="1:4" s="6" customFormat="1" ht="9.9499999999999993" customHeight="1" x14ac:dyDescent="0.25">
      <c r="A49" s="41" t="s">
        <v>21</v>
      </c>
      <c r="B49" s="72" t="s">
        <v>22</v>
      </c>
      <c r="C49" s="72"/>
      <c r="D49" s="8"/>
    </row>
    <row r="50" spans="1:4" s="6" customFormat="1" ht="12.95" customHeight="1" x14ac:dyDescent="0.25"/>
  </sheetData>
  <mergeCells count="6">
    <mergeCell ref="B49:C49"/>
    <mergeCell ref="B1:C2"/>
    <mergeCell ref="B3:C4"/>
    <mergeCell ref="A6:C6"/>
    <mergeCell ref="B43:C43"/>
    <mergeCell ref="B44:C4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topLeftCell="A4" workbookViewId="0">
      <selection activeCell="I16" sqref="H15:I16"/>
    </sheetView>
  </sheetViews>
  <sheetFormatPr defaultRowHeight="15" x14ac:dyDescent="0.25"/>
  <cols>
    <col min="1" max="1" width="28.85546875" customWidth="1"/>
    <col min="2" max="2" width="0.140625" customWidth="1"/>
    <col min="3" max="3" width="27.85546875" customWidth="1"/>
    <col min="4" max="4" width="20.140625" customWidth="1"/>
  </cols>
  <sheetData>
    <row r="3" spans="1:4" ht="25.5" customHeight="1" x14ac:dyDescent="0.25">
      <c r="A3" s="1"/>
      <c r="B3" s="76" t="s">
        <v>0</v>
      </c>
      <c r="C3" s="76"/>
      <c r="D3" s="76"/>
    </row>
    <row r="4" spans="1:4" x14ac:dyDescent="0.25">
      <c r="A4" s="1"/>
      <c r="B4" s="76" t="s">
        <v>1</v>
      </c>
      <c r="C4" s="76"/>
      <c r="D4" s="76"/>
    </row>
    <row r="5" spans="1:4" x14ac:dyDescent="0.25">
      <c r="A5" s="1"/>
      <c r="B5" s="76" t="s">
        <v>123</v>
      </c>
      <c r="C5" s="76"/>
      <c r="D5" s="76"/>
    </row>
    <row r="6" spans="1:4" x14ac:dyDescent="0.25">
      <c r="A6" s="1"/>
      <c r="B6" s="2"/>
      <c r="C6" s="2"/>
      <c r="D6" s="2"/>
    </row>
    <row r="7" spans="1:4" ht="15.75" x14ac:dyDescent="0.25">
      <c r="A7" s="3" t="s">
        <v>2</v>
      </c>
    </row>
    <row r="8" spans="1:4" ht="15.75" x14ac:dyDescent="0.25">
      <c r="A8" s="4"/>
    </row>
    <row r="9" spans="1:4" ht="48" x14ac:dyDescent="0.25">
      <c r="A9" s="13" t="s">
        <v>3</v>
      </c>
      <c r="B9" s="13" t="s">
        <v>4</v>
      </c>
      <c r="C9" s="13" t="s">
        <v>119</v>
      </c>
      <c r="D9" s="13" t="s">
        <v>118</v>
      </c>
    </row>
    <row r="10" spans="1:4" x14ac:dyDescent="0.25">
      <c r="A10" s="20" t="s">
        <v>5</v>
      </c>
      <c r="B10" s="28">
        <v>3</v>
      </c>
      <c r="C10" s="21">
        <v>182779</v>
      </c>
      <c r="D10" s="21">
        <v>133313</v>
      </c>
    </row>
    <row r="11" spans="1:4" ht="24" x14ac:dyDescent="0.25">
      <c r="A11" s="20" t="s">
        <v>6</v>
      </c>
      <c r="B11" s="28">
        <v>4</v>
      </c>
      <c r="C11" s="21">
        <v>-23857</v>
      </c>
      <c r="D11" s="21">
        <v>-25228</v>
      </c>
    </row>
    <row r="12" spans="1:4" x14ac:dyDescent="0.25">
      <c r="A12" s="22" t="s">
        <v>7</v>
      </c>
      <c r="B12" s="29"/>
      <c r="C12" s="23">
        <f>C11+C10</f>
        <v>158922</v>
      </c>
      <c r="D12" s="23">
        <f>D10+D11</f>
        <v>108085</v>
      </c>
    </row>
    <row r="13" spans="1:4" ht="24" x14ac:dyDescent="0.25">
      <c r="A13" s="20" t="s">
        <v>8</v>
      </c>
      <c r="B13" s="28">
        <v>5</v>
      </c>
      <c r="C13" s="21">
        <v>10494</v>
      </c>
      <c r="D13" s="21">
        <v>-14372</v>
      </c>
    </row>
    <row r="14" spans="1:4" x14ac:dyDescent="0.25">
      <c r="A14" s="20" t="s">
        <v>9</v>
      </c>
      <c r="B14" s="28"/>
      <c r="C14" s="21">
        <v>15145</v>
      </c>
      <c r="D14" s="21">
        <f>D12+D13</f>
        <v>93713</v>
      </c>
    </row>
    <row r="15" spans="1:4" x14ac:dyDescent="0.25">
      <c r="A15" s="20" t="s">
        <v>10</v>
      </c>
      <c r="B15" s="28"/>
      <c r="C15" s="21">
        <v>66014</v>
      </c>
      <c r="D15" s="21"/>
    </row>
    <row r="16" spans="1:4" x14ac:dyDescent="0.25">
      <c r="A16" s="20" t="s">
        <v>11</v>
      </c>
      <c r="B16" s="28"/>
      <c r="C16" s="21">
        <v>9651</v>
      </c>
      <c r="D16" s="21">
        <v>-37082</v>
      </c>
    </row>
    <row r="17" spans="1:7" x14ac:dyDescent="0.25">
      <c r="A17" s="20" t="s">
        <v>12</v>
      </c>
      <c r="B17" s="28"/>
      <c r="C17" s="24">
        <v>5738</v>
      </c>
      <c r="D17" s="24"/>
    </row>
    <row r="18" spans="1:7" ht="24" x14ac:dyDescent="0.25">
      <c r="A18" s="22" t="s">
        <v>13</v>
      </c>
      <c r="B18" s="29"/>
      <c r="C18" s="23">
        <f>C12-C13-C14+C15-C16</f>
        <v>189646</v>
      </c>
      <c r="D18" s="23">
        <f>D14+D16</f>
        <v>56631</v>
      </c>
    </row>
    <row r="19" spans="1:7" ht="24" x14ac:dyDescent="0.25">
      <c r="A19" s="20" t="s">
        <v>14</v>
      </c>
      <c r="B19" s="28"/>
      <c r="C19" s="24"/>
      <c r="D19" s="24"/>
    </row>
    <row r="20" spans="1:7" ht="24" x14ac:dyDescent="0.25">
      <c r="A20" s="20" t="s">
        <v>16</v>
      </c>
      <c r="B20" s="28"/>
      <c r="C20" s="21">
        <f>C18</f>
        <v>189646</v>
      </c>
      <c r="D20" s="21">
        <f>D18</f>
        <v>56631</v>
      </c>
    </row>
    <row r="21" spans="1:7" x14ac:dyDescent="0.25">
      <c r="A21" s="20" t="s">
        <v>17</v>
      </c>
      <c r="B21" s="28"/>
      <c r="C21" s="24"/>
      <c r="D21" s="24"/>
    </row>
    <row r="22" spans="1:7" x14ac:dyDescent="0.25">
      <c r="A22" s="20" t="s">
        <v>18</v>
      </c>
      <c r="B22" s="28"/>
      <c r="C22" s="21">
        <f>C18</f>
        <v>189646</v>
      </c>
      <c r="D22" s="21">
        <f>D18</f>
        <v>56631</v>
      </c>
    </row>
    <row r="23" spans="1:7" ht="15.75" x14ac:dyDescent="0.25">
      <c r="A23" s="4"/>
    </row>
    <row r="24" spans="1:7" s="6" customFormat="1" ht="12.95" customHeight="1" x14ac:dyDescent="0.25">
      <c r="A24" s="5" t="s">
        <v>19</v>
      </c>
      <c r="B24" s="75" t="s">
        <v>20</v>
      </c>
      <c r="C24" s="75"/>
      <c r="D24" s="7"/>
    </row>
    <row r="25" spans="1:7" s="6" customFormat="1" ht="11.1" customHeight="1" x14ac:dyDescent="0.25">
      <c r="B25" s="72" t="s">
        <v>21</v>
      </c>
      <c r="C25" s="72"/>
      <c r="D25" s="8" t="s">
        <v>22</v>
      </c>
    </row>
    <row r="26" spans="1:7" s="6" customFormat="1" ht="12.95" customHeight="1" x14ac:dyDescent="0.25">
      <c r="A26" s="5" t="s">
        <v>23</v>
      </c>
      <c r="B26" s="9"/>
      <c r="C26" s="9"/>
      <c r="D26" s="9"/>
    </row>
    <row r="27" spans="1:7" s="6" customFormat="1" ht="9.9499999999999993" customHeight="1" x14ac:dyDescent="0.25">
      <c r="B27" s="72" t="s">
        <v>21</v>
      </c>
      <c r="C27" s="72"/>
      <c r="D27" s="8" t="s">
        <v>22</v>
      </c>
    </row>
    <row r="28" spans="1:7" s="6" customFormat="1" ht="12.95" customHeight="1" x14ac:dyDescent="0.25"/>
    <row r="29" spans="1:7" ht="11.45" customHeight="1" x14ac:dyDescent="0.25">
      <c r="A29" s="10"/>
      <c r="B29" s="10"/>
      <c r="C29" s="10"/>
      <c r="D29" s="10"/>
      <c r="E29" s="10"/>
      <c r="F29" s="10"/>
      <c r="G29" s="10"/>
    </row>
  </sheetData>
  <mergeCells count="6">
    <mergeCell ref="B24:C24"/>
    <mergeCell ref="B25:C25"/>
    <mergeCell ref="B27:C27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31" workbookViewId="0">
      <selection activeCell="I55" sqref="I55"/>
    </sheetView>
  </sheetViews>
  <sheetFormatPr defaultRowHeight="15" x14ac:dyDescent="0.25"/>
  <cols>
    <col min="1" max="1" width="17.42578125" customWidth="1"/>
    <col min="2" max="2" width="57.140625" customWidth="1"/>
    <col min="5" max="5" width="18.140625" customWidth="1"/>
    <col min="6" max="6" width="18.28515625" customWidth="1"/>
  </cols>
  <sheetData>
    <row r="1" spans="1:6" ht="35.25" customHeight="1" x14ac:dyDescent="0.25">
      <c r="A1" s="1"/>
      <c r="B1" s="84"/>
      <c r="C1" s="84"/>
      <c r="D1" s="73" t="s">
        <v>0</v>
      </c>
      <c r="E1" s="73"/>
      <c r="F1" s="73"/>
    </row>
    <row r="2" spans="1:6" x14ac:dyDescent="0.25">
      <c r="A2" s="1"/>
      <c r="B2" s="84"/>
      <c r="C2" s="84"/>
      <c r="D2" s="73" t="s">
        <v>54</v>
      </c>
      <c r="E2" s="73"/>
      <c r="F2" s="73"/>
    </row>
    <row r="3" spans="1:6" x14ac:dyDescent="0.25">
      <c r="A3" s="1"/>
      <c r="B3" s="84"/>
      <c r="C3" s="84"/>
      <c r="D3" s="73" t="s">
        <v>124</v>
      </c>
      <c r="E3" s="73"/>
      <c r="F3" s="73"/>
    </row>
    <row r="4" spans="1:6" x14ac:dyDescent="0.25">
      <c r="A4" s="1"/>
      <c r="B4" s="82"/>
      <c r="C4" s="82"/>
      <c r="D4" s="83" t="s">
        <v>15</v>
      </c>
      <c r="E4" s="83"/>
      <c r="F4" s="57"/>
    </row>
    <row r="5" spans="1:6" ht="25.5" customHeight="1" x14ac:dyDescent="0.25">
      <c r="A5" s="77" t="s">
        <v>3</v>
      </c>
      <c r="B5" s="77"/>
      <c r="C5" s="78" t="s">
        <v>55</v>
      </c>
      <c r="D5" s="78"/>
      <c r="E5" s="58" t="s">
        <v>125</v>
      </c>
      <c r="F5" s="47" t="s">
        <v>126</v>
      </c>
    </row>
    <row r="6" spans="1:6" x14ac:dyDescent="0.25">
      <c r="A6" s="78" t="s">
        <v>56</v>
      </c>
      <c r="B6" s="78"/>
      <c r="C6" s="78"/>
      <c r="D6" s="78"/>
      <c r="E6" s="78"/>
      <c r="F6" s="78"/>
    </row>
    <row r="7" spans="1:6" x14ac:dyDescent="0.25">
      <c r="A7" s="79" t="s">
        <v>57</v>
      </c>
      <c r="B7" s="79"/>
      <c r="C7" s="78">
        <v>10</v>
      </c>
      <c r="D7" s="78"/>
      <c r="E7" s="50">
        <f>SUM(E8:E13)</f>
        <v>517633</v>
      </c>
      <c r="F7" s="64">
        <v>145313</v>
      </c>
    </row>
    <row r="8" spans="1:6" x14ac:dyDescent="0.25">
      <c r="A8" s="79" t="s">
        <v>58</v>
      </c>
      <c r="B8" s="79"/>
      <c r="C8" s="80"/>
      <c r="D8" s="80"/>
      <c r="E8" s="48" t="s">
        <v>59</v>
      </c>
      <c r="F8" s="65" t="s">
        <v>59</v>
      </c>
    </row>
    <row r="9" spans="1:6" x14ac:dyDescent="0.25">
      <c r="A9" s="79" t="s">
        <v>60</v>
      </c>
      <c r="B9" s="79"/>
      <c r="C9" s="80">
        <v>11</v>
      </c>
      <c r="D9" s="80"/>
      <c r="E9" s="48" t="s">
        <v>59</v>
      </c>
      <c r="F9" s="60">
        <v>39020324</v>
      </c>
    </row>
    <row r="10" spans="1:6" x14ac:dyDescent="0.25">
      <c r="A10" s="79" t="s">
        <v>61</v>
      </c>
      <c r="B10" s="79"/>
      <c r="C10" s="80">
        <v>12</v>
      </c>
      <c r="D10" s="80"/>
      <c r="E10" s="48">
        <v>456643</v>
      </c>
      <c r="F10" s="60">
        <v>100040432</v>
      </c>
    </row>
    <row r="11" spans="1:6" x14ac:dyDescent="0.25">
      <c r="A11" s="79" t="s">
        <v>62</v>
      </c>
      <c r="B11" s="79"/>
      <c r="C11" s="80">
        <v>13</v>
      </c>
      <c r="D11" s="80"/>
      <c r="E11" s="48">
        <v>42000</v>
      </c>
      <c r="F11" s="60">
        <v>3901040</v>
      </c>
    </row>
    <row r="12" spans="1:6" x14ac:dyDescent="0.25">
      <c r="A12" s="79" t="s">
        <v>63</v>
      </c>
      <c r="B12" s="79"/>
      <c r="C12" s="80">
        <v>14</v>
      </c>
      <c r="D12" s="80"/>
      <c r="E12" s="48" t="s">
        <v>59</v>
      </c>
      <c r="F12" s="61" t="s">
        <v>59</v>
      </c>
    </row>
    <row r="13" spans="1:6" x14ac:dyDescent="0.25">
      <c r="A13" s="79" t="s">
        <v>64</v>
      </c>
      <c r="B13" s="79"/>
      <c r="C13" s="80">
        <v>15</v>
      </c>
      <c r="D13" s="80"/>
      <c r="E13" s="48">
        <v>18990</v>
      </c>
      <c r="F13" s="60">
        <v>2351280</v>
      </c>
    </row>
    <row r="14" spans="1:6" x14ac:dyDescent="0.25">
      <c r="A14" s="79" t="s">
        <v>65</v>
      </c>
      <c r="B14" s="79"/>
      <c r="C14" s="78">
        <v>20</v>
      </c>
      <c r="D14" s="78"/>
      <c r="E14" s="51">
        <f>SUM(E15:E22)</f>
        <v>107194</v>
      </c>
      <c r="F14" s="62">
        <v>77655427.019999996</v>
      </c>
    </row>
    <row r="15" spans="1:6" x14ac:dyDescent="0.25">
      <c r="A15" s="79" t="s">
        <v>58</v>
      </c>
      <c r="B15" s="79"/>
      <c r="C15" s="80"/>
      <c r="D15" s="80"/>
      <c r="E15" s="48" t="s">
        <v>59</v>
      </c>
      <c r="F15" s="61" t="s">
        <v>59</v>
      </c>
    </row>
    <row r="16" spans="1:6" x14ac:dyDescent="0.25">
      <c r="A16" s="79" t="s">
        <v>66</v>
      </c>
      <c r="B16" s="79"/>
      <c r="C16" s="80">
        <v>21</v>
      </c>
      <c r="D16" s="80"/>
      <c r="E16" s="48">
        <v>57709</v>
      </c>
      <c r="F16" s="60">
        <v>68243091.569999993</v>
      </c>
    </row>
    <row r="17" spans="1:6" x14ac:dyDescent="0.25">
      <c r="A17" s="79" t="s">
        <v>67</v>
      </c>
      <c r="B17" s="79"/>
      <c r="C17" s="80">
        <v>22</v>
      </c>
      <c r="D17" s="80"/>
      <c r="E17" s="48" t="s">
        <v>59</v>
      </c>
      <c r="F17" s="61" t="s">
        <v>59</v>
      </c>
    </row>
    <row r="18" spans="1:6" x14ac:dyDescent="0.25">
      <c r="A18" s="79" t="s">
        <v>68</v>
      </c>
      <c r="B18" s="79"/>
      <c r="C18" s="80">
        <v>23</v>
      </c>
      <c r="D18" s="80"/>
      <c r="E18" s="48">
        <v>4239</v>
      </c>
      <c r="F18" s="60">
        <v>5656639</v>
      </c>
    </row>
    <row r="19" spans="1:6" x14ac:dyDescent="0.25">
      <c r="A19" s="79" t="s">
        <v>69</v>
      </c>
      <c r="B19" s="79"/>
      <c r="C19" s="80">
        <v>24</v>
      </c>
      <c r="D19" s="80"/>
      <c r="E19" s="48">
        <v>40679</v>
      </c>
      <c r="F19" s="63">
        <v>17706.45</v>
      </c>
    </row>
    <row r="20" spans="1:6" x14ac:dyDescent="0.25">
      <c r="A20" s="79" t="s">
        <v>70</v>
      </c>
      <c r="B20" s="79"/>
      <c r="C20" s="80">
        <v>25</v>
      </c>
      <c r="D20" s="80"/>
      <c r="E20" s="48" t="s">
        <v>59</v>
      </c>
      <c r="F20" s="61" t="s">
        <v>59</v>
      </c>
    </row>
    <row r="21" spans="1:6" x14ac:dyDescent="0.25">
      <c r="A21" s="79" t="s">
        <v>71</v>
      </c>
      <c r="B21" s="79"/>
      <c r="C21" s="80">
        <v>26</v>
      </c>
      <c r="D21" s="80"/>
      <c r="E21" s="48">
        <v>3538</v>
      </c>
      <c r="F21" s="63">
        <v>823750</v>
      </c>
    </row>
    <row r="22" spans="1:6" x14ac:dyDescent="0.25">
      <c r="A22" s="79" t="s">
        <v>72</v>
      </c>
      <c r="B22" s="79"/>
      <c r="C22" s="80">
        <v>27</v>
      </c>
      <c r="D22" s="80"/>
      <c r="E22" s="48">
        <v>1029</v>
      </c>
      <c r="F22" s="60">
        <v>2914240</v>
      </c>
    </row>
    <row r="23" spans="1:6" ht="24.75" customHeight="1" x14ac:dyDescent="0.25">
      <c r="A23" s="79" t="s">
        <v>73</v>
      </c>
      <c r="B23" s="79"/>
      <c r="C23" s="78">
        <v>30</v>
      </c>
      <c r="D23" s="78"/>
      <c r="E23" s="52">
        <f>E7-E14</f>
        <v>410439</v>
      </c>
      <c r="F23" s="64">
        <v>67658</v>
      </c>
    </row>
    <row r="24" spans="1:6" x14ac:dyDescent="0.25">
      <c r="A24" s="78" t="s">
        <v>74</v>
      </c>
      <c r="B24" s="78"/>
      <c r="C24" s="78"/>
      <c r="D24" s="78"/>
      <c r="E24" s="78"/>
      <c r="F24" s="78"/>
    </row>
    <row r="25" spans="1:6" x14ac:dyDescent="0.25">
      <c r="A25" s="79" t="s">
        <v>57</v>
      </c>
      <c r="B25" s="79"/>
      <c r="C25" s="78">
        <v>40</v>
      </c>
      <c r="D25" s="78"/>
      <c r="E25" s="66">
        <f>E27</f>
        <v>61600</v>
      </c>
      <c r="F25" s="68" t="s">
        <v>59</v>
      </c>
    </row>
    <row r="26" spans="1:6" x14ac:dyDescent="0.25">
      <c r="A26" s="79" t="s">
        <v>58</v>
      </c>
      <c r="B26" s="79"/>
      <c r="C26" s="80"/>
      <c r="D26" s="80"/>
      <c r="E26" s="49" t="s">
        <v>59</v>
      </c>
      <c r="F26" s="68" t="s">
        <v>59</v>
      </c>
    </row>
    <row r="27" spans="1:6" x14ac:dyDescent="0.25">
      <c r="A27" s="79" t="s">
        <v>75</v>
      </c>
      <c r="B27" s="79"/>
      <c r="C27" s="80">
        <v>41</v>
      </c>
      <c r="D27" s="80"/>
      <c r="E27" s="48">
        <v>61600</v>
      </c>
      <c r="F27" s="68" t="s">
        <v>59</v>
      </c>
    </row>
    <row r="28" spans="1:6" x14ac:dyDescent="0.25">
      <c r="A28" s="79" t="s">
        <v>76</v>
      </c>
      <c r="B28" s="79"/>
      <c r="C28" s="80">
        <v>42</v>
      </c>
      <c r="D28" s="80"/>
      <c r="E28" s="49" t="s">
        <v>59</v>
      </c>
      <c r="F28" s="68" t="s">
        <v>59</v>
      </c>
    </row>
    <row r="29" spans="1:6" x14ac:dyDescent="0.25">
      <c r="A29" s="79" t="s">
        <v>77</v>
      </c>
      <c r="B29" s="79"/>
      <c r="C29" s="80">
        <v>43</v>
      </c>
      <c r="D29" s="80"/>
      <c r="E29" s="49" t="s">
        <v>59</v>
      </c>
      <c r="F29" s="68" t="s">
        <v>59</v>
      </c>
    </row>
    <row r="30" spans="1:6" x14ac:dyDescent="0.25">
      <c r="A30" s="79" t="s">
        <v>78</v>
      </c>
      <c r="B30" s="79"/>
      <c r="C30" s="80">
        <v>44</v>
      </c>
      <c r="D30" s="80"/>
      <c r="E30" s="49" t="s">
        <v>59</v>
      </c>
      <c r="F30" s="68" t="s">
        <v>59</v>
      </c>
    </row>
    <row r="31" spans="1:6" x14ac:dyDescent="0.25">
      <c r="A31" s="79" t="s">
        <v>79</v>
      </c>
      <c r="B31" s="79"/>
      <c r="C31" s="80">
        <v>45</v>
      </c>
      <c r="D31" s="80"/>
      <c r="E31" s="49" t="s">
        <v>59</v>
      </c>
      <c r="F31" s="68" t="s">
        <v>59</v>
      </c>
    </row>
    <row r="32" spans="1:6" x14ac:dyDescent="0.25">
      <c r="A32" s="79" t="s">
        <v>80</v>
      </c>
      <c r="B32" s="79"/>
      <c r="C32" s="80">
        <v>46</v>
      </c>
      <c r="D32" s="80"/>
      <c r="E32" s="53" t="s">
        <v>59</v>
      </c>
      <c r="F32" s="70" t="s">
        <v>59</v>
      </c>
    </row>
    <row r="33" spans="1:6" x14ac:dyDescent="0.25">
      <c r="A33" s="79" t="s">
        <v>64</v>
      </c>
      <c r="B33" s="79"/>
      <c r="C33" s="80">
        <v>47</v>
      </c>
      <c r="D33" s="80"/>
      <c r="E33" s="49" t="s">
        <v>59</v>
      </c>
      <c r="F33" s="68" t="s">
        <v>59</v>
      </c>
    </row>
    <row r="34" spans="1:6" x14ac:dyDescent="0.25">
      <c r="A34" s="79" t="s">
        <v>65</v>
      </c>
      <c r="B34" s="79"/>
      <c r="C34" s="78">
        <v>50</v>
      </c>
      <c r="D34" s="78"/>
      <c r="E34" s="67">
        <f>E36</f>
        <v>122000</v>
      </c>
      <c r="F34" s="68" t="s">
        <v>59</v>
      </c>
    </row>
    <row r="35" spans="1:6" x14ac:dyDescent="0.25">
      <c r="A35" s="79" t="s">
        <v>58</v>
      </c>
      <c r="B35" s="79"/>
      <c r="C35" s="80"/>
      <c r="D35" s="80"/>
      <c r="E35" s="49" t="s">
        <v>59</v>
      </c>
      <c r="F35" s="68" t="s">
        <v>59</v>
      </c>
    </row>
    <row r="36" spans="1:6" x14ac:dyDescent="0.25">
      <c r="A36" s="79" t="s">
        <v>81</v>
      </c>
      <c r="B36" s="79"/>
      <c r="C36" s="80">
        <v>51</v>
      </c>
      <c r="D36" s="80"/>
      <c r="E36" s="48">
        <v>122000</v>
      </c>
      <c r="F36" s="68" t="s">
        <v>59</v>
      </c>
    </row>
    <row r="37" spans="1:6" x14ac:dyDescent="0.25">
      <c r="A37" s="79" t="s">
        <v>82</v>
      </c>
      <c r="B37" s="79"/>
      <c r="C37" s="80">
        <v>52</v>
      </c>
      <c r="D37" s="80"/>
      <c r="E37" s="49" t="s">
        <v>59</v>
      </c>
      <c r="F37" s="68" t="s">
        <v>59</v>
      </c>
    </row>
    <row r="38" spans="1:6" x14ac:dyDescent="0.25">
      <c r="A38" s="79" t="s">
        <v>83</v>
      </c>
      <c r="B38" s="79"/>
      <c r="C38" s="80">
        <v>53</v>
      </c>
      <c r="D38" s="80"/>
      <c r="E38" s="49" t="s">
        <v>59</v>
      </c>
      <c r="F38" s="68" t="s">
        <v>59</v>
      </c>
    </row>
    <row r="39" spans="1:6" x14ac:dyDescent="0.25">
      <c r="A39" s="79" t="s">
        <v>84</v>
      </c>
      <c r="B39" s="79"/>
      <c r="C39" s="80">
        <v>54</v>
      </c>
      <c r="D39" s="80"/>
      <c r="E39" s="49" t="s">
        <v>59</v>
      </c>
      <c r="F39" s="68" t="s">
        <v>59</v>
      </c>
    </row>
    <row r="40" spans="1:6" x14ac:dyDescent="0.25">
      <c r="A40" s="79" t="s">
        <v>85</v>
      </c>
      <c r="B40" s="79"/>
      <c r="C40" s="80">
        <v>55</v>
      </c>
      <c r="D40" s="80"/>
      <c r="E40" s="49" t="s">
        <v>59</v>
      </c>
      <c r="F40" s="68" t="s">
        <v>59</v>
      </c>
    </row>
    <row r="41" spans="1:6" x14ac:dyDescent="0.25">
      <c r="A41" s="79" t="s">
        <v>80</v>
      </c>
      <c r="B41" s="79"/>
      <c r="C41" s="80">
        <v>56</v>
      </c>
      <c r="D41" s="80"/>
      <c r="E41" s="53" t="s">
        <v>59</v>
      </c>
      <c r="F41" s="70" t="s">
        <v>59</v>
      </c>
    </row>
    <row r="42" spans="1:6" x14ac:dyDescent="0.25">
      <c r="A42" s="79" t="s">
        <v>72</v>
      </c>
      <c r="B42" s="79"/>
      <c r="C42" s="80">
        <v>57</v>
      </c>
      <c r="D42" s="80"/>
      <c r="E42" s="49" t="s">
        <v>59</v>
      </c>
      <c r="F42" s="68" t="s">
        <v>59</v>
      </c>
    </row>
    <row r="43" spans="1:6" ht="32.25" customHeight="1" x14ac:dyDescent="0.25">
      <c r="A43" s="79" t="s">
        <v>86</v>
      </c>
      <c r="B43" s="79"/>
      <c r="C43" s="78">
        <v>60</v>
      </c>
      <c r="D43" s="78"/>
      <c r="E43" s="67">
        <f>E25-E34</f>
        <v>-60400</v>
      </c>
      <c r="F43" s="68" t="s">
        <v>59</v>
      </c>
    </row>
    <row r="44" spans="1:6" x14ac:dyDescent="0.25">
      <c r="A44" s="81"/>
      <c r="B44" s="81"/>
      <c r="C44" s="81"/>
      <c r="D44" s="81"/>
      <c r="E44" s="59"/>
      <c r="F44" s="54"/>
    </row>
    <row r="45" spans="1:6" ht="23.25" customHeight="1" x14ac:dyDescent="0.25">
      <c r="A45" s="77" t="s">
        <v>3</v>
      </c>
      <c r="B45" s="77"/>
      <c r="C45" s="78" t="s">
        <v>55</v>
      </c>
      <c r="D45" s="78"/>
      <c r="E45" s="58" t="s">
        <v>126</v>
      </c>
      <c r="F45" s="47" t="s">
        <v>126</v>
      </c>
    </row>
    <row r="46" spans="1:6" x14ac:dyDescent="0.25">
      <c r="A46" s="78" t="s">
        <v>87</v>
      </c>
      <c r="B46" s="78"/>
      <c r="C46" s="78"/>
      <c r="D46" s="78"/>
      <c r="E46" s="78"/>
      <c r="F46" s="78"/>
    </row>
    <row r="47" spans="1:6" x14ac:dyDescent="0.25">
      <c r="A47" s="77" t="s">
        <v>57</v>
      </c>
      <c r="B47" s="77"/>
      <c r="C47" s="78">
        <v>70</v>
      </c>
      <c r="D47" s="78"/>
      <c r="E47" s="55" t="s">
        <v>59</v>
      </c>
      <c r="F47" s="64">
        <v>33000</v>
      </c>
    </row>
    <row r="48" spans="1:6" x14ac:dyDescent="0.25">
      <c r="A48" s="79" t="s">
        <v>58</v>
      </c>
      <c r="B48" s="79"/>
      <c r="C48" s="80"/>
      <c r="D48" s="80"/>
      <c r="E48" s="49" t="s">
        <v>59</v>
      </c>
      <c r="F48" s="68" t="s">
        <v>59</v>
      </c>
    </row>
    <row r="49" spans="1:6" x14ac:dyDescent="0.25">
      <c r="A49" s="79" t="s">
        <v>88</v>
      </c>
      <c r="B49" s="79"/>
      <c r="C49" s="80">
        <v>71</v>
      </c>
      <c r="D49" s="80"/>
      <c r="E49" s="49" t="s">
        <v>59</v>
      </c>
      <c r="F49" s="68" t="s">
        <v>59</v>
      </c>
    </row>
    <row r="50" spans="1:6" x14ac:dyDescent="0.25">
      <c r="A50" s="79" t="s">
        <v>89</v>
      </c>
      <c r="B50" s="79"/>
      <c r="C50" s="80">
        <v>72</v>
      </c>
      <c r="D50" s="80"/>
      <c r="E50" s="49" t="s">
        <v>59</v>
      </c>
      <c r="F50" s="68" t="s">
        <v>59</v>
      </c>
    </row>
    <row r="51" spans="1:6" x14ac:dyDescent="0.25">
      <c r="A51" s="79" t="s">
        <v>90</v>
      </c>
      <c r="B51" s="79"/>
      <c r="C51" s="80">
        <v>73</v>
      </c>
      <c r="D51" s="80"/>
      <c r="E51" s="49" t="s">
        <v>59</v>
      </c>
      <c r="F51" s="68" t="s">
        <v>59</v>
      </c>
    </row>
    <row r="52" spans="1:6" x14ac:dyDescent="0.25">
      <c r="A52" s="79" t="s">
        <v>64</v>
      </c>
      <c r="B52" s="79"/>
      <c r="C52" s="80">
        <v>74</v>
      </c>
      <c r="D52" s="80"/>
      <c r="E52" s="49" t="s">
        <v>59</v>
      </c>
      <c r="F52" s="65">
        <v>33000</v>
      </c>
    </row>
    <row r="53" spans="1:6" x14ac:dyDescent="0.25">
      <c r="A53" s="77" t="s">
        <v>65</v>
      </c>
      <c r="B53" s="77"/>
      <c r="C53" s="78">
        <v>80</v>
      </c>
      <c r="D53" s="78"/>
      <c r="E53" s="49" t="s">
        <v>59</v>
      </c>
      <c r="F53" s="65">
        <v>87466</v>
      </c>
    </row>
    <row r="54" spans="1:6" x14ac:dyDescent="0.25">
      <c r="A54" s="79" t="s">
        <v>58</v>
      </c>
      <c r="B54" s="79"/>
      <c r="C54" s="80"/>
      <c r="D54" s="80"/>
      <c r="E54" s="48" t="s">
        <v>59</v>
      </c>
      <c r="F54" s="65" t="s">
        <v>59</v>
      </c>
    </row>
    <row r="55" spans="1:6" x14ac:dyDescent="0.25">
      <c r="A55" s="79" t="s">
        <v>91</v>
      </c>
      <c r="B55" s="79"/>
      <c r="C55" s="80">
        <v>81</v>
      </c>
      <c r="D55" s="80"/>
      <c r="E55" s="48">
        <v>366230</v>
      </c>
      <c r="F55" s="65">
        <v>87466</v>
      </c>
    </row>
    <row r="56" spans="1:6" x14ac:dyDescent="0.25">
      <c r="A56" s="79" t="s">
        <v>92</v>
      </c>
      <c r="B56" s="79"/>
      <c r="C56" s="80">
        <v>82</v>
      </c>
      <c r="D56" s="80"/>
      <c r="E56" s="48" t="s">
        <v>59</v>
      </c>
      <c r="F56" s="65" t="s">
        <v>59</v>
      </c>
    </row>
    <row r="57" spans="1:6" x14ac:dyDescent="0.25">
      <c r="A57" s="79" t="s">
        <v>93</v>
      </c>
      <c r="B57" s="79"/>
      <c r="C57" s="80">
        <v>83</v>
      </c>
      <c r="D57" s="80"/>
      <c r="E57" s="48" t="s">
        <v>59</v>
      </c>
      <c r="F57" s="65" t="s">
        <v>59</v>
      </c>
    </row>
    <row r="58" spans="1:6" x14ac:dyDescent="0.25">
      <c r="A58" s="79" t="s">
        <v>94</v>
      </c>
      <c r="B58" s="79"/>
      <c r="C58" s="80">
        <v>84</v>
      </c>
      <c r="D58" s="80"/>
      <c r="E58" s="48" t="s">
        <v>59</v>
      </c>
      <c r="F58" s="65" t="s">
        <v>59</v>
      </c>
    </row>
    <row r="59" spans="1:6" ht="24.75" customHeight="1" x14ac:dyDescent="0.25">
      <c r="A59" s="77" t="s">
        <v>95</v>
      </c>
      <c r="B59" s="77"/>
      <c r="C59" s="78">
        <v>90</v>
      </c>
      <c r="D59" s="78"/>
      <c r="E59" s="51">
        <v>-366230</v>
      </c>
      <c r="F59" s="64">
        <v>-54466</v>
      </c>
    </row>
    <row r="60" spans="1:6" ht="22.5" customHeight="1" x14ac:dyDescent="0.25">
      <c r="A60" s="77" t="s">
        <v>96</v>
      </c>
      <c r="B60" s="77"/>
      <c r="C60" s="78">
        <v>100</v>
      </c>
      <c r="D60" s="78"/>
      <c r="E60" s="51">
        <f>E23+E43+E59</f>
        <v>-16191</v>
      </c>
      <c r="F60" s="64">
        <v>13191</v>
      </c>
    </row>
    <row r="61" spans="1:6" x14ac:dyDescent="0.25">
      <c r="A61" s="79" t="s">
        <v>97</v>
      </c>
      <c r="B61" s="79"/>
      <c r="C61" s="80">
        <v>110</v>
      </c>
      <c r="D61" s="80"/>
      <c r="E61" s="48">
        <v>49191</v>
      </c>
      <c r="F61" s="65">
        <v>11551</v>
      </c>
    </row>
    <row r="62" spans="1:6" x14ac:dyDescent="0.25">
      <c r="A62" s="79" t="s">
        <v>98</v>
      </c>
      <c r="B62" s="79"/>
      <c r="C62" s="80">
        <v>120</v>
      </c>
      <c r="D62" s="80"/>
      <c r="E62" s="56">
        <v>32997</v>
      </c>
      <c r="F62" s="69">
        <v>24743</v>
      </c>
    </row>
    <row r="64" spans="1:6" s="6" customFormat="1" ht="12.95" customHeight="1" x14ac:dyDescent="0.25">
      <c r="A64" s="5" t="s">
        <v>19</v>
      </c>
      <c r="B64" s="75" t="s">
        <v>20</v>
      </c>
      <c r="C64" s="75"/>
      <c r="D64" s="7"/>
    </row>
    <row r="65" spans="1:4" s="6" customFormat="1" ht="11.1" customHeight="1" x14ac:dyDescent="0.25">
      <c r="B65" s="72" t="s">
        <v>21</v>
      </c>
      <c r="C65" s="72"/>
      <c r="D65" s="8" t="s">
        <v>22</v>
      </c>
    </row>
    <row r="66" spans="1:4" s="6" customFormat="1" ht="12.95" customHeight="1" x14ac:dyDescent="0.25">
      <c r="A66" s="5" t="s">
        <v>23</v>
      </c>
      <c r="B66" s="9"/>
      <c r="C66" s="9"/>
      <c r="D66" s="9"/>
    </row>
    <row r="67" spans="1:4" s="6" customFormat="1" ht="9.9499999999999993" customHeight="1" x14ac:dyDescent="0.25">
      <c r="B67" s="72" t="s">
        <v>21</v>
      </c>
      <c r="C67" s="72"/>
      <c r="D67" s="8" t="s">
        <v>22</v>
      </c>
    </row>
    <row r="68" spans="1:4" s="6" customFormat="1" ht="12.95" customHeight="1" x14ac:dyDescent="0.25"/>
  </sheetData>
  <mergeCells count="124">
    <mergeCell ref="B4:C4"/>
    <mergeCell ref="D4:E4"/>
    <mergeCell ref="A5:B5"/>
    <mergeCell ref="C5:D5"/>
    <mergeCell ref="B1:C1"/>
    <mergeCell ref="D1:F1"/>
    <mergeCell ref="B2:C2"/>
    <mergeCell ref="D2:F2"/>
    <mergeCell ref="B3:C3"/>
    <mergeCell ref="D3:F3"/>
    <mergeCell ref="A9:B9"/>
    <mergeCell ref="C9:D9"/>
    <mergeCell ref="A10:B10"/>
    <mergeCell ref="C10:D10"/>
    <mergeCell ref="A6:F6"/>
    <mergeCell ref="A7:B7"/>
    <mergeCell ref="C7:D7"/>
    <mergeCell ref="A8:B8"/>
    <mergeCell ref="C8:D8"/>
    <mergeCell ref="A13:B13"/>
    <mergeCell ref="C13:D13"/>
    <mergeCell ref="A14:B14"/>
    <mergeCell ref="C14:D14"/>
    <mergeCell ref="A11:B11"/>
    <mergeCell ref="C11:D11"/>
    <mergeCell ref="A12:B12"/>
    <mergeCell ref="C12:D12"/>
    <mergeCell ref="A17:B17"/>
    <mergeCell ref="C17:D17"/>
    <mergeCell ref="A18:B18"/>
    <mergeCell ref="C18:D18"/>
    <mergeCell ref="A15:B15"/>
    <mergeCell ref="C15:D15"/>
    <mergeCell ref="A16:B16"/>
    <mergeCell ref="C16:D16"/>
    <mergeCell ref="A21:B21"/>
    <mergeCell ref="C21:D21"/>
    <mergeCell ref="A22:B22"/>
    <mergeCell ref="C22:D22"/>
    <mergeCell ref="A19:B19"/>
    <mergeCell ref="C19:D19"/>
    <mergeCell ref="A20:B20"/>
    <mergeCell ref="C20:D20"/>
    <mergeCell ref="A23:B23"/>
    <mergeCell ref="C23:D23"/>
    <mergeCell ref="A24:F24"/>
    <mergeCell ref="A25:B25"/>
    <mergeCell ref="C25:D25"/>
    <mergeCell ref="A28:B28"/>
    <mergeCell ref="C28:D28"/>
    <mergeCell ref="A29:B29"/>
    <mergeCell ref="C29:D29"/>
    <mergeCell ref="A26:B26"/>
    <mergeCell ref="C26:D26"/>
    <mergeCell ref="A27:B27"/>
    <mergeCell ref="C27:D27"/>
    <mergeCell ref="A32:B32"/>
    <mergeCell ref="C32:D32"/>
    <mergeCell ref="A33:B33"/>
    <mergeCell ref="C33:D33"/>
    <mergeCell ref="A30:B30"/>
    <mergeCell ref="C30:D30"/>
    <mergeCell ref="A31:B31"/>
    <mergeCell ref="C31:D31"/>
    <mergeCell ref="A36:B36"/>
    <mergeCell ref="C36:D36"/>
    <mergeCell ref="A37:B37"/>
    <mergeCell ref="C37:D37"/>
    <mergeCell ref="A34:B34"/>
    <mergeCell ref="C34:D34"/>
    <mergeCell ref="A35:B35"/>
    <mergeCell ref="C35:D35"/>
    <mergeCell ref="A40:B40"/>
    <mergeCell ref="C40:D40"/>
    <mergeCell ref="A41:B41"/>
    <mergeCell ref="C41:D41"/>
    <mergeCell ref="A38:B38"/>
    <mergeCell ref="C38:D38"/>
    <mergeCell ref="A39:B39"/>
    <mergeCell ref="C39:D39"/>
    <mergeCell ref="A44:B44"/>
    <mergeCell ref="C44:D44"/>
    <mergeCell ref="A45:B45"/>
    <mergeCell ref="C45:D45"/>
    <mergeCell ref="A42:B42"/>
    <mergeCell ref="C42:D42"/>
    <mergeCell ref="A43:B43"/>
    <mergeCell ref="C43:D43"/>
    <mergeCell ref="A46:F46"/>
    <mergeCell ref="A47:B47"/>
    <mergeCell ref="C47:D47"/>
    <mergeCell ref="A48:B48"/>
    <mergeCell ref="C48:D48"/>
    <mergeCell ref="A51:B51"/>
    <mergeCell ref="C51:D51"/>
    <mergeCell ref="A52:B52"/>
    <mergeCell ref="C52:D52"/>
    <mergeCell ref="A49:B49"/>
    <mergeCell ref="C49:D49"/>
    <mergeCell ref="A50:B50"/>
    <mergeCell ref="C50:D50"/>
    <mergeCell ref="A55:B55"/>
    <mergeCell ref="C55:D55"/>
    <mergeCell ref="A56:B56"/>
    <mergeCell ref="C56:D56"/>
    <mergeCell ref="A53:B53"/>
    <mergeCell ref="C53:D53"/>
    <mergeCell ref="A54:B54"/>
    <mergeCell ref="C54:D54"/>
    <mergeCell ref="A59:B59"/>
    <mergeCell ref="C59:D59"/>
    <mergeCell ref="A60:B60"/>
    <mergeCell ref="C60:D60"/>
    <mergeCell ref="A57:B57"/>
    <mergeCell ref="C57:D57"/>
    <mergeCell ref="A58:B58"/>
    <mergeCell ref="C58:D58"/>
    <mergeCell ref="B67:C67"/>
    <mergeCell ref="B64:C64"/>
    <mergeCell ref="B65:C65"/>
    <mergeCell ref="A61:B61"/>
    <mergeCell ref="C61:D61"/>
    <mergeCell ref="A62:B62"/>
    <mergeCell ref="C62:D62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7" sqref="K17"/>
    </sheetView>
  </sheetViews>
  <sheetFormatPr defaultRowHeight="15" x14ac:dyDescent="0.25"/>
  <cols>
    <col min="1" max="1" width="30.85546875" customWidth="1"/>
    <col min="2" max="2" width="16.5703125" customWidth="1"/>
  </cols>
  <sheetData>
    <row r="1" spans="1:7" ht="36" customHeight="1" x14ac:dyDescent="0.25">
      <c r="D1" s="73" t="s">
        <v>0</v>
      </c>
      <c r="E1" s="73"/>
      <c r="F1" s="73"/>
    </row>
    <row r="2" spans="1:7" ht="32.25" customHeight="1" x14ac:dyDescent="0.25">
      <c r="D2" s="73" t="s">
        <v>99</v>
      </c>
      <c r="E2" s="73"/>
      <c r="F2" s="73"/>
    </row>
    <row r="3" spans="1:7" ht="15" customHeight="1" x14ac:dyDescent="0.25">
      <c r="D3" s="73" t="s">
        <v>124</v>
      </c>
      <c r="E3" s="73"/>
      <c r="F3" s="73"/>
    </row>
    <row r="4" spans="1:7" x14ac:dyDescent="0.25">
      <c r="D4" s="25" t="s">
        <v>15</v>
      </c>
      <c r="E4" s="25"/>
    </row>
    <row r="5" spans="1:7" ht="15.75" x14ac:dyDescent="0.25">
      <c r="F5" s="3" t="s">
        <v>2</v>
      </c>
    </row>
    <row r="7" spans="1:7" ht="63.75" x14ac:dyDescent="0.25">
      <c r="A7" s="33" t="s">
        <v>100</v>
      </c>
      <c r="B7" s="33" t="s">
        <v>38</v>
      </c>
      <c r="C7" s="33" t="s">
        <v>101</v>
      </c>
      <c r="D7" s="33" t="s">
        <v>102</v>
      </c>
      <c r="E7" s="33" t="s">
        <v>41</v>
      </c>
      <c r="F7" s="33" t="s">
        <v>103</v>
      </c>
    </row>
    <row r="8" spans="1:7" x14ac:dyDescent="0.25">
      <c r="A8" s="26" t="s">
        <v>114</v>
      </c>
      <c r="B8" s="34">
        <v>298782</v>
      </c>
      <c r="C8" s="34">
        <v>29200</v>
      </c>
      <c r="D8" s="34">
        <v>147388</v>
      </c>
      <c r="E8" s="34">
        <v>14340</v>
      </c>
      <c r="F8" s="34">
        <v>461030</v>
      </c>
      <c r="G8" s="71">
        <v>461030</v>
      </c>
    </row>
    <row r="9" spans="1:7" x14ac:dyDescent="0.25">
      <c r="A9" s="35" t="s">
        <v>113</v>
      </c>
      <c r="B9" s="36"/>
      <c r="C9" s="36"/>
      <c r="D9" s="36"/>
      <c r="E9" s="36">
        <v>180558</v>
      </c>
      <c r="F9" s="34">
        <f t="shared" ref="F9" si="0">SUM(B9:E9)</f>
        <v>180558</v>
      </c>
    </row>
    <row r="10" spans="1:7" x14ac:dyDescent="0.25">
      <c r="A10" s="35" t="s">
        <v>110</v>
      </c>
      <c r="B10" s="36"/>
      <c r="C10" s="36"/>
      <c r="D10" s="36"/>
      <c r="E10" s="36"/>
      <c r="F10" s="34">
        <f>SUM(B10:E10)</f>
        <v>0</v>
      </c>
    </row>
    <row r="11" spans="1:7" x14ac:dyDescent="0.25">
      <c r="A11" s="35" t="s">
        <v>104</v>
      </c>
      <c r="B11" s="36"/>
      <c r="C11" s="36"/>
      <c r="D11" s="36"/>
      <c r="E11" s="36"/>
      <c r="F11" s="34">
        <f t="shared" ref="F11" si="1">SUM(B11:E11)</f>
        <v>0</v>
      </c>
    </row>
    <row r="12" spans="1:7" x14ac:dyDescent="0.25">
      <c r="A12" s="26" t="s">
        <v>109</v>
      </c>
      <c r="B12" s="34">
        <f>SUM(B8:B11)</f>
        <v>298782</v>
      </c>
      <c r="C12" s="34">
        <f>SUM(C8:C11)</f>
        <v>29200</v>
      </c>
      <c r="D12" s="34">
        <f>SUM(D8:D11)</f>
        <v>147388</v>
      </c>
      <c r="E12" s="34">
        <f>SUM(E8:E11)</f>
        <v>194898</v>
      </c>
      <c r="F12" s="34">
        <f>SUM(F8:F11)</f>
        <v>641588</v>
      </c>
      <c r="G12">
        <v>641588</v>
      </c>
    </row>
    <row r="13" spans="1:7" x14ac:dyDescent="0.25">
      <c r="A13" s="26" t="s">
        <v>120</v>
      </c>
      <c r="B13" s="34">
        <v>160000</v>
      </c>
      <c r="C13" s="34">
        <v>29200</v>
      </c>
      <c r="D13" s="34">
        <v>151756</v>
      </c>
      <c r="E13" s="34">
        <v>-53261</v>
      </c>
      <c r="F13" s="34">
        <f>SUM(B13:E13)</f>
        <v>287695</v>
      </c>
    </row>
    <row r="14" spans="1:7" x14ac:dyDescent="0.25">
      <c r="A14" s="35" t="s">
        <v>105</v>
      </c>
      <c r="B14" s="37"/>
      <c r="C14" s="37"/>
      <c r="D14" s="37">
        <v>-1544</v>
      </c>
      <c r="E14" s="37"/>
      <c r="F14" s="34">
        <f t="shared" ref="F14:F15" si="2">SUM(B14:E14)</f>
        <v>-1544</v>
      </c>
    </row>
    <row r="15" spans="1:7" x14ac:dyDescent="0.25">
      <c r="A15" s="35" t="s">
        <v>122</v>
      </c>
      <c r="B15" s="37">
        <v>33000</v>
      </c>
      <c r="C15" s="37"/>
      <c r="D15" s="37">
        <v>0</v>
      </c>
      <c r="E15" s="37">
        <v>0</v>
      </c>
      <c r="F15" s="34">
        <f t="shared" si="2"/>
        <v>33000</v>
      </c>
    </row>
    <row r="16" spans="1:7" x14ac:dyDescent="0.25">
      <c r="A16" s="26" t="s">
        <v>121</v>
      </c>
      <c r="B16" s="34">
        <f>SUM(B13:B15)</f>
        <v>193000</v>
      </c>
      <c r="C16" s="34">
        <f>SUM(C13:C15)</f>
        <v>29200</v>
      </c>
      <c r="D16" s="34">
        <f>SUM(D13:D15)</f>
        <v>150212</v>
      </c>
      <c r="E16" s="34">
        <v>3370</v>
      </c>
      <c r="F16" s="34">
        <v>375782</v>
      </c>
    </row>
    <row r="17" spans="1:6" x14ac:dyDescent="0.25">
      <c r="A17" s="38"/>
      <c r="B17" s="39"/>
      <c r="C17" s="39"/>
      <c r="D17" s="39"/>
      <c r="E17" s="39"/>
      <c r="F17" s="39"/>
    </row>
    <row r="18" spans="1:6" x14ac:dyDescent="0.25">
      <c r="A18" s="38"/>
      <c r="B18" s="39"/>
      <c r="C18" s="39"/>
      <c r="D18" s="39"/>
      <c r="E18" s="39"/>
      <c r="F18" s="39"/>
    </row>
    <row r="19" spans="1:6" x14ac:dyDescent="0.25">
      <c r="A19" s="38"/>
      <c r="B19" s="39"/>
      <c r="C19" s="39"/>
      <c r="D19" s="39"/>
      <c r="E19" s="39"/>
      <c r="F19" s="39"/>
    </row>
    <row r="20" spans="1:6" s="6" customFormat="1" ht="12.95" customHeight="1" x14ac:dyDescent="0.25">
      <c r="A20" s="5" t="s">
        <v>19</v>
      </c>
      <c r="B20" s="75" t="s">
        <v>20</v>
      </c>
      <c r="C20" s="75"/>
      <c r="D20" s="7"/>
    </row>
    <row r="21" spans="1:6" s="6" customFormat="1" ht="11.1" customHeight="1" x14ac:dyDescent="0.25">
      <c r="B21" s="72" t="s">
        <v>21</v>
      </c>
      <c r="C21" s="72"/>
      <c r="D21" s="8" t="s">
        <v>22</v>
      </c>
    </row>
    <row r="22" spans="1:6" s="6" customFormat="1" ht="12.95" customHeight="1" x14ac:dyDescent="0.25">
      <c r="A22" s="5" t="s">
        <v>23</v>
      </c>
      <c r="B22" s="27"/>
      <c r="C22" s="27"/>
      <c r="D22" s="27"/>
    </row>
    <row r="23" spans="1:6" s="6" customFormat="1" ht="9.9499999999999993" customHeight="1" x14ac:dyDescent="0.25">
      <c r="B23" s="72" t="s">
        <v>21</v>
      </c>
      <c r="C23" s="72"/>
      <c r="D23" s="8" t="s">
        <v>22</v>
      </c>
    </row>
  </sheetData>
  <mergeCells count="6">
    <mergeCell ref="B20:C20"/>
    <mergeCell ref="B21:C21"/>
    <mergeCell ref="B23:C23"/>
    <mergeCell ref="D2:F2"/>
    <mergeCell ref="D1:F1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</dc:creator>
  <cp:lastModifiedBy>Galina Rezanova</cp:lastModifiedBy>
  <cp:lastPrinted>2018-08-20T10:27:10Z</cp:lastPrinted>
  <dcterms:created xsi:type="dcterms:W3CDTF">2017-05-10T08:42:58Z</dcterms:created>
  <dcterms:modified xsi:type="dcterms:W3CDTF">2018-08-20T10:34:06Z</dcterms:modified>
</cp:coreProperties>
</file>