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45" yWindow="-120" windowWidth="9780" windowHeight="11640" activeTab="3"/>
  </bookViews>
  <sheets>
    <sheet name="форма 1 (тен)" sheetId="6" r:id="rId1"/>
    <sheet name="форма 2" sheetId="2" r:id="rId2"/>
    <sheet name="форма 3" sheetId="4" r:id="rId3"/>
    <sheet name="форма 4" sheetId="5" r:id="rId4"/>
  </sheets>
  <calcPr calcId="125725"/>
</workbook>
</file>

<file path=xl/calcChain.xml><?xml version="1.0" encoding="utf-8"?>
<calcChain xmlns="http://schemas.openxmlformats.org/spreadsheetml/2006/main">
  <c r="H75" i="4"/>
  <c r="H73"/>
  <c r="H11" i="5" l="1"/>
  <c r="I11"/>
  <c r="I79" i="6"/>
  <c r="I81" s="1"/>
  <c r="I74"/>
  <c r="H74"/>
  <c r="H79" s="1"/>
  <c r="H81" s="1"/>
  <c r="I72"/>
  <c r="H72"/>
  <c r="H62"/>
  <c r="I49"/>
  <c r="H49"/>
  <c r="I32"/>
  <c r="H32"/>
  <c r="I50" l="1"/>
  <c r="H82"/>
  <c r="H50"/>
  <c r="H83" s="1"/>
  <c r="I62"/>
  <c r="I17" i="5"/>
  <c r="I16"/>
  <c r="I9"/>
  <c r="I83" i="6" l="1"/>
  <c r="I82"/>
  <c r="C11" i="5"/>
  <c r="D11"/>
  <c r="E11"/>
  <c r="F11"/>
  <c r="G11"/>
  <c r="I13"/>
  <c r="C14"/>
  <c r="C12" s="1"/>
  <c r="D14"/>
  <c r="D12" s="1"/>
  <c r="E14"/>
  <c r="E12" s="1"/>
  <c r="H14"/>
  <c r="H12" s="1"/>
  <c r="F14"/>
  <c r="F12" s="1"/>
  <c r="G14"/>
  <c r="G12" s="1"/>
  <c r="I18"/>
  <c r="I19"/>
  <c r="I20"/>
  <c r="I21"/>
  <c r="I22"/>
  <c r="I23"/>
  <c r="I24"/>
  <c r="I25"/>
  <c r="C26"/>
  <c r="D26"/>
  <c r="E26"/>
  <c r="F26"/>
  <c r="G26"/>
  <c r="H26"/>
  <c r="I28"/>
  <c r="I33"/>
  <c r="I34"/>
  <c r="I35"/>
  <c r="I36"/>
  <c r="I37"/>
  <c r="I38"/>
  <c r="I39"/>
  <c r="I40"/>
  <c r="I42"/>
  <c r="C46"/>
  <c r="C44" s="1"/>
  <c r="D46"/>
  <c r="D44" s="1"/>
  <c r="E46"/>
  <c r="E44" s="1"/>
  <c r="H46"/>
  <c r="H44" s="1"/>
  <c r="I48"/>
  <c r="F46"/>
  <c r="G46"/>
  <c r="G44" s="1"/>
  <c r="I50"/>
  <c r="I51"/>
  <c r="I52"/>
  <c r="I53"/>
  <c r="I54"/>
  <c r="I55"/>
  <c r="I56"/>
  <c r="I57"/>
  <c r="C58"/>
  <c r="D58"/>
  <c r="E58"/>
  <c r="F58"/>
  <c r="G58"/>
  <c r="H58"/>
  <c r="I60"/>
  <c r="I65"/>
  <c r="I66"/>
  <c r="I67"/>
  <c r="I68"/>
  <c r="I69"/>
  <c r="I70"/>
  <c r="I71"/>
  <c r="I72"/>
  <c r="H10" i="4"/>
  <c r="I10"/>
  <c r="H18"/>
  <c r="I18"/>
  <c r="H29"/>
  <c r="I29"/>
  <c r="H42"/>
  <c r="I42"/>
  <c r="H57"/>
  <c r="I57"/>
  <c r="H63"/>
  <c r="I63"/>
  <c r="H10" i="2"/>
  <c r="H15" s="1"/>
  <c r="H21" s="1"/>
  <c r="H23" s="1"/>
  <c r="I10"/>
  <c r="I15" s="1"/>
  <c r="I21" s="1"/>
  <c r="I23" s="1"/>
  <c r="H28"/>
  <c r="I28"/>
  <c r="I45" i="5"/>
  <c r="I25" i="2" l="1"/>
  <c r="I41" s="1"/>
  <c r="I45"/>
  <c r="H25"/>
  <c r="H41" s="1"/>
  <c r="H45"/>
  <c r="I26" i="5"/>
  <c r="F41"/>
  <c r="F43" s="1"/>
  <c r="I70" i="4"/>
  <c r="H27"/>
  <c r="I58" i="5"/>
  <c r="I49"/>
  <c r="G41"/>
  <c r="G43" s="1"/>
  <c r="G73" s="1"/>
  <c r="D41"/>
  <c r="D43" s="1"/>
  <c r="H41"/>
  <c r="H43" s="1"/>
  <c r="E41"/>
  <c r="E43" s="1"/>
  <c r="F44"/>
  <c r="I46"/>
  <c r="I12"/>
  <c r="C41"/>
  <c r="I14"/>
  <c r="H70" i="4"/>
  <c r="I55"/>
  <c r="H55"/>
  <c r="I27"/>
  <c r="I73" l="1"/>
  <c r="I75" s="1"/>
  <c r="F73" i="5"/>
  <c r="I44"/>
  <c r="I41"/>
  <c r="C43"/>
  <c r="I43" l="1"/>
  <c r="I73" s="1"/>
  <c r="C73"/>
</calcChain>
</file>

<file path=xl/comments1.xml><?xml version="1.0" encoding="utf-8"?>
<comments xmlns="http://schemas.openxmlformats.org/spreadsheetml/2006/main">
  <authors>
    <author>Омаров Асаин</author>
    <author>Бухгалтер</author>
  </authors>
  <commentList>
    <comment ref="H22" authorId="0">
      <text>
        <r>
          <rPr>
            <sz val="8"/>
            <color indexed="81"/>
            <rFont val="Tahoma"/>
            <family val="2"/>
            <charset val="204"/>
          </rPr>
          <t xml:space="preserve">Данная сумма должна соответствовать сумме в  графе "За отчетный период" строки "Денежные средства и их эквиваленты на конец отчетного периода" ФО.3 </t>
        </r>
      </text>
    </comment>
    <comment ref="I22" authorId="0">
      <text>
        <r>
          <rPr>
            <sz val="8"/>
            <color indexed="81"/>
            <rFont val="Tahoma"/>
            <family val="2"/>
            <charset val="204"/>
          </rPr>
          <t xml:space="preserve">Данная сумма должна соответствовать сумме в  графе "За отчетный период" строки "Денежные средства и их эквиваленты на конец отчетного периода" ФО.3 </t>
        </r>
      </text>
    </comment>
    <comment ref="H74" authorId="0">
      <text>
        <r>
          <rPr>
            <sz val="8"/>
            <color indexed="81"/>
            <rFont val="Tahoma"/>
            <family val="2"/>
            <charset val="204"/>
          </rPr>
          <t>Сумма строк 050 и 051 должна соответствовать графе "Уставный капитал" строки 100  ФО.4</t>
        </r>
      </text>
    </comment>
    <comment ref="I74" authorId="0">
      <text>
        <r>
          <rPr>
            <sz val="8"/>
            <color indexed="81"/>
            <rFont val="Tahoma"/>
            <family val="2"/>
            <charset val="204"/>
          </rPr>
          <t>Сумма строк 050 и 051 должна соответствовать графе "Уставный капитал" строки 100  ФО.4</t>
        </r>
      </text>
    </comment>
    <comment ref="H75" authorId="1">
      <text>
        <r>
          <rPr>
            <sz val="8"/>
            <color indexed="81"/>
            <rFont val="Tahoma"/>
            <family val="2"/>
            <charset val="204"/>
          </rPr>
          <t>Сумма строк 050 и 051 должна соответствовать графе "Уставный капитал" строки 100  ФО.4</t>
        </r>
      </text>
    </comment>
    <comment ref="I75" authorId="1">
      <text>
        <r>
          <rPr>
            <sz val="8"/>
            <color indexed="81"/>
            <rFont val="Tahoma"/>
            <family val="2"/>
            <charset val="204"/>
          </rPr>
          <t>Сумма строк 050 и 051 должна соответствовать графе "Уставный капитал" строки 100  ФО.4</t>
        </r>
      </text>
    </comment>
    <comment ref="H78" authorId="0">
      <text>
        <r>
          <rPr>
            <sz val="8"/>
            <color indexed="81"/>
            <rFont val="Tahoma"/>
            <family val="2"/>
            <charset val="204"/>
          </rPr>
          <t>Сумма должна соответствовать графе "Нерапределенная прибыль" строки 100  ФО.4</t>
        </r>
      </text>
    </comment>
    <comment ref="I78" authorId="0">
      <text>
        <r>
          <rPr>
            <sz val="8"/>
            <color indexed="81"/>
            <rFont val="Tahoma"/>
            <family val="2"/>
            <charset val="204"/>
          </rPr>
          <t>Сумма должна соответствовать графе "Нерапределенная прибыль" строки 100  ФО.4</t>
        </r>
      </text>
    </comment>
  </commentList>
</comments>
</file>

<file path=xl/comments2.xml><?xml version="1.0" encoding="utf-8"?>
<comments xmlns="http://schemas.openxmlformats.org/spreadsheetml/2006/main">
  <authors>
    <author>ПК Ира и Андрей</author>
    <author>Омаров Асаин</author>
  </authors>
  <commentList>
    <comment ref="H8" authorId="0">
      <text>
        <r>
          <rPr>
            <sz val="9"/>
            <color indexed="81"/>
            <rFont val="Tahoma"/>
            <family val="2"/>
            <charset val="204"/>
          </rPr>
          <t xml:space="preserve">Данное значение переносится в строку 100.17.004
</t>
        </r>
      </text>
    </comment>
    <comment ref="H24" authorId="1">
      <text>
        <r>
          <rPr>
            <sz val="8"/>
            <color indexed="81"/>
            <rFont val="Tahoma"/>
            <family val="2"/>
            <charset val="204"/>
          </rPr>
          <t>Сумма КПН в данной строке может отличаться от исчисленной суммы КПН в строке 100.00.074 на сумму отсроченного КПН</t>
        </r>
      </text>
    </comment>
  </commentList>
</comments>
</file>

<file path=xl/comments3.xml><?xml version="1.0" encoding="utf-8"?>
<comments xmlns="http://schemas.openxmlformats.org/spreadsheetml/2006/main">
  <authors>
    <author>Омаров Асаин</author>
    <author>Бухгалтер</author>
  </authors>
  <commentList>
    <comment ref="H75" authorId="0">
      <text>
        <r>
          <rPr>
            <sz val="8"/>
            <color indexed="81"/>
            <rFont val="Tahoma"/>
            <family val="2"/>
            <charset val="204"/>
          </rPr>
          <t>Данная сумма должна соответствовать сумме в графе "На конец отчетного периода" строки 010 ФО.1</t>
        </r>
      </text>
    </comment>
    <comment ref="I75" authorId="0">
      <text>
        <r>
          <rPr>
            <sz val="8"/>
            <color indexed="81"/>
            <rFont val="Tahoma"/>
            <family val="2"/>
            <charset val="204"/>
          </rPr>
          <t>Данная сумма должна соответствовать сумме в графе "На конец отчетного периода" строки 010 ФО.1</t>
        </r>
      </text>
    </comment>
    <comment ref="J75" authorId="1">
      <text>
        <r>
          <rPr>
            <sz val="8"/>
            <color indexed="81"/>
            <rFont val="Tahoma"/>
            <family val="2"/>
            <charset val="204"/>
          </rPr>
          <t>Формула для проверки Денежных средств на конец отчетного периода и данных Баланса ФО.1 строка "Денежные средства на конец отчетного периода"</t>
        </r>
      </text>
    </comment>
  </commentList>
</comments>
</file>

<file path=xl/sharedStrings.xml><?xml version="1.0" encoding="utf-8"?>
<sst xmlns="http://schemas.openxmlformats.org/spreadsheetml/2006/main" count="481" uniqueCount="340">
  <si>
    <t>Код стр.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</si>
  <si>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</si>
  <si>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</si>
  <si>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</si>
  <si>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</si>
  <si>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</si>
  <si>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</si>
  <si>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</si>
  <si>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</si>
  <si>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</si>
  <si>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100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</si>
  <si>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</si>
  <si>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</si>
  <si>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</si>
  <si>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</si>
  <si>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</si>
  <si>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</si>
  <si>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</si>
  <si>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</si>
  <si>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</si>
  <si>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</si>
  <si>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</si>
  <si>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</si>
  <si>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</si>
  <si>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</si>
  <si>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</si>
  <si>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200</t>
  </si>
  <si>
    <t>Прочие краткосрочные обязательства</t>
  </si>
  <si>
    <t>300</t>
  </si>
  <si>
    <t>040</t>
  </si>
  <si>
    <t>041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</si>
  <si>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</si>
  <si>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</si>
  <si>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</si>
  <si>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</si>
  <si>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</si>
  <si>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400</t>
  </si>
  <si>
    <t>V. Капитал</t>
  </si>
  <si>
    <t>050</t>
  </si>
  <si>
    <t>Эмиссионный доход</t>
  </si>
  <si>
    <t>051</t>
  </si>
  <si>
    <t>Выкупленные собственные долевые инструменты</t>
  </si>
  <si>
    <t>Резервы</t>
  </si>
  <si>
    <t>Итого капитал</t>
  </si>
  <si>
    <t>500</t>
  </si>
  <si>
    <t>(прямой метод)</t>
  </si>
  <si>
    <t>НАИМЕНОВАНИЕ ПОКАЗАТЕЛЕЙ</t>
  </si>
  <si>
    <t xml:space="preserve">      в том числе:</t>
  </si>
  <si>
    <t xml:space="preserve">           прочие поступления</t>
  </si>
  <si>
    <t xml:space="preserve">           платежи поставщикам за товары и услуги</t>
  </si>
  <si>
    <t xml:space="preserve">           прочие выплаты</t>
  </si>
  <si>
    <t>030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</si>
  <si>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</si>
  <si>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</si>
  <si>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</si>
  <si>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>045</t>
  </si>
  <si>
    <t xml:space="preserve">           фьючерсные и форвардные контракты, опционы и свопы</t>
  </si>
  <si>
    <t>046</t>
  </si>
  <si>
    <t>047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</si>
  <si>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</si>
  <si>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</si>
  <si>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</si>
  <si>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>060</t>
  </si>
  <si>
    <t>070</t>
  </si>
  <si>
    <t xml:space="preserve">           эмиссия акций и других ценных бумаг</t>
  </si>
  <si>
    <t>071</t>
  </si>
  <si>
    <t xml:space="preserve">           получение займов</t>
  </si>
  <si>
    <t>080</t>
  </si>
  <si>
    <t xml:space="preserve">           погашение займов</t>
  </si>
  <si>
    <t xml:space="preserve">           выплата дивидендов</t>
  </si>
  <si>
    <t>090</t>
  </si>
  <si>
    <t>Прочие доходы</t>
  </si>
  <si>
    <t>Административные расходы</t>
  </si>
  <si>
    <t>Прочие расходы</t>
  </si>
  <si>
    <t>110</t>
  </si>
  <si>
    <t>120</t>
  </si>
  <si>
    <t>140</t>
  </si>
  <si>
    <t>150</t>
  </si>
  <si>
    <t>Капитал материнской организации</t>
  </si>
  <si>
    <t>Нераспределенная прибыль</t>
  </si>
  <si>
    <t>Хеджирование денежных потоков</t>
  </si>
  <si>
    <t>На  начало отчетного периода</t>
  </si>
  <si>
    <t>На конец отчетного периода</t>
  </si>
  <si>
    <t>подпись</t>
  </si>
  <si>
    <t>АКЦИОНЕРНОЕ ОБЩЕСТВО</t>
  </si>
  <si>
    <t>Наименование показателей</t>
  </si>
  <si>
    <t xml:space="preserve">Наименование организации </t>
  </si>
  <si>
    <t>Вид деятельности организации</t>
  </si>
  <si>
    <t>Организационно-правовая форма</t>
  </si>
  <si>
    <t>Среднегодовая численность работников</t>
  </si>
  <si>
    <t>Субъект предпринимательства</t>
  </si>
  <si>
    <t>крупного</t>
  </si>
  <si>
    <t>(малого, среднего, крупного)</t>
  </si>
  <si>
    <t>Юридический адрес организации</t>
  </si>
  <si>
    <t>Активы</t>
  </si>
  <si>
    <t xml:space="preserve">         Руководитель                 Ххххх Х.Х.</t>
  </si>
  <si>
    <t>/</t>
  </si>
  <si>
    <t>(фамилия, имя, отчество)</t>
  </si>
  <si>
    <t xml:space="preserve">         Гл. бухгалтер                   Ххххх Х.Х.</t>
  </si>
  <si>
    <t>Талимова Г.С.</t>
  </si>
  <si>
    <t xml:space="preserve">        Место печати</t>
  </si>
  <si>
    <t>I. ДВИЖЕНИЕ  ДЕНЕЖНЫХ  СРЕДСТВ  ОТ ОПЕРАЦИОННОЙ ДЕЯТЕЛЬНОСТИ</t>
  </si>
  <si>
    <t xml:space="preserve">      в том числе:     </t>
  </si>
  <si>
    <t>II. ДВИЖЕНИЕ  ДЕНЕЖНЫХ  СРЕДСТВ  ОТ ИНВЕСТИЦИОННОЙ  ДЕЯТЕЛЬНОСТИ</t>
  </si>
  <si>
    <t>III. ДВИЖЕНИЕ  ДЕНЕЖНЫХ  СРЕДСТВ  ОТ ФИНАНСОВОЙ  ДЕЯТЕЛЬНОСТИ</t>
  </si>
  <si>
    <t>Талимова  Г.С.</t>
  </si>
  <si>
    <t>Сальдо на 1 января предыдущего года</t>
  </si>
  <si>
    <t>АО "Международный аэропорт Алматы"</t>
  </si>
  <si>
    <t>Сведения о реорганизации</t>
  </si>
  <si>
    <t>_______________________________________________________________________</t>
  </si>
  <si>
    <t>Форма отчетности: консолидированная/неконсолидированная</t>
  </si>
  <si>
    <t>050039, г.Алматы,  ул.Б.Майлина  2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</si>
  <si>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</si>
  <si>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</si>
  <si>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</si>
  <si>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</si>
  <si>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</si>
  <si>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</si>
  <si>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</si>
  <si>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</si>
  <si>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</si>
  <si>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017</t>
  </si>
  <si>
    <t>018</t>
  </si>
  <si>
    <t>019</t>
  </si>
  <si>
    <t>Итого краткосрочных активов (сумма строк с 010 по 019)</t>
  </si>
  <si>
    <t>101</t>
  </si>
  <si>
    <t>Активы (или выбывающие группы), предназначенные для продажи</t>
  </si>
  <si>
    <t>II. Долгосрочные активы:</t>
  </si>
  <si>
    <t>111</t>
  </si>
  <si>
    <t>112</t>
  </si>
  <si>
    <t>113</t>
  </si>
  <si>
    <t>114</t>
  </si>
  <si>
    <t>Прочие долгосрочные финансовые активы</t>
  </si>
  <si>
    <t>115</t>
  </si>
  <si>
    <t>Долгосрочная торговая и прочая дебиторская задолженность</t>
  </si>
  <si>
    <t>116</t>
  </si>
  <si>
    <t>Инвестиционное имущество</t>
  </si>
  <si>
    <t>117</t>
  </si>
  <si>
    <t>118</t>
  </si>
  <si>
    <t>119</t>
  </si>
  <si>
    <t>121</t>
  </si>
  <si>
    <t>122</t>
  </si>
  <si>
    <t>123</t>
  </si>
  <si>
    <t>Итого долгосрочных активов (сумма строк с 110 по 123)</t>
  </si>
  <si>
    <t>Баланс (строка 100 + строка 101 + строка  200)</t>
  </si>
  <si>
    <t>Обязательства и капитал</t>
  </si>
  <si>
    <t>III. Краткосрочные обязательства:</t>
  </si>
  <si>
    <t>Займы</t>
  </si>
  <si>
    <t>210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</si>
  <si>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</si>
  <si>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</si>
  <si>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</si>
  <si>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</si>
  <si>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</si>
  <si>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резервы</t>
  </si>
  <si>
    <t>214</t>
  </si>
  <si>
    <t>Текущие налоговые обязательства по подоходному налогу</t>
  </si>
  <si>
    <t>215</t>
  </si>
  <si>
    <t>Вознаграждения работникам</t>
  </si>
  <si>
    <t>216</t>
  </si>
  <si>
    <t>217</t>
  </si>
  <si>
    <t>Итого краткосрочных обязательств (сумма строк с 210 по 217)</t>
  </si>
  <si>
    <t>301</t>
  </si>
  <si>
    <t>Обязательства (или выбывающие группы), предназначенные для продажи</t>
  </si>
  <si>
    <t>IV. Долгосрочные обязательства:</t>
  </si>
  <si>
    <t>310</t>
  </si>
  <si>
    <t>311</t>
  </si>
  <si>
    <t>Прочие долгосрочные финансовые обязательства</t>
  </si>
  <si>
    <t>312</t>
  </si>
  <si>
    <t>Долгосрочная торговая и прочая кредиторская задолженность</t>
  </si>
  <si>
    <t>313</t>
  </si>
  <si>
    <t>Долгосрочные резервы</t>
  </si>
  <si>
    <t>314</t>
  </si>
  <si>
    <t>315</t>
  </si>
  <si>
    <t>316</t>
  </si>
  <si>
    <t>Итого долгосрочных обязательств (сумма строк с 310 по 316)</t>
  </si>
  <si>
    <t>Уставный (акционерный) капитал</t>
  </si>
  <si>
    <t>410</t>
  </si>
  <si>
    <t>411</t>
  </si>
  <si>
    <t>412</t>
  </si>
  <si>
    <t>413</t>
  </si>
  <si>
    <t>Нераспределенная прибыль (непокрытый убыток)</t>
  </si>
  <si>
    <t>414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</si>
  <si>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</si>
  <si>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</si>
  <si>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420</t>
  </si>
  <si>
    <t>421</t>
  </si>
  <si>
    <t>Всего капитал (строка 420 +/- строка 421)</t>
  </si>
  <si>
    <t xml:space="preserve">Баланс (строка 300 + строка 301 + строка 400 + строка 500)                                                                               </t>
  </si>
  <si>
    <t>Выручка</t>
  </si>
  <si>
    <t>Себестоимость реализованных товаров и услуг</t>
  </si>
  <si>
    <t>Валовая прибыль (строка 010 -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</si>
  <si>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</si>
  <si>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</si>
  <si>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</si>
  <si>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</si>
  <si>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</si>
  <si>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</si>
  <si>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</si>
  <si>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</si>
  <si>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</si>
  <si>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100 - строка 101)</t>
  </si>
  <si>
    <t>Прибыль (убыток) после налогообложения от прекращенной деятельности</t>
  </si>
  <si>
    <t>201</t>
  </si>
  <si>
    <t>Прибыль за год (строка 200 + строка 201),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</si>
  <si>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</si>
  <si>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</si>
  <si>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 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</si>
  <si>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</si>
  <si>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</si>
  <si>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</si>
  <si>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</si>
  <si>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</si>
  <si>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</si>
  <si>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</si>
  <si>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</si>
  <si>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</si>
  <si>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</si>
  <si>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</si>
  <si>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>Прочие компоненты прочей совокупной прибыли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</si>
  <si>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</si>
  <si>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</si>
  <si>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</si>
  <si>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</si>
  <si>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</si>
  <si>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прибыль, относимая на:</t>
  </si>
  <si>
    <t>600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</si>
  <si>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</si>
  <si>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</si>
  <si>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</si>
  <si>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</si>
  <si>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1. Поступление денежных средств, всего (сумма строк с 011 по 016)</t>
  </si>
  <si>
    <t xml:space="preserve">           реализация товаров и услуг</t>
  </si>
  <si>
    <t xml:space="preserve">           прочая выручка</t>
  </si>
  <si>
    <t xml:space="preserve">           авансы, полученные от покупателей, заказчиков</t>
  </si>
  <si>
    <t xml:space="preserve">           поступления по договорам страхования</t>
  </si>
  <si>
    <t xml:space="preserve">           полученные вознаграждения</t>
  </si>
  <si>
    <t>2. Выбытие денежных средств, всего (сумма строк с 021 по 027)</t>
  </si>
  <si>
    <t xml:space="preserve">           авансы, выданные поставщикам товаров и услуг</t>
  </si>
  <si>
    <t xml:space="preserve">           выплаты по оплате труда</t>
  </si>
  <si>
    <t xml:space="preserve">           выплата вознаграждения </t>
  </si>
  <si>
    <t xml:space="preserve">           выплаты по договорам страхования</t>
  </si>
  <si>
    <t xml:space="preserve">           подоходный налог и другие платежи в бюджет</t>
  </si>
  <si>
    <t>3. Чистая сумма денежных средств от операционной деятельности            (строка 010 -  строка 020)</t>
  </si>
  <si>
    <t>1. Поступление денежных средств, всего (сумма строк с 041 по 051)</t>
  </si>
  <si>
    <t xml:space="preserve">           реализация долевых инструментов других организаций (кроме дочерних) и долей участия в совместном предпринимательстве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</si>
  <si>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реализация долговых инструментов других организаций</t>
  </si>
  <si>
    <t xml:space="preserve">           возмещение при потере контроля над дочерними организациями</t>
  </si>
  <si>
    <t xml:space="preserve">           реализация прочих финансовых активов </t>
  </si>
  <si>
    <t>048</t>
  </si>
  <si>
    <t xml:space="preserve">           полученные дивиденды</t>
  </si>
  <si>
    <t>049</t>
  </si>
  <si>
    <t>2. Выбытие денежных средств, всего (сумма строк с 061 по 071)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</si>
  <si>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</si>
  <si>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</si>
  <si>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</si>
  <si>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</si>
  <si>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</si>
  <si>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</si>
  <si>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</si>
  <si>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</si>
  <si>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</si>
  <si>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 xml:space="preserve">           приобретение долевых инструментов других организаций (кроме дочерних) и долей участия в совместном предпринимательстве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</si>
  <si>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приобретение долговых инструментов других организаций</t>
  </si>
  <si>
    <t xml:space="preserve">           приобретение контроля над дочерними организациями</t>
  </si>
  <si>
    <t xml:space="preserve">           приобретение прочих финансовых активов</t>
  </si>
  <si>
    <t xml:space="preserve">           предоставление займов </t>
  </si>
  <si>
    <t xml:space="preserve">           инвестиции в ассоциированные и дочерние организации</t>
  </si>
  <si>
    <t>3. Чистая сумма денежных средств от инвестиционной деятельности (строка 040 - строка 060)</t>
  </si>
  <si>
    <t>2. Поступление денежных средств, всего (сумма строк с 091 по 094)</t>
  </si>
  <si>
    <t>091</t>
  </si>
  <si>
    <t>092</t>
  </si>
  <si>
    <t xml:space="preserve">           полученные вознаграждения </t>
  </si>
  <si>
    <t>093</t>
  </si>
  <si>
    <t>094</t>
  </si>
  <si>
    <t>2. Выбытие денежных средств, всего (сумма строк с 101 по 105)</t>
  </si>
  <si>
    <t>102</t>
  </si>
  <si>
    <t>103</t>
  </si>
  <si>
    <t xml:space="preserve">           выплаты собственникам по акциям организации</t>
  </si>
  <si>
    <t>104</t>
  </si>
  <si>
    <t xml:space="preserve">           прочие выбытия</t>
  </si>
  <si>
    <t>105</t>
  </si>
  <si>
    <t>3. Чистая сумма денежных средств от финансовой деятельности               (строка 090 - строка 100)</t>
  </si>
  <si>
    <t>4. Влияние обменных курсов валют к тенге</t>
  </si>
  <si>
    <t>5. Увеличение + / - уменьшение денежных средств      (строка 030 + / - строка 080 + / - строка 110)</t>
  </si>
  <si>
    <t>6. Денежные средства и их эквиваленты на начало отчетного периода</t>
  </si>
  <si>
    <t>130</t>
  </si>
  <si>
    <t>7. Денежные средства и их эквиваленты на конец отчетного периода</t>
  </si>
  <si>
    <t>Наименование компонентов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</si>
  <si>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</si>
  <si>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</si>
  <si>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</si>
  <si>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</si>
  <si>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</si>
  <si>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</si>
  <si>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</si>
  <si>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</si>
  <si>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</si>
  <si>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</si>
  <si>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</si>
  <si>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</si>
  <si>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</si>
  <si>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</si>
  <si>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</si>
  <si>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</si>
  <si>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</si>
  <si>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</si>
  <si>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</si>
  <si>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</si>
  <si>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</si>
  <si>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</si>
  <si>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</si>
  <si>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</si>
  <si>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</si>
  <si>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</si>
  <si>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Операции с собственниками , всего (сумма строк с 310 по 318)</t>
  </si>
  <si>
    <t>Прочая совокупная прибыль, всего (сумма строк с 621 по 629)</t>
  </si>
  <si>
    <t xml:space="preserve">         Руководитель                 </t>
  </si>
  <si>
    <t xml:space="preserve">         Гл. бухгалтер                   </t>
  </si>
  <si>
    <t>Прочая совокупная прибыль, всего (сумма строк с 221 по 230)</t>
  </si>
  <si>
    <t>Корректирущие события</t>
  </si>
  <si>
    <t>НАЗЕМНОЕ ОБСЛУЖИВАНИЕ</t>
  </si>
  <si>
    <t>КОНСОЛИДИРОВАННАЯ</t>
  </si>
  <si>
    <t xml:space="preserve">КОНСОЛИДИРОВАННЫЙ ОТЧЕТ О ДВИЖЕНИИ ДЕНЕЖНЫХ СРЕДСТВ </t>
  </si>
  <si>
    <t xml:space="preserve">КОНСОЛИДИРОВАННЫЙ ОТЧЕТ ОБ ИЗМЕНЕНИЯХ В КАПИТАЛЕ </t>
  </si>
  <si>
    <t>тыс.тенге</t>
  </si>
  <si>
    <t>Текущий подоходный налог</t>
  </si>
  <si>
    <t xml:space="preserve">ОТЧЕТ О ФИНАНСОВОМ ПОЛОЖЕНИИ (БУХГАЛТЕРСКИЙ БАЛАНС) </t>
  </si>
  <si>
    <t xml:space="preserve">КОНСОЛИДИРОВАННЫЙ ОТЧЕТ О СОВОКУПНОМ ДОХОДЕ </t>
  </si>
  <si>
    <t>Форма собственности</t>
  </si>
  <si>
    <t>ЧАСТНАЯ СОБСТВЕННОСТЬ</t>
  </si>
  <si>
    <t xml:space="preserve">Балансовая стоимость акции, тенге                                                                      </t>
  </si>
  <si>
    <t>Ержанов Б.К.</t>
  </si>
  <si>
    <t>Прибыль на акцию, тенге:</t>
  </si>
  <si>
    <t>Влияние начисленных провизий в соответствии с МСФО 9</t>
  </si>
  <si>
    <t>за период, заканчивающийся 30 сентября  2019 года</t>
  </si>
  <si>
    <t>За отчетный период ( янв-сентябрь 2019г.)</t>
  </si>
  <si>
    <t>За предыдущий период ( янв-сентябрь 2018г.)</t>
  </si>
  <si>
    <t>по состоянию на  30.09.2019 года</t>
  </si>
  <si>
    <t>Сальдо на 30 сентября отчетного года (строка 500 + строка 600 + строка 700)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</si>
</sst>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00"/>
    <numFmt numFmtId="165" formatCode="_(* #,##0_);_(* \(#,##0\);_(* &quot;-&quot;??_);_(@_)"/>
  </numFmts>
  <fonts count="16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5" fillId="0" borderId="0" xfId="2" applyFont="1" applyProtection="1">
      <protection locked="0" hidden="1"/>
    </xf>
    <xf numFmtId="0" fontId="5" fillId="0" borderId="0" xfId="2" applyFont="1"/>
    <xf numFmtId="0" fontId="5" fillId="2" borderId="0" xfId="2" applyFont="1" applyFill="1" applyProtection="1">
      <protection locked="0" hidden="1"/>
    </xf>
    <xf numFmtId="0" fontId="5" fillId="2" borderId="1" xfId="2" applyFont="1" applyFill="1" applyBorder="1" applyProtection="1">
      <protection locked="0" hidden="1"/>
    </xf>
    <xf numFmtId="0" fontId="5" fillId="2" borderId="2" xfId="2" applyFont="1" applyFill="1" applyBorder="1" applyProtection="1">
      <protection locked="0" hidden="1"/>
    </xf>
    <xf numFmtId="0" fontId="5" fillId="2" borderId="0" xfId="2" applyFont="1" applyFill="1" applyBorder="1" applyProtection="1">
      <protection locked="0" hidden="1"/>
    </xf>
    <xf numFmtId="0" fontId="6" fillId="2" borderId="0" xfId="2" applyFont="1" applyFill="1" applyBorder="1" applyProtection="1">
      <protection locked="0" hidden="1"/>
    </xf>
    <xf numFmtId="0" fontId="7" fillId="2" borderId="0" xfId="2" applyFont="1" applyFill="1" applyAlignment="1" applyProtection="1">
      <alignment horizontal="center"/>
      <protection locked="0" hidden="1"/>
    </xf>
    <xf numFmtId="0" fontId="7" fillId="2" borderId="3" xfId="2" applyFont="1" applyFill="1" applyBorder="1" applyAlignment="1" applyProtection="1">
      <alignment horizontal="center" vertical="center" wrapText="1"/>
      <protection locked="0" hidden="1"/>
    </xf>
    <xf numFmtId="0" fontId="5" fillId="2" borderId="3" xfId="2" applyFont="1" applyFill="1" applyBorder="1" applyAlignment="1" applyProtection="1">
      <alignment horizontal="center"/>
      <protection locked="0" hidden="1"/>
    </xf>
    <xf numFmtId="2" fontId="5" fillId="3" borderId="3" xfId="2" applyNumberFormat="1" applyFont="1" applyFill="1" applyBorder="1" applyAlignment="1" applyProtection="1">
      <alignment horizontal="right"/>
      <protection locked="0" hidden="1"/>
    </xf>
    <xf numFmtId="49" fontId="5" fillId="2" borderId="3" xfId="2" applyNumberFormat="1" applyFont="1" applyFill="1" applyBorder="1" applyAlignment="1" applyProtection="1">
      <alignment horizontal="center"/>
      <protection locked="0" hidden="1"/>
    </xf>
    <xf numFmtId="3" fontId="5" fillId="4" borderId="3" xfId="2" applyNumberFormat="1" applyFont="1" applyFill="1" applyBorder="1" applyAlignment="1" applyProtection="1">
      <alignment horizontal="right"/>
      <protection locked="0"/>
    </xf>
    <xf numFmtId="49" fontId="7" fillId="2" borderId="3" xfId="2" applyNumberFormat="1" applyFont="1" applyFill="1" applyBorder="1" applyAlignment="1" applyProtection="1">
      <alignment horizontal="center"/>
      <protection locked="0" hidden="1"/>
    </xf>
    <xf numFmtId="3" fontId="7" fillId="2" borderId="3" xfId="2" applyNumberFormat="1" applyFont="1" applyFill="1" applyBorder="1" applyAlignment="1" applyProtection="1">
      <alignment horizontal="right"/>
      <protection locked="0" hidden="1"/>
    </xf>
    <xf numFmtId="49" fontId="5" fillId="2" borderId="3" xfId="2" applyNumberFormat="1" applyFont="1" applyFill="1" applyBorder="1" applyProtection="1">
      <protection locked="0" hidden="1"/>
    </xf>
    <xf numFmtId="0" fontId="7" fillId="2" borderId="3" xfId="2" applyFont="1" applyFill="1" applyBorder="1" applyProtection="1">
      <protection locked="0" hidden="1"/>
    </xf>
    <xf numFmtId="0" fontId="5" fillId="2" borderId="0" xfId="2" applyFont="1" applyFill="1" applyAlignment="1" applyProtection="1">
      <alignment horizontal="center"/>
      <protection locked="0" hidden="1"/>
    </xf>
    <xf numFmtId="0" fontId="5" fillId="0" borderId="0" xfId="2" applyFont="1" applyFill="1" applyProtection="1">
      <protection locked="0" hidden="1"/>
    </xf>
    <xf numFmtId="3" fontId="5" fillId="4" borderId="0" xfId="2" applyNumberFormat="1" applyFont="1" applyFill="1" applyAlignment="1" applyProtection="1">
      <alignment horizontal="right"/>
      <protection locked="0"/>
    </xf>
    <xf numFmtId="49" fontId="7" fillId="2" borderId="3" xfId="2" applyNumberFormat="1" applyFont="1" applyFill="1" applyBorder="1" applyAlignment="1" applyProtection="1">
      <alignment horizontal="center" vertical="center"/>
      <protection locked="0" hidden="1"/>
    </xf>
    <xf numFmtId="3" fontId="5" fillId="2" borderId="0" xfId="2" applyNumberFormat="1" applyFont="1" applyFill="1" applyAlignment="1" applyProtection="1">
      <alignment horizontal="center"/>
      <protection locked="0" hidden="1"/>
    </xf>
    <xf numFmtId="3" fontId="5" fillId="2" borderId="1" xfId="2" applyNumberFormat="1" applyFont="1" applyFill="1" applyBorder="1" applyAlignment="1" applyProtection="1">
      <alignment horizontal="center"/>
      <protection locked="0" hidden="1"/>
    </xf>
    <xf numFmtId="3" fontId="5" fillId="0" borderId="0" xfId="2" applyNumberFormat="1" applyFont="1" applyAlignment="1" applyProtection="1">
      <alignment horizontal="center"/>
      <protection locked="0" hidden="1"/>
    </xf>
    <xf numFmtId="0" fontId="5" fillId="0" borderId="0" xfId="2" applyFont="1" applyAlignment="1">
      <alignment horizontal="center"/>
    </xf>
    <xf numFmtId="3" fontId="7" fillId="0" borderId="3" xfId="2" applyNumberFormat="1" applyFont="1" applyBorder="1" applyAlignment="1" applyProtection="1">
      <alignment horizontal="right"/>
      <protection locked="0" hidden="1"/>
    </xf>
    <xf numFmtId="3" fontId="5" fillId="3" borderId="3" xfId="2" applyNumberFormat="1" applyFont="1" applyFill="1" applyBorder="1" applyAlignment="1" applyProtection="1">
      <alignment horizontal="right"/>
      <protection locked="0" hidden="1"/>
    </xf>
    <xf numFmtId="4" fontId="5" fillId="0" borderId="0" xfId="2" applyNumberFormat="1" applyFont="1" applyProtection="1">
      <protection locked="0" hidden="1"/>
    </xf>
    <xf numFmtId="3" fontId="7" fillId="2" borderId="3" xfId="2" applyNumberFormat="1" applyFont="1" applyFill="1" applyBorder="1" applyAlignment="1" applyProtection="1">
      <alignment horizontal="right" vertical="center"/>
      <protection locked="0" hidden="1"/>
    </xf>
    <xf numFmtId="3" fontId="5" fillId="0" borderId="3" xfId="2" applyNumberFormat="1" applyFont="1" applyFill="1" applyBorder="1" applyAlignment="1" applyProtection="1">
      <alignment horizontal="right"/>
      <protection locked="0" hidden="1"/>
    </xf>
    <xf numFmtId="3" fontId="7" fillId="0" borderId="3" xfId="2" applyNumberFormat="1" applyFont="1" applyBorder="1" applyAlignment="1" applyProtection="1">
      <alignment horizontal="right" vertical="center"/>
      <protection locked="0" hidden="1"/>
    </xf>
    <xf numFmtId="4" fontId="7" fillId="0" borderId="0" xfId="2" applyNumberFormat="1" applyFont="1" applyProtection="1">
      <protection locked="0" hidden="1"/>
    </xf>
    <xf numFmtId="0" fontId="7" fillId="2" borderId="0" xfId="2" applyFont="1" applyFill="1" applyBorder="1" applyAlignment="1" applyProtection="1">
      <alignment horizontal="left"/>
      <protection locked="0" hidden="1"/>
    </xf>
    <xf numFmtId="0" fontId="7" fillId="2" borderId="0" xfId="2" applyFont="1" applyFill="1" applyBorder="1" applyProtection="1">
      <protection locked="0" hidden="1"/>
    </xf>
    <xf numFmtId="4" fontId="7" fillId="2" borderId="0" xfId="2" applyNumberFormat="1" applyFont="1" applyFill="1" applyBorder="1" applyAlignment="1" applyProtection="1">
      <alignment horizontal="right"/>
      <protection locked="0" hidden="1"/>
    </xf>
    <xf numFmtId="0" fontId="5" fillId="0" borderId="0" xfId="2" applyFont="1" applyAlignment="1" applyProtection="1">
      <alignment wrapText="1"/>
      <protection locked="0" hidden="1"/>
    </xf>
    <xf numFmtId="0" fontId="5" fillId="0" borderId="0" xfId="2" applyFont="1" applyAlignment="1" applyProtection="1">
      <alignment wrapText="1"/>
      <protection hidden="1"/>
    </xf>
    <xf numFmtId="0" fontId="5" fillId="2" borderId="0" xfId="2" applyFont="1" applyFill="1" applyAlignment="1" applyProtection="1">
      <alignment wrapText="1"/>
      <protection locked="0" hidden="1"/>
    </xf>
    <xf numFmtId="164" fontId="5" fillId="2" borderId="3" xfId="2" applyNumberFormat="1" applyFont="1" applyFill="1" applyBorder="1" applyAlignment="1" applyProtection="1">
      <alignment horizontal="center" wrapText="1"/>
      <protection locked="0" hidden="1"/>
    </xf>
    <xf numFmtId="3" fontId="5" fillId="4" borderId="3" xfId="2" applyNumberFormat="1" applyFont="1" applyFill="1" applyBorder="1" applyAlignment="1" applyProtection="1">
      <alignment horizontal="right" wrapText="1"/>
      <protection locked="0"/>
    </xf>
    <xf numFmtId="0" fontId="7" fillId="2" borderId="0" xfId="2" applyFont="1" applyFill="1" applyBorder="1" applyAlignment="1" applyProtection="1">
      <alignment horizontal="left" vertical="center" wrapText="1"/>
      <protection locked="0" hidden="1"/>
    </xf>
    <xf numFmtId="49" fontId="7" fillId="2" borderId="0" xfId="2" applyNumberFormat="1" applyFont="1" applyFill="1" applyBorder="1" applyAlignment="1" applyProtection="1">
      <alignment horizontal="center" vertical="center"/>
      <protection locked="0" hidden="1"/>
    </xf>
    <xf numFmtId="3" fontId="7" fillId="2" borderId="0" xfId="2" applyNumberFormat="1" applyFont="1" applyFill="1" applyBorder="1" applyAlignment="1" applyProtection="1">
      <alignment horizontal="right"/>
      <protection locked="0" hidden="1"/>
    </xf>
    <xf numFmtId="0" fontId="6" fillId="2" borderId="0" xfId="2" applyFont="1" applyFill="1" applyBorder="1" applyAlignment="1" applyProtection="1">
      <alignment horizontal="center"/>
      <protection locked="0" hidden="1"/>
    </xf>
    <xf numFmtId="3" fontId="7" fillId="0" borderId="3" xfId="2" applyNumberFormat="1" applyFont="1" applyFill="1" applyBorder="1" applyAlignment="1" applyProtection="1">
      <alignment horizontal="right"/>
      <protection locked="0" hidden="1"/>
    </xf>
    <xf numFmtId="3" fontId="7" fillId="4" borderId="3" xfId="2" applyNumberFormat="1" applyFont="1" applyFill="1" applyBorder="1" applyAlignment="1" applyProtection="1">
      <alignment horizontal="right"/>
      <protection locked="0"/>
    </xf>
    <xf numFmtId="3" fontId="5" fillId="2" borderId="3" xfId="2" applyNumberFormat="1" applyFont="1" applyFill="1" applyBorder="1" applyAlignment="1" applyProtection="1">
      <alignment horizontal="right"/>
      <protection locked="0" hidden="1"/>
    </xf>
    <xf numFmtId="0" fontId="12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vertical="top" wrapText="1"/>
    </xf>
    <xf numFmtId="165" fontId="12" fillId="0" borderId="3" xfId="3" applyNumberFormat="1" applyFont="1" applyBorder="1" applyAlignment="1">
      <alignment horizontal="center" vertical="top" wrapText="1"/>
    </xf>
    <xf numFmtId="0" fontId="7" fillId="2" borderId="6" xfId="2" applyFont="1" applyFill="1" applyBorder="1" applyAlignment="1" applyProtection="1">
      <alignment horizontal="center" vertical="center" wrapText="1"/>
      <protection locked="0" hidden="1"/>
    </xf>
    <xf numFmtId="0" fontId="13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vertical="top" wrapText="1"/>
    </xf>
    <xf numFmtId="165" fontId="12" fillId="0" borderId="7" xfId="3" applyNumberFormat="1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3" fontId="7" fillId="5" borderId="3" xfId="2" applyNumberFormat="1" applyFont="1" applyFill="1" applyBorder="1" applyAlignment="1" applyProtection="1">
      <alignment horizontal="right"/>
      <protection locked="0" hidden="1"/>
    </xf>
    <xf numFmtId="165" fontId="12" fillId="5" borderId="3" xfId="3" applyNumberFormat="1" applyFont="1" applyFill="1" applyBorder="1" applyAlignment="1">
      <alignment horizontal="center" vertical="top" wrapText="1"/>
    </xf>
    <xf numFmtId="3" fontId="7" fillId="5" borderId="3" xfId="2" applyNumberFormat="1" applyFont="1" applyFill="1" applyBorder="1" applyAlignment="1" applyProtection="1">
      <alignment horizontal="right"/>
      <protection locked="0"/>
    </xf>
    <xf numFmtId="3" fontId="5" fillId="0" borderId="0" xfId="2" applyNumberFormat="1" applyFont="1" applyProtection="1">
      <protection locked="0" hidden="1"/>
    </xf>
    <xf numFmtId="0" fontId="7" fillId="2" borderId="4" xfId="2" applyFont="1" applyFill="1" applyBorder="1" applyAlignment="1" applyProtection="1">
      <alignment vertical="center" wrapText="1"/>
      <protection locked="0" hidden="1"/>
    </xf>
    <xf numFmtId="0" fontId="7" fillId="2" borderId="5" xfId="2" applyFont="1" applyFill="1" applyBorder="1" applyAlignment="1" applyProtection="1">
      <alignment horizontal="left" vertical="center" wrapText="1"/>
      <protection locked="0" hidden="1"/>
    </xf>
    <xf numFmtId="0" fontId="7" fillId="2" borderId="2" xfId="2" applyFont="1" applyFill="1" applyBorder="1" applyAlignment="1" applyProtection="1">
      <alignment horizontal="left" vertical="center" wrapText="1"/>
      <protection locked="0" hidden="1"/>
    </xf>
    <xf numFmtId="0" fontId="7" fillId="2" borderId="4" xfId="2" applyFont="1" applyFill="1" applyBorder="1" applyAlignment="1" applyProtection="1">
      <alignment horizontal="left" vertical="center" wrapText="1"/>
      <protection locked="0" hidden="1"/>
    </xf>
    <xf numFmtId="49" fontId="5" fillId="2" borderId="3" xfId="2" applyNumberFormat="1" applyFont="1" applyFill="1" applyBorder="1" applyAlignment="1" applyProtection="1">
      <alignment horizontal="center"/>
      <protection locked="0" hidden="1"/>
    </xf>
    <xf numFmtId="0" fontId="6" fillId="2" borderId="0" xfId="2" applyFont="1" applyFill="1" applyProtection="1">
      <protection locked="0" hidden="1"/>
    </xf>
    <xf numFmtId="0" fontId="5" fillId="2" borderId="0" xfId="2" applyFont="1" applyFill="1" applyAlignment="1" applyProtection="1">
      <alignment horizontal="right"/>
      <protection locked="0" hidden="1"/>
    </xf>
    <xf numFmtId="4" fontId="5" fillId="0" borderId="0" xfId="2" applyNumberFormat="1" applyFont="1"/>
    <xf numFmtId="0" fontId="7" fillId="2" borderId="0" xfId="2" applyFont="1" applyFill="1" applyAlignment="1" applyProtection="1">
      <alignment horizontal="right"/>
      <protection locked="0" hidden="1"/>
    </xf>
    <xf numFmtId="165" fontId="12" fillId="6" borderId="3" xfId="3" applyNumberFormat="1" applyFont="1" applyFill="1" applyBorder="1" applyAlignment="1">
      <alignment horizontal="center" vertical="top" wrapText="1"/>
    </xf>
    <xf numFmtId="0" fontId="5" fillId="2" borderId="5" xfId="2" applyFont="1" applyFill="1" applyBorder="1" applyAlignment="1" applyProtection="1">
      <alignment vertical="center" wrapText="1"/>
      <protection locked="0" hidden="1"/>
    </xf>
    <xf numFmtId="0" fontId="5" fillId="2" borderId="2" xfId="2" applyFont="1" applyFill="1" applyBorder="1" applyAlignment="1" applyProtection="1">
      <alignment vertical="center" wrapText="1"/>
      <protection locked="0" hidden="1"/>
    </xf>
    <xf numFmtId="0" fontId="5" fillId="2" borderId="4" xfId="2" applyFont="1" applyFill="1" applyBorder="1" applyAlignment="1" applyProtection="1">
      <alignment vertical="center" wrapText="1"/>
      <protection locked="0" hidden="1"/>
    </xf>
    <xf numFmtId="0" fontId="11" fillId="2" borderId="0" xfId="2" applyFont="1" applyFill="1" applyAlignment="1" applyProtection="1">
      <alignment horizontal="center"/>
      <protection locked="0" hidden="1"/>
    </xf>
    <xf numFmtId="0" fontId="7" fillId="2" borderId="0" xfId="2" applyFont="1" applyFill="1" applyAlignment="1" applyProtection="1">
      <alignment horizontal="center"/>
      <protection locked="0" hidden="1"/>
    </xf>
    <xf numFmtId="0" fontId="10" fillId="2" borderId="5" xfId="2" applyFont="1" applyFill="1" applyBorder="1" applyAlignment="1" applyProtection="1">
      <alignment horizontal="center" vertical="center" wrapText="1"/>
      <protection locked="0" hidden="1"/>
    </xf>
    <xf numFmtId="0" fontId="10" fillId="2" borderId="2" xfId="2" applyFont="1" applyFill="1" applyBorder="1" applyAlignment="1" applyProtection="1">
      <alignment horizontal="center" vertical="center" wrapText="1"/>
      <protection locked="0" hidden="1"/>
    </xf>
    <xf numFmtId="0" fontId="7" fillId="2" borderId="5" xfId="2" applyFont="1" applyFill="1" applyBorder="1" applyAlignment="1" applyProtection="1">
      <alignment vertical="top"/>
      <protection locked="0" hidden="1"/>
    </xf>
    <xf numFmtId="0" fontId="7" fillId="2" borderId="2" xfId="2" applyFont="1" applyFill="1" applyBorder="1" applyAlignment="1" applyProtection="1">
      <alignment vertical="top"/>
      <protection locked="0" hidden="1"/>
    </xf>
    <xf numFmtId="0" fontId="7" fillId="2" borderId="4" xfId="2" applyFont="1" applyFill="1" applyBorder="1" applyAlignment="1" applyProtection="1">
      <alignment vertical="top"/>
      <protection locked="0" hidden="1"/>
    </xf>
    <xf numFmtId="0" fontId="7" fillId="2" borderId="5" xfId="2" applyFont="1" applyFill="1" applyBorder="1" applyAlignment="1" applyProtection="1">
      <alignment vertical="center" wrapText="1"/>
      <protection locked="0" hidden="1"/>
    </xf>
    <xf numFmtId="0" fontId="7" fillId="2" borderId="2" xfId="2" applyFont="1" applyFill="1" applyBorder="1" applyAlignment="1" applyProtection="1">
      <alignment vertical="center" wrapText="1"/>
      <protection locked="0" hidden="1"/>
    </xf>
    <xf numFmtId="0" fontId="7" fillId="2" borderId="4" xfId="2" applyFont="1" applyFill="1" applyBorder="1" applyAlignment="1" applyProtection="1">
      <alignment vertical="center" wrapText="1"/>
      <protection locked="0" hidden="1"/>
    </xf>
    <xf numFmtId="0" fontId="7" fillId="2" borderId="5" xfId="2" applyFont="1" applyFill="1" applyBorder="1" applyAlignment="1" applyProtection="1">
      <alignment horizontal="left" vertical="center" wrapText="1"/>
      <protection locked="0" hidden="1"/>
    </xf>
    <xf numFmtId="0" fontId="7" fillId="2" borderId="2" xfId="2" applyFont="1" applyFill="1" applyBorder="1" applyAlignment="1" applyProtection="1">
      <alignment horizontal="left" vertical="center" wrapText="1"/>
      <protection locked="0" hidden="1"/>
    </xf>
    <xf numFmtId="0" fontId="7" fillId="2" borderId="4" xfId="2" applyFont="1" applyFill="1" applyBorder="1" applyAlignment="1" applyProtection="1">
      <alignment horizontal="left" vertical="center" wrapText="1"/>
      <protection locked="0" hidden="1"/>
    </xf>
    <xf numFmtId="0" fontId="5" fillId="2" borderId="5" xfId="2" applyFont="1" applyFill="1" applyBorder="1" applyAlignment="1" applyProtection="1">
      <alignment horizontal="left" vertical="center" wrapText="1"/>
      <protection locked="0" hidden="1"/>
    </xf>
    <xf numFmtId="0" fontId="5" fillId="2" borderId="2" xfId="2" applyFont="1" applyFill="1" applyBorder="1" applyAlignment="1" applyProtection="1">
      <alignment horizontal="left" vertical="center" wrapText="1"/>
      <protection locked="0" hidden="1"/>
    </xf>
    <xf numFmtId="0" fontId="5" fillId="2" borderId="4" xfId="2" applyFont="1" applyFill="1" applyBorder="1" applyAlignment="1" applyProtection="1">
      <alignment horizontal="left" vertical="center" wrapText="1"/>
      <protection locked="0" hidden="1"/>
    </xf>
    <xf numFmtId="0" fontId="10" fillId="2" borderId="10" xfId="2" applyFont="1" applyFill="1" applyBorder="1" applyAlignment="1" applyProtection="1">
      <alignment horizontal="center" vertical="center" wrapText="1"/>
      <protection locked="0" hidden="1"/>
    </xf>
    <xf numFmtId="0" fontId="10" fillId="2" borderId="8" xfId="2" applyFont="1" applyFill="1" applyBorder="1" applyAlignment="1" applyProtection="1">
      <alignment horizontal="center" vertical="center" wrapText="1"/>
      <protection locked="0" hidden="1"/>
    </xf>
    <xf numFmtId="0" fontId="10" fillId="2" borderId="11" xfId="2" applyFont="1" applyFill="1" applyBorder="1" applyAlignment="1" applyProtection="1">
      <alignment horizontal="center" vertical="center" wrapText="1"/>
      <protection locked="0" hidden="1"/>
    </xf>
    <xf numFmtId="0" fontId="10" fillId="2" borderId="12" xfId="2" applyFont="1" applyFill="1" applyBorder="1" applyAlignment="1" applyProtection="1">
      <alignment horizontal="center" vertical="center" wrapText="1"/>
      <protection locked="0" hidden="1"/>
    </xf>
    <xf numFmtId="0" fontId="10" fillId="2" borderId="1" xfId="2" applyFont="1" applyFill="1" applyBorder="1" applyAlignment="1" applyProtection="1">
      <alignment horizontal="center" vertical="center" wrapText="1"/>
      <protection locked="0" hidden="1"/>
    </xf>
    <xf numFmtId="0" fontId="10" fillId="2" borderId="13" xfId="2" applyFont="1" applyFill="1" applyBorder="1" applyAlignment="1" applyProtection="1">
      <alignment horizontal="center" vertical="center" wrapText="1"/>
      <protection locked="0" hidden="1"/>
    </xf>
    <xf numFmtId="49" fontId="5" fillId="2" borderId="3" xfId="2" applyNumberFormat="1" applyFont="1" applyFill="1" applyBorder="1" applyAlignment="1" applyProtection="1">
      <alignment horizontal="center"/>
      <protection locked="0" hidden="1"/>
    </xf>
    <xf numFmtId="3" fontId="5" fillId="2" borderId="9" xfId="2" applyNumberFormat="1" applyFont="1" applyFill="1" applyBorder="1" applyAlignment="1" applyProtection="1">
      <alignment horizontal="right"/>
      <protection locked="0" hidden="1"/>
    </xf>
    <xf numFmtId="3" fontId="5" fillId="2" borderId="7" xfId="2" applyNumberFormat="1" applyFont="1" applyFill="1" applyBorder="1" applyAlignment="1" applyProtection="1">
      <alignment horizontal="right"/>
      <protection locked="0" hidden="1"/>
    </xf>
    <xf numFmtId="3" fontId="5" fillId="2" borderId="3" xfId="2" applyNumberFormat="1" applyFont="1" applyFill="1" applyBorder="1" applyAlignment="1" applyProtection="1">
      <alignment horizontal="right"/>
      <protection locked="0" hidden="1"/>
    </xf>
    <xf numFmtId="0" fontId="5" fillId="2" borderId="5" xfId="2" applyFont="1" applyFill="1" applyBorder="1" applyAlignment="1" applyProtection="1">
      <alignment horizontal="left"/>
      <protection locked="0" hidden="1"/>
    </xf>
    <xf numFmtId="0" fontId="5" fillId="2" borderId="2" xfId="2" applyFont="1" applyFill="1" applyBorder="1" applyAlignment="1" applyProtection="1">
      <alignment horizontal="left"/>
      <protection locked="0" hidden="1"/>
    </xf>
    <xf numFmtId="0" fontId="5" fillId="2" borderId="4" xfId="2" applyFont="1" applyFill="1" applyBorder="1" applyAlignment="1" applyProtection="1">
      <alignment horizontal="left"/>
      <protection locked="0" hidden="1"/>
    </xf>
    <xf numFmtId="0" fontId="7" fillId="2" borderId="5" xfId="2" applyFont="1" applyFill="1" applyBorder="1" applyAlignment="1" applyProtection="1">
      <alignment horizontal="left"/>
      <protection locked="0" hidden="1"/>
    </xf>
    <xf numFmtId="0" fontId="7" fillId="2" borderId="2" xfId="2" applyFont="1" applyFill="1" applyBorder="1" applyAlignment="1" applyProtection="1">
      <alignment horizontal="left"/>
      <protection locked="0" hidden="1"/>
    </xf>
    <xf numFmtId="0" fontId="7" fillId="2" borderId="4" xfId="2" applyFont="1" applyFill="1" applyBorder="1" applyAlignment="1" applyProtection="1">
      <alignment horizontal="left"/>
      <protection locked="0" hidden="1"/>
    </xf>
    <xf numFmtId="0" fontId="6" fillId="2" borderId="8" xfId="2" applyFont="1" applyFill="1" applyBorder="1" applyAlignment="1" applyProtection="1">
      <alignment horizontal="center"/>
      <protection locked="0" hidden="1"/>
    </xf>
    <xf numFmtId="0" fontId="7" fillId="2" borderId="5" xfId="2" applyFont="1" applyFill="1" applyBorder="1" applyAlignment="1" applyProtection="1">
      <alignment horizontal="center" vertical="center" wrapText="1"/>
      <protection locked="0" hidden="1"/>
    </xf>
    <xf numFmtId="0" fontId="7" fillId="2" borderId="2" xfId="2" applyFont="1" applyFill="1" applyBorder="1" applyAlignment="1" applyProtection="1">
      <alignment horizontal="center" vertical="center" wrapText="1"/>
      <protection locked="0" hidden="1"/>
    </xf>
    <xf numFmtId="0" fontId="7" fillId="2" borderId="4" xfId="2" applyFont="1" applyFill="1" applyBorder="1" applyAlignment="1" applyProtection="1">
      <alignment horizontal="center" vertical="center" wrapText="1"/>
      <protection locked="0" hidden="1"/>
    </xf>
    <xf numFmtId="0" fontId="5" fillId="2" borderId="5" xfId="2" applyFont="1" applyFill="1" applyBorder="1" applyAlignment="1" applyProtection="1">
      <alignment horizontal="left" vertical="top"/>
      <protection locked="0" hidden="1"/>
    </xf>
    <xf numFmtId="0" fontId="5" fillId="2" borderId="2" xfId="2" applyFont="1" applyFill="1" applyBorder="1" applyAlignment="1" applyProtection="1">
      <alignment horizontal="left" vertical="top"/>
      <protection locked="0" hidden="1"/>
    </xf>
    <xf numFmtId="0" fontId="5" fillId="2" borderId="4" xfId="2" applyFont="1" applyFill="1" applyBorder="1" applyAlignment="1" applyProtection="1">
      <alignment horizontal="left" vertical="top"/>
      <protection locked="0" hidden="1"/>
    </xf>
    <xf numFmtId="3" fontId="6" fillId="2" borderId="8" xfId="2" applyNumberFormat="1" applyFont="1" applyFill="1" applyBorder="1" applyAlignment="1" applyProtection="1">
      <alignment horizontal="center"/>
      <protection locked="0" hidden="1"/>
    </xf>
    <xf numFmtId="0" fontId="7" fillId="2" borderId="5" xfId="2" applyFont="1" applyFill="1" applyBorder="1" applyAlignment="1" applyProtection="1">
      <alignment horizontal="center" vertical="center"/>
      <protection locked="0" hidden="1"/>
    </xf>
    <xf numFmtId="0" fontId="7" fillId="2" borderId="2" xfId="2" applyFont="1" applyFill="1" applyBorder="1" applyAlignment="1" applyProtection="1">
      <alignment horizontal="center" vertical="center"/>
      <protection locked="0" hidden="1"/>
    </xf>
    <xf numFmtId="0" fontId="7" fillId="2" borderId="4" xfId="2" applyFont="1" applyFill="1" applyBorder="1" applyAlignment="1" applyProtection="1">
      <alignment horizontal="center" vertical="center"/>
      <protection locked="0" hidden="1"/>
    </xf>
    <xf numFmtId="0" fontId="7" fillId="2" borderId="1" xfId="2" applyFont="1" applyFill="1" applyBorder="1" applyAlignment="1" applyProtection="1">
      <alignment horizontal="center" vertical="top" wrapText="1"/>
      <protection locked="0" hidden="1"/>
    </xf>
    <xf numFmtId="3" fontId="7" fillId="2" borderId="2" xfId="2" applyNumberFormat="1" applyFont="1" applyFill="1" applyBorder="1" applyAlignment="1" applyProtection="1">
      <alignment horizontal="center" vertical="center"/>
      <protection locked="0" hidden="1"/>
    </xf>
    <xf numFmtId="3" fontId="7" fillId="2" borderId="4" xfId="2" applyNumberFormat="1" applyFont="1" applyFill="1" applyBorder="1" applyAlignment="1" applyProtection="1">
      <alignment horizontal="center" vertical="center"/>
      <protection locked="0" hidden="1"/>
    </xf>
    <xf numFmtId="0" fontId="7" fillId="2" borderId="0" xfId="2" applyFont="1" applyFill="1" applyAlignment="1" applyProtection="1">
      <alignment horizontal="center" wrapText="1"/>
      <protection locked="0" hidden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7" fillId="2" borderId="19" xfId="2" applyFont="1" applyFill="1" applyBorder="1" applyAlignment="1" applyProtection="1">
      <alignment horizontal="center" vertical="center" wrapText="1"/>
      <protection locked="0" hidden="1"/>
    </xf>
    <xf numFmtId="0" fontId="7" fillId="2" borderId="20" xfId="2" applyFont="1" applyFill="1" applyBorder="1" applyAlignment="1" applyProtection="1">
      <alignment horizontal="center" vertical="center" wrapText="1"/>
      <protection locked="0" hidden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7" fillId="2" borderId="17" xfId="2" applyFont="1" applyFill="1" applyBorder="1" applyAlignment="1" applyProtection="1">
      <alignment horizontal="center" vertical="center" wrapText="1"/>
      <protection locked="0" hidden="1"/>
    </xf>
    <xf numFmtId="0" fontId="7" fillId="2" borderId="18" xfId="2" applyFont="1" applyFill="1" applyBorder="1" applyAlignment="1" applyProtection="1">
      <alignment horizontal="center" vertical="center" wrapText="1"/>
      <protection locked="0" hidden="1"/>
    </xf>
  </cellXfs>
  <cellStyles count="4">
    <cellStyle name="Гиперссылка 2" xfId="1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0" y="0"/>
          <a:ext cx="10953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" name="Текст 2"/>
        <xdr:cNvSpPr txBox="1">
          <a:spLocks noChangeArrowheads="1"/>
        </xdr:cNvSpPr>
      </xdr:nvSpPr>
      <xdr:spPr bwMode="auto">
        <a:xfrm>
          <a:off x="1066800" y="0"/>
          <a:ext cx="5448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900" b="0" i="1" strike="noStrike">
              <a:solidFill>
                <a:srgbClr val="000000"/>
              </a:solidFill>
              <a:latin typeface="Arial"/>
              <a:cs typeface="Arial"/>
            </a:rPr>
            <a:t>РГП "Центр астрофизических исследований"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4"/>
  <sheetViews>
    <sheetView workbookViewId="0">
      <pane ySplit="3" topLeftCell="A61" activePane="bottomLeft" state="frozen"/>
      <selection pane="bottomLeft" activeCell="H83" sqref="H83"/>
    </sheetView>
  </sheetViews>
  <sheetFormatPr defaultRowHeight="12.75"/>
  <cols>
    <col min="1" max="3" width="9.140625" style="2"/>
    <col min="4" max="4" width="12.7109375" style="2" customWidth="1"/>
    <col min="5" max="5" width="9.140625" style="2"/>
    <col min="6" max="6" width="5.5703125" style="2" customWidth="1"/>
    <col min="7" max="7" width="10" style="2" customWidth="1"/>
    <col min="8" max="9" width="16.42578125" style="2" customWidth="1"/>
    <col min="10" max="10" width="14.7109375" style="68" customWidth="1"/>
    <col min="11" max="11" width="15" style="2" customWidth="1"/>
    <col min="12" max="259" width="9.140625" style="2"/>
    <col min="260" max="260" width="12.7109375" style="2" customWidth="1"/>
    <col min="261" max="261" width="9.140625" style="2"/>
    <col min="262" max="262" width="5.5703125" style="2" customWidth="1"/>
    <col min="263" max="263" width="10" style="2" customWidth="1"/>
    <col min="264" max="265" width="16.42578125" style="2" customWidth="1"/>
    <col min="266" max="266" width="14.7109375" style="2" customWidth="1"/>
    <col min="267" max="267" width="15" style="2" customWidth="1"/>
    <col min="268" max="515" width="9.140625" style="2"/>
    <col min="516" max="516" width="12.7109375" style="2" customWidth="1"/>
    <col min="517" max="517" width="9.140625" style="2"/>
    <col min="518" max="518" width="5.5703125" style="2" customWidth="1"/>
    <col min="519" max="519" width="10" style="2" customWidth="1"/>
    <col min="520" max="521" width="16.42578125" style="2" customWidth="1"/>
    <col min="522" max="522" width="14.7109375" style="2" customWidth="1"/>
    <col min="523" max="523" width="15" style="2" customWidth="1"/>
    <col min="524" max="771" width="9.140625" style="2"/>
    <col min="772" max="772" width="12.7109375" style="2" customWidth="1"/>
    <col min="773" max="773" width="9.140625" style="2"/>
    <col min="774" max="774" width="5.5703125" style="2" customWidth="1"/>
    <col min="775" max="775" width="10" style="2" customWidth="1"/>
    <col min="776" max="777" width="16.42578125" style="2" customWidth="1"/>
    <col min="778" max="778" width="14.7109375" style="2" customWidth="1"/>
    <col min="779" max="779" width="15" style="2" customWidth="1"/>
    <col min="780" max="1027" width="9.140625" style="2"/>
    <col min="1028" max="1028" width="12.7109375" style="2" customWidth="1"/>
    <col min="1029" max="1029" width="9.140625" style="2"/>
    <col min="1030" max="1030" width="5.5703125" style="2" customWidth="1"/>
    <col min="1031" max="1031" width="10" style="2" customWidth="1"/>
    <col min="1032" max="1033" width="16.42578125" style="2" customWidth="1"/>
    <col min="1034" max="1034" width="14.7109375" style="2" customWidth="1"/>
    <col min="1035" max="1035" width="15" style="2" customWidth="1"/>
    <col min="1036" max="1283" width="9.140625" style="2"/>
    <col min="1284" max="1284" width="12.7109375" style="2" customWidth="1"/>
    <col min="1285" max="1285" width="9.140625" style="2"/>
    <col min="1286" max="1286" width="5.5703125" style="2" customWidth="1"/>
    <col min="1287" max="1287" width="10" style="2" customWidth="1"/>
    <col min="1288" max="1289" width="16.42578125" style="2" customWidth="1"/>
    <col min="1290" max="1290" width="14.7109375" style="2" customWidth="1"/>
    <col min="1291" max="1291" width="15" style="2" customWidth="1"/>
    <col min="1292" max="1539" width="9.140625" style="2"/>
    <col min="1540" max="1540" width="12.7109375" style="2" customWidth="1"/>
    <col min="1541" max="1541" width="9.140625" style="2"/>
    <col min="1542" max="1542" width="5.5703125" style="2" customWidth="1"/>
    <col min="1543" max="1543" width="10" style="2" customWidth="1"/>
    <col min="1544" max="1545" width="16.42578125" style="2" customWidth="1"/>
    <col min="1546" max="1546" width="14.7109375" style="2" customWidth="1"/>
    <col min="1547" max="1547" width="15" style="2" customWidth="1"/>
    <col min="1548" max="1795" width="9.140625" style="2"/>
    <col min="1796" max="1796" width="12.7109375" style="2" customWidth="1"/>
    <col min="1797" max="1797" width="9.140625" style="2"/>
    <col min="1798" max="1798" width="5.5703125" style="2" customWidth="1"/>
    <col min="1799" max="1799" width="10" style="2" customWidth="1"/>
    <col min="1800" max="1801" width="16.42578125" style="2" customWidth="1"/>
    <col min="1802" max="1802" width="14.7109375" style="2" customWidth="1"/>
    <col min="1803" max="1803" width="15" style="2" customWidth="1"/>
    <col min="1804" max="2051" width="9.140625" style="2"/>
    <col min="2052" max="2052" width="12.7109375" style="2" customWidth="1"/>
    <col min="2053" max="2053" width="9.140625" style="2"/>
    <col min="2054" max="2054" width="5.5703125" style="2" customWidth="1"/>
    <col min="2055" max="2055" width="10" style="2" customWidth="1"/>
    <col min="2056" max="2057" width="16.42578125" style="2" customWidth="1"/>
    <col min="2058" max="2058" width="14.7109375" style="2" customWidth="1"/>
    <col min="2059" max="2059" width="15" style="2" customWidth="1"/>
    <col min="2060" max="2307" width="9.140625" style="2"/>
    <col min="2308" max="2308" width="12.7109375" style="2" customWidth="1"/>
    <col min="2309" max="2309" width="9.140625" style="2"/>
    <col min="2310" max="2310" width="5.5703125" style="2" customWidth="1"/>
    <col min="2311" max="2311" width="10" style="2" customWidth="1"/>
    <col min="2312" max="2313" width="16.42578125" style="2" customWidth="1"/>
    <col min="2314" max="2314" width="14.7109375" style="2" customWidth="1"/>
    <col min="2315" max="2315" width="15" style="2" customWidth="1"/>
    <col min="2316" max="2563" width="9.140625" style="2"/>
    <col min="2564" max="2564" width="12.7109375" style="2" customWidth="1"/>
    <col min="2565" max="2565" width="9.140625" style="2"/>
    <col min="2566" max="2566" width="5.5703125" style="2" customWidth="1"/>
    <col min="2567" max="2567" width="10" style="2" customWidth="1"/>
    <col min="2568" max="2569" width="16.42578125" style="2" customWidth="1"/>
    <col min="2570" max="2570" width="14.7109375" style="2" customWidth="1"/>
    <col min="2571" max="2571" width="15" style="2" customWidth="1"/>
    <col min="2572" max="2819" width="9.140625" style="2"/>
    <col min="2820" max="2820" width="12.7109375" style="2" customWidth="1"/>
    <col min="2821" max="2821" width="9.140625" style="2"/>
    <col min="2822" max="2822" width="5.5703125" style="2" customWidth="1"/>
    <col min="2823" max="2823" width="10" style="2" customWidth="1"/>
    <col min="2824" max="2825" width="16.42578125" style="2" customWidth="1"/>
    <col min="2826" max="2826" width="14.7109375" style="2" customWidth="1"/>
    <col min="2827" max="2827" width="15" style="2" customWidth="1"/>
    <col min="2828" max="3075" width="9.140625" style="2"/>
    <col min="3076" max="3076" width="12.7109375" style="2" customWidth="1"/>
    <col min="3077" max="3077" width="9.140625" style="2"/>
    <col min="3078" max="3078" width="5.5703125" style="2" customWidth="1"/>
    <col min="3079" max="3079" width="10" style="2" customWidth="1"/>
    <col min="3080" max="3081" width="16.42578125" style="2" customWidth="1"/>
    <col min="3082" max="3082" width="14.7109375" style="2" customWidth="1"/>
    <col min="3083" max="3083" width="15" style="2" customWidth="1"/>
    <col min="3084" max="3331" width="9.140625" style="2"/>
    <col min="3332" max="3332" width="12.7109375" style="2" customWidth="1"/>
    <col min="3333" max="3333" width="9.140625" style="2"/>
    <col min="3334" max="3334" width="5.5703125" style="2" customWidth="1"/>
    <col min="3335" max="3335" width="10" style="2" customWidth="1"/>
    <col min="3336" max="3337" width="16.42578125" style="2" customWidth="1"/>
    <col min="3338" max="3338" width="14.7109375" style="2" customWidth="1"/>
    <col min="3339" max="3339" width="15" style="2" customWidth="1"/>
    <col min="3340" max="3587" width="9.140625" style="2"/>
    <col min="3588" max="3588" width="12.7109375" style="2" customWidth="1"/>
    <col min="3589" max="3589" width="9.140625" style="2"/>
    <col min="3590" max="3590" width="5.5703125" style="2" customWidth="1"/>
    <col min="3591" max="3591" width="10" style="2" customWidth="1"/>
    <col min="3592" max="3593" width="16.42578125" style="2" customWidth="1"/>
    <col min="3594" max="3594" width="14.7109375" style="2" customWidth="1"/>
    <col min="3595" max="3595" width="15" style="2" customWidth="1"/>
    <col min="3596" max="3843" width="9.140625" style="2"/>
    <col min="3844" max="3844" width="12.7109375" style="2" customWidth="1"/>
    <col min="3845" max="3845" width="9.140625" style="2"/>
    <col min="3846" max="3846" width="5.5703125" style="2" customWidth="1"/>
    <col min="3847" max="3847" width="10" style="2" customWidth="1"/>
    <col min="3848" max="3849" width="16.42578125" style="2" customWidth="1"/>
    <col min="3850" max="3850" width="14.7109375" style="2" customWidth="1"/>
    <col min="3851" max="3851" width="15" style="2" customWidth="1"/>
    <col min="3852" max="4099" width="9.140625" style="2"/>
    <col min="4100" max="4100" width="12.7109375" style="2" customWidth="1"/>
    <col min="4101" max="4101" width="9.140625" style="2"/>
    <col min="4102" max="4102" width="5.5703125" style="2" customWidth="1"/>
    <col min="4103" max="4103" width="10" style="2" customWidth="1"/>
    <col min="4104" max="4105" width="16.42578125" style="2" customWidth="1"/>
    <col min="4106" max="4106" width="14.7109375" style="2" customWidth="1"/>
    <col min="4107" max="4107" width="15" style="2" customWidth="1"/>
    <col min="4108" max="4355" width="9.140625" style="2"/>
    <col min="4356" max="4356" width="12.7109375" style="2" customWidth="1"/>
    <col min="4357" max="4357" width="9.140625" style="2"/>
    <col min="4358" max="4358" width="5.5703125" style="2" customWidth="1"/>
    <col min="4359" max="4359" width="10" style="2" customWidth="1"/>
    <col min="4360" max="4361" width="16.42578125" style="2" customWidth="1"/>
    <col min="4362" max="4362" width="14.7109375" style="2" customWidth="1"/>
    <col min="4363" max="4363" width="15" style="2" customWidth="1"/>
    <col min="4364" max="4611" width="9.140625" style="2"/>
    <col min="4612" max="4612" width="12.7109375" style="2" customWidth="1"/>
    <col min="4613" max="4613" width="9.140625" style="2"/>
    <col min="4614" max="4614" width="5.5703125" style="2" customWidth="1"/>
    <col min="4615" max="4615" width="10" style="2" customWidth="1"/>
    <col min="4616" max="4617" width="16.42578125" style="2" customWidth="1"/>
    <col min="4618" max="4618" width="14.7109375" style="2" customWidth="1"/>
    <col min="4619" max="4619" width="15" style="2" customWidth="1"/>
    <col min="4620" max="4867" width="9.140625" style="2"/>
    <col min="4868" max="4868" width="12.7109375" style="2" customWidth="1"/>
    <col min="4869" max="4869" width="9.140625" style="2"/>
    <col min="4870" max="4870" width="5.5703125" style="2" customWidth="1"/>
    <col min="4871" max="4871" width="10" style="2" customWidth="1"/>
    <col min="4872" max="4873" width="16.42578125" style="2" customWidth="1"/>
    <col min="4874" max="4874" width="14.7109375" style="2" customWidth="1"/>
    <col min="4875" max="4875" width="15" style="2" customWidth="1"/>
    <col min="4876" max="5123" width="9.140625" style="2"/>
    <col min="5124" max="5124" width="12.7109375" style="2" customWidth="1"/>
    <col min="5125" max="5125" width="9.140625" style="2"/>
    <col min="5126" max="5126" width="5.5703125" style="2" customWidth="1"/>
    <col min="5127" max="5127" width="10" style="2" customWidth="1"/>
    <col min="5128" max="5129" width="16.42578125" style="2" customWidth="1"/>
    <col min="5130" max="5130" width="14.7109375" style="2" customWidth="1"/>
    <col min="5131" max="5131" width="15" style="2" customWidth="1"/>
    <col min="5132" max="5379" width="9.140625" style="2"/>
    <col min="5380" max="5380" width="12.7109375" style="2" customWidth="1"/>
    <col min="5381" max="5381" width="9.140625" style="2"/>
    <col min="5382" max="5382" width="5.5703125" style="2" customWidth="1"/>
    <col min="5383" max="5383" width="10" style="2" customWidth="1"/>
    <col min="5384" max="5385" width="16.42578125" style="2" customWidth="1"/>
    <col min="5386" max="5386" width="14.7109375" style="2" customWidth="1"/>
    <col min="5387" max="5387" width="15" style="2" customWidth="1"/>
    <col min="5388" max="5635" width="9.140625" style="2"/>
    <col min="5636" max="5636" width="12.7109375" style="2" customWidth="1"/>
    <col min="5637" max="5637" width="9.140625" style="2"/>
    <col min="5638" max="5638" width="5.5703125" style="2" customWidth="1"/>
    <col min="5639" max="5639" width="10" style="2" customWidth="1"/>
    <col min="5640" max="5641" width="16.42578125" style="2" customWidth="1"/>
    <col min="5642" max="5642" width="14.7109375" style="2" customWidth="1"/>
    <col min="5643" max="5643" width="15" style="2" customWidth="1"/>
    <col min="5644" max="5891" width="9.140625" style="2"/>
    <col min="5892" max="5892" width="12.7109375" style="2" customWidth="1"/>
    <col min="5893" max="5893" width="9.140625" style="2"/>
    <col min="5894" max="5894" width="5.5703125" style="2" customWidth="1"/>
    <col min="5895" max="5895" width="10" style="2" customWidth="1"/>
    <col min="5896" max="5897" width="16.42578125" style="2" customWidth="1"/>
    <col min="5898" max="5898" width="14.7109375" style="2" customWidth="1"/>
    <col min="5899" max="5899" width="15" style="2" customWidth="1"/>
    <col min="5900" max="6147" width="9.140625" style="2"/>
    <col min="6148" max="6148" width="12.7109375" style="2" customWidth="1"/>
    <col min="6149" max="6149" width="9.140625" style="2"/>
    <col min="6150" max="6150" width="5.5703125" style="2" customWidth="1"/>
    <col min="6151" max="6151" width="10" style="2" customWidth="1"/>
    <col min="6152" max="6153" width="16.42578125" style="2" customWidth="1"/>
    <col min="6154" max="6154" width="14.7109375" style="2" customWidth="1"/>
    <col min="6155" max="6155" width="15" style="2" customWidth="1"/>
    <col min="6156" max="6403" width="9.140625" style="2"/>
    <col min="6404" max="6404" width="12.7109375" style="2" customWidth="1"/>
    <col min="6405" max="6405" width="9.140625" style="2"/>
    <col min="6406" max="6406" width="5.5703125" style="2" customWidth="1"/>
    <col min="6407" max="6407" width="10" style="2" customWidth="1"/>
    <col min="6408" max="6409" width="16.42578125" style="2" customWidth="1"/>
    <col min="6410" max="6410" width="14.7109375" style="2" customWidth="1"/>
    <col min="6411" max="6411" width="15" style="2" customWidth="1"/>
    <col min="6412" max="6659" width="9.140625" style="2"/>
    <col min="6660" max="6660" width="12.7109375" style="2" customWidth="1"/>
    <col min="6661" max="6661" width="9.140625" style="2"/>
    <col min="6662" max="6662" width="5.5703125" style="2" customWidth="1"/>
    <col min="6663" max="6663" width="10" style="2" customWidth="1"/>
    <col min="6664" max="6665" width="16.42578125" style="2" customWidth="1"/>
    <col min="6666" max="6666" width="14.7109375" style="2" customWidth="1"/>
    <col min="6667" max="6667" width="15" style="2" customWidth="1"/>
    <col min="6668" max="6915" width="9.140625" style="2"/>
    <col min="6916" max="6916" width="12.7109375" style="2" customWidth="1"/>
    <col min="6917" max="6917" width="9.140625" style="2"/>
    <col min="6918" max="6918" width="5.5703125" style="2" customWidth="1"/>
    <col min="6919" max="6919" width="10" style="2" customWidth="1"/>
    <col min="6920" max="6921" width="16.42578125" style="2" customWidth="1"/>
    <col min="6922" max="6922" width="14.7109375" style="2" customWidth="1"/>
    <col min="6923" max="6923" width="15" style="2" customWidth="1"/>
    <col min="6924" max="7171" width="9.140625" style="2"/>
    <col min="7172" max="7172" width="12.7109375" style="2" customWidth="1"/>
    <col min="7173" max="7173" width="9.140625" style="2"/>
    <col min="7174" max="7174" width="5.5703125" style="2" customWidth="1"/>
    <col min="7175" max="7175" width="10" style="2" customWidth="1"/>
    <col min="7176" max="7177" width="16.42578125" style="2" customWidth="1"/>
    <col min="7178" max="7178" width="14.7109375" style="2" customWidth="1"/>
    <col min="7179" max="7179" width="15" style="2" customWidth="1"/>
    <col min="7180" max="7427" width="9.140625" style="2"/>
    <col min="7428" max="7428" width="12.7109375" style="2" customWidth="1"/>
    <col min="7429" max="7429" width="9.140625" style="2"/>
    <col min="7430" max="7430" width="5.5703125" style="2" customWidth="1"/>
    <col min="7431" max="7431" width="10" style="2" customWidth="1"/>
    <col min="7432" max="7433" width="16.42578125" style="2" customWidth="1"/>
    <col min="7434" max="7434" width="14.7109375" style="2" customWidth="1"/>
    <col min="7435" max="7435" width="15" style="2" customWidth="1"/>
    <col min="7436" max="7683" width="9.140625" style="2"/>
    <col min="7684" max="7684" width="12.7109375" style="2" customWidth="1"/>
    <col min="7685" max="7685" width="9.140625" style="2"/>
    <col min="7686" max="7686" width="5.5703125" style="2" customWidth="1"/>
    <col min="7687" max="7687" width="10" style="2" customWidth="1"/>
    <col min="7688" max="7689" width="16.42578125" style="2" customWidth="1"/>
    <col min="7690" max="7690" width="14.7109375" style="2" customWidth="1"/>
    <col min="7691" max="7691" width="15" style="2" customWidth="1"/>
    <col min="7692" max="7939" width="9.140625" style="2"/>
    <col min="7940" max="7940" width="12.7109375" style="2" customWidth="1"/>
    <col min="7941" max="7941" width="9.140625" style="2"/>
    <col min="7942" max="7942" width="5.5703125" style="2" customWidth="1"/>
    <col min="7943" max="7943" width="10" style="2" customWidth="1"/>
    <col min="7944" max="7945" width="16.42578125" style="2" customWidth="1"/>
    <col min="7946" max="7946" width="14.7109375" style="2" customWidth="1"/>
    <col min="7947" max="7947" width="15" style="2" customWidth="1"/>
    <col min="7948" max="8195" width="9.140625" style="2"/>
    <col min="8196" max="8196" width="12.7109375" style="2" customWidth="1"/>
    <col min="8197" max="8197" width="9.140625" style="2"/>
    <col min="8198" max="8198" width="5.5703125" style="2" customWidth="1"/>
    <col min="8199" max="8199" width="10" style="2" customWidth="1"/>
    <col min="8200" max="8201" width="16.42578125" style="2" customWidth="1"/>
    <col min="8202" max="8202" width="14.7109375" style="2" customWidth="1"/>
    <col min="8203" max="8203" width="15" style="2" customWidth="1"/>
    <col min="8204" max="8451" width="9.140625" style="2"/>
    <col min="8452" max="8452" width="12.7109375" style="2" customWidth="1"/>
    <col min="8453" max="8453" width="9.140625" style="2"/>
    <col min="8454" max="8454" width="5.5703125" style="2" customWidth="1"/>
    <col min="8455" max="8455" width="10" style="2" customWidth="1"/>
    <col min="8456" max="8457" width="16.42578125" style="2" customWidth="1"/>
    <col min="8458" max="8458" width="14.7109375" style="2" customWidth="1"/>
    <col min="8459" max="8459" width="15" style="2" customWidth="1"/>
    <col min="8460" max="8707" width="9.140625" style="2"/>
    <col min="8708" max="8708" width="12.7109375" style="2" customWidth="1"/>
    <col min="8709" max="8709" width="9.140625" style="2"/>
    <col min="8710" max="8710" width="5.5703125" style="2" customWidth="1"/>
    <col min="8711" max="8711" width="10" style="2" customWidth="1"/>
    <col min="8712" max="8713" width="16.42578125" style="2" customWidth="1"/>
    <col min="8714" max="8714" width="14.7109375" style="2" customWidth="1"/>
    <col min="8715" max="8715" width="15" style="2" customWidth="1"/>
    <col min="8716" max="8963" width="9.140625" style="2"/>
    <col min="8964" max="8964" width="12.7109375" style="2" customWidth="1"/>
    <col min="8965" max="8965" width="9.140625" style="2"/>
    <col min="8966" max="8966" width="5.5703125" style="2" customWidth="1"/>
    <col min="8967" max="8967" width="10" style="2" customWidth="1"/>
    <col min="8968" max="8969" width="16.42578125" style="2" customWidth="1"/>
    <col min="8970" max="8970" width="14.7109375" style="2" customWidth="1"/>
    <col min="8971" max="8971" width="15" style="2" customWidth="1"/>
    <col min="8972" max="9219" width="9.140625" style="2"/>
    <col min="9220" max="9220" width="12.7109375" style="2" customWidth="1"/>
    <col min="9221" max="9221" width="9.140625" style="2"/>
    <col min="9222" max="9222" width="5.5703125" style="2" customWidth="1"/>
    <col min="9223" max="9223" width="10" style="2" customWidth="1"/>
    <col min="9224" max="9225" width="16.42578125" style="2" customWidth="1"/>
    <col min="9226" max="9226" width="14.7109375" style="2" customWidth="1"/>
    <col min="9227" max="9227" width="15" style="2" customWidth="1"/>
    <col min="9228" max="9475" width="9.140625" style="2"/>
    <col min="9476" max="9476" width="12.7109375" style="2" customWidth="1"/>
    <col min="9477" max="9477" width="9.140625" style="2"/>
    <col min="9478" max="9478" width="5.5703125" style="2" customWidth="1"/>
    <col min="9479" max="9479" width="10" style="2" customWidth="1"/>
    <col min="9480" max="9481" width="16.42578125" style="2" customWidth="1"/>
    <col min="9482" max="9482" width="14.7109375" style="2" customWidth="1"/>
    <col min="9483" max="9483" width="15" style="2" customWidth="1"/>
    <col min="9484" max="9731" width="9.140625" style="2"/>
    <col min="9732" max="9732" width="12.7109375" style="2" customWidth="1"/>
    <col min="9733" max="9733" width="9.140625" style="2"/>
    <col min="9734" max="9734" width="5.5703125" style="2" customWidth="1"/>
    <col min="9735" max="9735" width="10" style="2" customWidth="1"/>
    <col min="9736" max="9737" width="16.42578125" style="2" customWidth="1"/>
    <col min="9738" max="9738" width="14.7109375" style="2" customWidth="1"/>
    <col min="9739" max="9739" width="15" style="2" customWidth="1"/>
    <col min="9740" max="9987" width="9.140625" style="2"/>
    <col min="9988" max="9988" width="12.7109375" style="2" customWidth="1"/>
    <col min="9989" max="9989" width="9.140625" style="2"/>
    <col min="9990" max="9990" width="5.5703125" style="2" customWidth="1"/>
    <col min="9991" max="9991" width="10" style="2" customWidth="1"/>
    <col min="9992" max="9993" width="16.42578125" style="2" customWidth="1"/>
    <col min="9994" max="9994" width="14.7109375" style="2" customWidth="1"/>
    <col min="9995" max="9995" width="15" style="2" customWidth="1"/>
    <col min="9996" max="10243" width="9.140625" style="2"/>
    <col min="10244" max="10244" width="12.7109375" style="2" customWidth="1"/>
    <col min="10245" max="10245" width="9.140625" style="2"/>
    <col min="10246" max="10246" width="5.5703125" style="2" customWidth="1"/>
    <col min="10247" max="10247" width="10" style="2" customWidth="1"/>
    <col min="10248" max="10249" width="16.42578125" style="2" customWidth="1"/>
    <col min="10250" max="10250" width="14.7109375" style="2" customWidth="1"/>
    <col min="10251" max="10251" width="15" style="2" customWidth="1"/>
    <col min="10252" max="10499" width="9.140625" style="2"/>
    <col min="10500" max="10500" width="12.7109375" style="2" customWidth="1"/>
    <col min="10501" max="10501" width="9.140625" style="2"/>
    <col min="10502" max="10502" width="5.5703125" style="2" customWidth="1"/>
    <col min="10503" max="10503" width="10" style="2" customWidth="1"/>
    <col min="10504" max="10505" width="16.42578125" style="2" customWidth="1"/>
    <col min="10506" max="10506" width="14.7109375" style="2" customWidth="1"/>
    <col min="10507" max="10507" width="15" style="2" customWidth="1"/>
    <col min="10508" max="10755" width="9.140625" style="2"/>
    <col min="10756" max="10756" width="12.7109375" style="2" customWidth="1"/>
    <col min="10757" max="10757" width="9.140625" style="2"/>
    <col min="10758" max="10758" width="5.5703125" style="2" customWidth="1"/>
    <col min="10759" max="10759" width="10" style="2" customWidth="1"/>
    <col min="10760" max="10761" width="16.42578125" style="2" customWidth="1"/>
    <col min="10762" max="10762" width="14.7109375" style="2" customWidth="1"/>
    <col min="10763" max="10763" width="15" style="2" customWidth="1"/>
    <col min="10764" max="11011" width="9.140625" style="2"/>
    <col min="11012" max="11012" width="12.7109375" style="2" customWidth="1"/>
    <col min="11013" max="11013" width="9.140625" style="2"/>
    <col min="11014" max="11014" width="5.5703125" style="2" customWidth="1"/>
    <col min="11015" max="11015" width="10" style="2" customWidth="1"/>
    <col min="11016" max="11017" width="16.42578125" style="2" customWidth="1"/>
    <col min="11018" max="11018" width="14.7109375" style="2" customWidth="1"/>
    <col min="11019" max="11019" width="15" style="2" customWidth="1"/>
    <col min="11020" max="11267" width="9.140625" style="2"/>
    <col min="11268" max="11268" width="12.7109375" style="2" customWidth="1"/>
    <col min="11269" max="11269" width="9.140625" style="2"/>
    <col min="11270" max="11270" width="5.5703125" style="2" customWidth="1"/>
    <col min="11271" max="11271" width="10" style="2" customWidth="1"/>
    <col min="11272" max="11273" width="16.42578125" style="2" customWidth="1"/>
    <col min="11274" max="11274" width="14.7109375" style="2" customWidth="1"/>
    <col min="11275" max="11275" width="15" style="2" customWidth="1"/>
    <col min="11276" max="11523" width="9.140625" style="2"/>
    <col min="11524" max="11524" width="12.7109375" style="2" customWidth="1"/>
    <col min="11525" max="11525" width="9.140625" style="2"/>
    <col min="11526" max="11526" width="5.5703125" style="2" customWidth="1"/>
    <col min="11527" max="11527" width="10" style="2" customWidth="1"/>
    <col min="11528" max="11529" width="16.42578125" style="2" customWidth="1"/>
    <col min="11530" max="11530" width="14.7109375" style="2" customWidth="1"/>
    <col min="11531" max="11531" width="15" style="2" customWidth="1"/>
    <col min="11532" max="11779" width="9.140625" style="2"/>
    <col min="11780" max="11780" width="12.7109375" style="2" customWidth="1"/>
    <col min="11781" max="11781" width="9.140625" style="2"/>
    <col min="11782" max="11782" width="5.5703125" style="2" customWidth="1"/>
    <col min="11783" max="11783" width="10" style="2" customWidth="1"/>
    <col min="11784" max="11785" width="16.42578125" style="2" customWidth="1"/>
    <col min="11786" max="11786" width="14.7109375" style="2" customWidth="1"/>
    <col min="11787" max="11787" width="15" style="2" customWidth="1"/>
    <col min="11788" max="12035" width="9.140625" style="2"/>
    <col min="12036" max="12036" width="12.7109375" style="2" customWidth="1"/>
    <col min="12037" max="12037" width="9.140625" style="2"/>
    <col min="12038" max="12038" width="5.5703125" style="2" customWidth="1"/>
    <col min="12039" max="12039" width="10" style="2" customWidth="1"/>
    <col min="12040" max="12041" width="16.42578125" style="2" customWidth="1"/>
    <col min="12042" max="12042" width="14.7109375" style="2" customWidth="1"/>
    <col min="12043" max="12043" width="15" style="2" customWidth="1"/>
    <col min="12044" max="12291" width="9.140625" style="2"/>
    <col min="12292" max="12292" width="12.7109375" style="2" customWidth="1"/>
    <col min="12293" max="12293" width="9.140625" style="2"/>
    <col min="12294" max="12294" width="5.5703125" style="2" customWidth="1"/>
    <col min="12295" max="12295" width="10" style="2" customWidth="1"/>
    <col min="12296" max="12297" width="16.42578125" style="2" customWidth="1"/>
    <col min="12298" max="12298" width="14.7109375" style="2" customWidth="1"/>
    <col min="12299" max="12299" width="15" style="2" customWidth="1"/>
    <col min="12300" max="12547" width="9.140625" style="2"/>
    <col min="12548" max="12548" width="12.7109375" style="2" customWidth="1"/>
    <col min="12549" max="12549" width="9.140625" style="2"/>
    <col min="12550" max="12550" width="5.5703125" style="2" customWidth="1"/>
    <col min="12551" max="12551" width="10" style="2" customWidth="1"/>
    <col min="12552" max="12553" width="16.42578125" style="2" customWidth="1"/>
    <col min="12554" max="12554" width="14.7109375" style="2" customWidth="1"/>
    <col min="12555" max="12555" width="15" style="2" customWidth="1"/>
    <col min="12556" max="12803" width="9.140625" style="2"/>
    <col min="12804" max="12804" width="12.7109375" style="2" customWidth="1"/>
    <col min="12805" max="12805" width="9.140625" style="2"/>
    <col min="12806" max="12806" width="5.5703125" style="2" customWidth="1"/>
    <col min="12807" max="12807" width="10" style="2" customWidth="1"/>
    <col min="12808" max="12809" width="16.42578125" style="2" customWidth="1"/>
    <col min="12810" max="12810" width="14.7109375" style="2" customWidth="1"/>
    <col min="12811" max="12811" width="15" style="2" customWidth="1"/>
    <col min="12812" max="13059" width="9.140625" style="2"/>
    <col min="13060" max="13060" width="12.7109375" style="2" customWidth="1"/>
    <col min="13061" max="13061" width="9.140625" style="2"/>
    <col min="13062" max="13062" width="5.5703125" style="2" customWidth="1"/>
    <col min="13063" max="13063" width="10" style="2" customWidth="1"/>
    <col min="13064" max="13065" width="16.42578125" style="2" customWidth="1"/>
    <col min="13066" max="13066" width="14.7109375" style="2" customWidth="1"/>
    <col min="13067" max="13067" width="15" style="2" customWidth="1"/>
    <col min="13068" max="13315" width="9.140625" style="2"/>
    <col min="13316" max="13316" width="12.7109375" style="2" customWidth="1"/>
    <col min="13317" max="13317" width="9.140625" style="2"/>
    <col min="13318" max="13318" width="5.5703125" style="2" customWidth="1"/>
    <col min="13319" max="13319" width="10" style="2" customWidth="1"/>
    <col min="13320" max="13321" width="16.42578125" style="2" customWidth="1"/>
    <col min="13322" max="13322" width="14.7109375" style="2" customWidth="1"/>
    <col min="13323" max="13323" width="15" style="2" customWidth="1"/>
    <col min="13324" max="13571" width="9.140625" style="2"/>
    <col min="13572" max="13572" width="12.7109375" style="2" customWidth="1"/>
    <col min="13573" max="13573" width="9.140625" style="2"/>
    <col min="13574" max="13574" width="5.5703125" style="2" customWidth="1"/>
    <col min="13575" max="13575" width="10" style="2" customWidth="1"/>
    <col min="13576" max="13577" width="16.42578125" style="2" customWidth="1"/>
    <col min="13578" max="13578" width="14.7109375" style="2" customWidth="1"/>
    <col min="13579" max="13579" width="15" style="2" customWidth="1"/>
    <col min="13580" max="13827" width="9.140625" style="2"/>
    <col min="13828" max="13828" width="12.7109375" style="2" customWidth="1"/>
    <col min="13829" max="13829" width="9.140625" style="2"/>
    <col min="13830" max="13830" width="5.5703125" style="2" customWidth="1"/>
    <col min="13831" max="13831" width="10" style="2" customWidth="1"/>
    <col min="13832" max="13833" width="16.42578125" style="2" customWidth="1"/>
    <col min="13834" max="13834" width="14.7109375" style="2" customWidth="1"/>
    <col min="13835" max="13835" width="15" style="2" customWidth="1"/>
    <col min="13836" max="14083" width="9.140625" style="2"/>
    <col min="14084" max="14084" width="12.7109375" style="2" customWidth="1"/>
    <col min="14085" max="14085" width="9.140625" style="2"/>
    <col min="14086" max="14086" width="5.5703125" style="2" customWidth="1"/>
    <col min="14087" max="14087" width="10" style="2" customWidth="1"/>
    <col min="14088" max="14089" width="16.42578125" style="2" customWidth="1"/>
    <col min="14090" max="14090" width="14.7109375" style="2" customWidth="1"/>
    <col min="14091" max="14091" width="15" style="2" customWidth="1"/>
    <col min="14092" max="14339" width="9.140625" style="2"/>
    <col min="14340" max="14340" width="12.7109375" style="2" customWidth="1"/>
    <col min="14341" max="14341" width="9.140625" style="2"/>
    <col min="14342" max="14342" width="5.5703125" style="2" customWidth="1"/>
    <col min="14343" max="14343" width="10" style="2" customWidth="1"/>
    <col min="14344" max="14345" width="16.42578125" style="2" customWidth="1"/>
    <col min="14346" max="14346" width="14.7109375" style="2" customWidth="1"/>
    <col min="14347" max="14347" width="15" style="2" customWidth="1"/>
    <col min="14348" max="14595" width="9.140625" style="2"/>
    <col min="14596" max="14596" width="12.7109375" style="2" customWidth="1"/>
    <col min="14597" max="14597" width="9.140625" style="2"/>
    <col min="14598" max="14598" width="5.5703125" style="2" customWidth="1"/>
    <col min="14599" max="14599" width="10" style="2" customWidth="1"/>
    <col min="14600" max="14601" width="16.42578125" style="2" customWidth="1"/>
    <col min="14602" max="14602" width="14.7109375" style="2" customWidth="1"/>
    <col min="14603" max="14603" width="15" style="2" customWidth="1"/>
    <col min="14604" max="14851" width="9.140625" style="2"/>
    <col min="14852" max="14852" width="12.7109375" style="2" customWidth="1"/>
    <col min="14853" max="14853" width="9.140625" style="2"/>
    <col min="14854" max="14854" width="5.5703125" style="2" customWidth="1"/>
    <col min="14855" max="14855" width="10" style="2" customWidth="1"/>
    <col min="14856" max="14857" width="16.42578125" style="2" customWidth="1"/>
    <col min="14858" max="14858" width="14.7109375" style="2" customWidth="1"/>
    <col min="14859" max="14859" width="15" style="2" customWidth="1"/>
    <col min="14860" max="15107" width="9.140625" style="2"/>
    <col min="15108" max="15108" width="12.7109375" style="2" customWidth="1"/>
    <col min="15109" max="15109" width="9.140625" style="2"/>
    <col min="15110" max="15110" width="5.5703125" style="2" customWidth="1"/>
    <col min="15111" max="15111" width="10" style="2" customWidth="1"/>
    <col min="15112" max="15113" width="16.42578125" style="2" customWidth="1"/>
    <col min="15114" max="15114" width="14.7109375" style="2" customWidth="1"/>
    <col min="15115" max="15115" width="15" style="2" customWidth="1"/>
    <col min="15116" max="15363" width="9.140625" style="2"/>
    <col min="15364" max="15364" width="12.7109375" style="2" customWidth="1"/>
    <col min="15365" max="15365" width="9.140625" style="2"/>
    <col min="15366" max="15366" width="5.5703125" style="2" customWidth="1"/>
    <col min="15367" max="15367" width="10" style="2" customWidth="1"/>
    <col min="15368" max="15369" width="16.42578125" style="2" customWidth="1"/>
    <col min="15370" max="15370" width="14.7109375" style="2" customWidth="1"/>
    <col min="15371" max="15371" width="15" style="2" customWidth="1"/>
    <col min="15372" max="15619" width="9.140625" style="2"/>
    <col min="15620" max="15620" width="12.7109375" style="2" customWidth="1"/>
    <col min="15621" max="15621" width="9.140625" style="2"/>
    <col min="15622" max="15622" width="5.5703125" style="2" customWidth="1"/>
    <col min="15623" max="15623" width="10" style="2" customWidth="1"/>
    <col min="15624" max="15625" width="16.42578125" style="2" customWidth="1"/>
    <col min="15626" max="15626" width="14.7109375" style="2" customWidth="1"/>
    <col min="15627" max="15627" width="15" style="2" customWidth="1"/>
    <col min="15628" max="15875" width="9.140625" style="2"/>
    <col min="15876" max="15876" width="12.7109375" style="2" customWidth="1"/>
    <col min="15877" max="15877" width="9.140625" style="2"/>
    <col min="15878" max="15878" width="5.5703125" style="2" customWidth="1"/>
    <col min="15879" max="15879" width="10" style="2" customWidth="1"/>
    <col min="15880" max="15881" width="16.42578125" style="2" customWidth="1"/>
    <col min="15882" max="15882" width="14.7109375" style="2" customWidth="1"/>
    <col min="15883" max="15883" width="15" style="2" customWidth="1"/>
    <col min="15884" max="16131" width="9.140625" style="2"/>
    <col min="16132" max="16132" width="12.7109375" style="2" customWidth="1"/>
    <col min="16133" max="16133" width="9.140625" style="2"/>
    <col min="16134" max="16134" width="5.5703125" style="2" customWidth="1"/>
    <col min="16135" max="16135" width="10" style="2" customWidth="1"/>
    <col min="16136" max="16137" width="16.42578125" style="2" customWidth="1"/>
    <col min="16138" max="16138" width="14.7109375" style="2" customWidth="1"/>
    <col min="16139" max="16139" width="15" style="2" customWidth="1"/>
    <col min="16140" max="16384" width="9.140625" style="2"/>
  </cols>
  <sheetData>
    <row r="1" spans="1:9">
      <c r="A1" s="66"/>
      <c r="B1" s="3"/>
      <c r="C1" s="3"/>
      <c r="D1" s="3"/>
      <c r="E1" s="3"/>
      <c r="F1" s="3"/>
      <c r="G1" s="3"/>
      <c r="H1" s="3"/>
      <c r="I1" s="67"/>
    </row>
    <row r="2" spans="1:9" ht="12" customHeight="1">
      <c r="A2" s="3"/>
      <c r="B2" s="3"/>
      <c r="C2" s="3"/>
      <c r="D2" s="3"/>
      <c r="E2" s="3"/>
      <c r="F2" s="3"/>
      <c r="G2" s="3"/>
      <c r="H2" s="3"/>
      <c r="I2" s="67"/>
    </row>
    <row r="3" spans="1:9" ht="11.25" customHeight="1">
      <c r="A3" s="3"/>
      <c r="B3" s="3"/>
      <c r="C3" s="3"/>
      <c r="D3" s="3"/>
      <c r="E3" s="3"/>
      <c r="F3" s="3"/>
      <c r="G3" s="3"/>
      <c r="H3" s="3"/>
      <c r="I3" s="67"/>
    </row>
    <row r="4" spans="1:9" ht="12" customHeight="1">
      <c r="A4" s="3"/>
      <c r="B4" s="3"/>
      <c r="C4" s="3"/>
      <c r="D4" s="3"/>
      <c r="E4" s="3"/>
      <c r="F4" s="3"/>
      <c r="G4" s="3"/>
      <c r="H4" s="3"/>
      <c r="I4" s="69"/>
    </row>
    <row r="5" spans="1:9">
      <c r="A5" s="3" t="s">
        <v>86</v>
      </c>
      <c r="B5" s="3"/>
      <c r="C5" s="3"/>
      <c r="D5" s="4" t="s">
        <v>107</v>
      </c>
      <c r="E5" s="4"/>
      <c r="F5" s="4"/>
      <c r="G5" s="4"/>
      <c r="H5" s="4"/>
      <c r="I5" s="4"/>
    </row>
    <row r="6" spans="1:9">
      <c r="A6" s="3" t="s">
        <v>108</v>
      </c>
      <c r="B6" s="3"/>
      <c r="C6" s="3"/>
      <c r="D6" s="6" t="s">
        <v>109</v>
      </c>
      <c r="E6" s="6"/>
      <c r="F6" s="6"/>
      <c r="G6" s="6"/>
      <c r="H6" s="6"/>
      <c r="I6" s="6"/>
    </row>
    <row r="7" spans="1:9">
      <c r="A7" s="3" t="s">
        <v>87</v>
      </c>
      <c r="B7" s="3"/>
      <c r="C7" s="3"/>
      <c r="D7" s="3" t="s">
        <v>321</v>
      </c>
      <c r="E7" s="3"/>
      <c r="F7" s="3"/>
      <c r="G7" s="3"/>
      <c r="H7" s="3"/>
      <c r="I7" s="3"/>
    </row>
    <row r="8" spans="1:9">
      <c r="A8" s="3" t="s">
        <v>88</v>
      </c>
      <c r="B8" s="3"/>
      <c r="C8" s="3"/>
      <c r="D8" s="5" t="s">
        <v>84</v>
      </c>
      <c r="E8" s="5"/>
      <c r="F8" s="5"/>
      <c r="G8" s="5"/>
      <c r="H8" s="5"/>
      <c r="I8" s="5"/>
    </row>
    <row r="9" spans="1:9">
      <c r="A9" s="3" t="s">
        <v>110</v>
      </c>
      <c r="B9" s="3"/>
      <c r="C9" s="3"/>
      <c r="D9" s="6"/>
      <c r="E9" s="6"/>
      <c r="F9" s="5"/>
      <c r="G9" s="5" t="s">
        <v>322</v>
      </c>
      <c r="H9" s="5"/>
      <c r="I9" s="5"/>
    </row>
    <row r="10" spans="1:9">
      <c r="A10" s="3" t="s">
        <v>329</v>
      </c>
      <c r="B10" s="3"/>
      <c r="C10" s="3"/>
      <c r="D10" s="6"/>
      <c r="E10" s="6" t="s">
        <v>330</v>
      </c>
      <c r="F10" s="5"/>
      <c r="G10" s="5"/>
      <c r="H10" s="5"/>
      <c r="I10" s="6"/>
    </row>
    <row r="11" spans="1:9">
      <c r="A11" s="3" t="s">
        <v>89</v>
      </c>
      <c r="B11" s="3"/>
      <c r="C11" s="3"/>
      <c r="D11" s="6"/>
      <c r="E11" s="4"/>
      <c r="F11" s="5"/>
      <c r="G11" s="5"/>
      <c r="H11" s="5"/>
      <c r="I11" s="6"/>
    </row>
    <row r="12" spans="1:9">
      <c r="A12" s="6" t="s">
        <v>90</v>
      </c>
      <c r="B12" s="6"/>
      <c r="C12" s="6"/>
      <c r="D12" s="4" t="s">
        <v>91</v>
      </c>
      <c r="E12" s="5"/>
      <c r="F12" s="5"/>
      <c r="G12" s="5"/>
      <c r="H12" s="5"/>
      <c r="I12" s="4"/>
    </row>
    <row r="13" spans="1:9">
      <c r="A13" s="6"/>
      <c r="B13" s="6"/>
      <c r="C13" s="6"/>
      <c r="D13" s="6"/>
      <c r="E13" s="7" t="s">
        <v>92</v>
      </c>
      <c r="F13" s="6"/>
      <c r="G13" s="6"/>
      <c r="H13" s="6"/>
      <c r="I13" s="6"/>
    </row>
    <row r="14" spans="1:9" ht="12.75" customHeight="1">
      <c r="A14" s="6" t="s">
        <v>93</v>
      </c>
      <c r="B14" s="6"/>
      <c r="C14" s="6"/>
      <c r="D14" s="4" t="s">
        <v>111</v>
      </c>
      <c r="E14" s="4"/>
      <c r="F14" s="4"/>
      <c r="G14" s="4"/>
      <c r="H14" s="4"/>
      <c r="I14" s="4"/>
    </row>
    <row r="15" spans="1:9" ht="0.75" customHeight="1">
      <c r="A15" s="3"/>
      <c r="B15" s="3"/>
      <c r="C15" s="3"/>
      <c r="D15" s="6"/>
      <c r="E15" s="6"/>
      <c r="F15" s="6"/>
      <c r="G15" s="6"/>
      <c r="H15" s="6"/>
      <c r="I15" s="6"/>
    </row>
    <row r="16" spans="1:9" ht="20.25" customHeight="1">
      <c r="A16" s="74" t="s">
        <v>327</v>
      </c>
      <c r="B16" s="74"/>
      <c r="C16" s="74"/>
      <c r="D16" s="74"/>
      <c r="E16" s="74"/>
      <c r="F16" s="74"/>
      <c r="G16" s="74"/>
      <c r="H16" s="74"/>
      <c r="I16" s="74"/>
    </row>
    <row r="17" spans="1:9" ht="12.75" customHeight="1">
      <c r="A17" s="75" t="s">
        <v>338</v>
      </c>
      <c r="B17" s="75"/>
      <c r="C17" s="75"/>
      <c r="D17" s="75"/>
      <c r="E17" s="75"/>
      <c r="F17" s="75"/>
      <c r="G17" s="75"/>
      <c r="H17" s="75"/>
      <c r="I17" s="75"/>
    </row>
    <row r="18" spans="1:9" ht="16.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ht="25.5">
      <c r="A19" s="76" t="s">
        <v>94</v>
      </c>
      <c r="B19" s="77"/>
      <c r="C19" s="77"/>
      <c r="D19" s="77"/>
      <c r="E19" s="77"/>
      <c r="F19" s="61"/>
      <c r="G19" s="9" t="s">
        <v>112</v>
      </c>
      <c r="H19" s="9" t="s">
        <v>82</v>
      </c>
      <c r="I19" s="9" t="s">
        <v>81</v>
      </c>
    </row>
    <row r="20" spans="1:9">
      <c r="A20" s="62"/>
      <c r="B20" s="63"/>
      <c r="C20" s="63">
        <v>1</v>
      </c>
      <c r="D20" s="63"/>
      <c r="E20" s="63"/>
      <c r="F20" s="64"/>
      <c r="G20" s="9">
        <v>2</v>
      </c>
      <c r="H20" s="9">
        <v>3</v>
      </c>
      <c r="I20" s="9">
        <v>4</v>
      </c>
    </row>
    <row r="21" spans="1:9">
      <c r="A21" s="78" t="s">
        <v>113</v>
      </c>
      <c r="B21" s="79"/>
      <c r="C21" s="79"/>
      <c r="D21" s="79"/>
      <c r="E21" s="79"/>
      <c r="F21" s="80"/>
      <c r="G21" s="10"/>
      <c r="H21" s="11"/>
      <c r="I21" s="11"/>
    </row>
    <row r="22" spans="1:9" ht="12.75" customHeight="1">
      <c r="A22" s="71" t="s">
        <v>114</v>
      </c>
      <c r="B22" s="72"/>
      <c r="C22" s="72"/>
      <c r="D22" s="72"/>
      <c r="E22" s="72"/>
      <c r="F22" s="73"/>
      <c r="G22" s="65" t="s">
        <v>1</v>
      </c>
      <c r="H22" s="13">
        <v>4792976</v>
      </c>
      <c r="I22" s="13">
        <v>4823169</v>
      </c>
    </row>
    <row r="23" spans="1:9" ht="12.75" customHeight="1">
      <c r="A23" s="71" t="s">
        <v>115</v>
      </c>
      <c r="B23" s="72"/>
      <c r="C23" s="72"/>
      <c r="D23" s="72"/>
      <c r="E23" s="72"/>
      <c r="F23" s="73"/>
      <c r="G23" s="65" t="s">
        <v>2</v>
      </c>
      <c r="H23" s="13"/>
      <c r="I23" s="13"/>
    </row>
    <row r="24" spans="1:9" ht="12.75" customHeight="1">
      <c r="A24" s="71" t="s">
        <v>116</v>
      </c>
      <c r="B24" s="72"/>
      <c r="C24" s="72"/>
      <c r="D24" s="72"/>
      <c r="E24" s="72"/>
      <c r="F24" s="73"/>
      <c r="G24" s="65" t="s">
        <v>3</v>
      </c>
      <c r="H24" s="13"/>
      <c r="I24" s="13"/>
    </row>
    <row r="25" spans="1:9" ht="24.75" customHeight="1">
      <c r="A25" s="71" t="s">
        <v>117</v>
      </c>
      <c r="B25" s="72"/>
      <c r="C25" s="72"/>
      <c r="D25" s="72"/>
      <c r="E25" s="72"/>
      <c r="F25" s="73"/>
      <c r="G25" s="65" t="s">
        <v>5</v>
      </c>
      <c r="H25" s="13"/>
      <c r="I25" s="13"/>
    </row>
    <row r="26" spans="1:9" ht="12.75" customHeight="1">
      <c r="A26" s="71" t="s">
        <v>118</v>
      </c>
      <c r="B26" s="72"/>
      <c r="C26" s="72"/>
      <c r="D26" s="72"/>
      <c r="E26" s="72"/>
      <c r="F26" s="73"/>
      <c r="G26" s="65" t="s">
        <v>6</v>
      </c>
      <c r="H26" s="13"/>
      <c r="I26" s="13"/>
    </row>
    <row r="27" spans="1:9" ht="12.75" customHeight="1">
      <c r="A27" s="71" t="s">
        <v>119</v>
      </c>
      <c r="B27" s="72"/>
      <c r="C27" s="72"/>
      <c r="D27" s="72"/>
      <c r="E27" s="72"/>
      <c r="F27" s="73"/>
      <c r="G27" s="65" t="s">
        <v>7</v>
      </c>
      <c r="H27" s="13"/>
      <c r="I27" s="13"/>
    </row>
    <row r="28" spans="1:9" ht="12.75" customHeight="1">
      <c r="A28" s="71" t="s">
        <v>120</v>
      </c>
      <c r="B28" s="72"/>
      <c r="C28" s="72"/>
      <c r="D28" s="72"/>
      <c r="E28" s="72"/>
      <c r="F28" s="73"/>
      <c r="G28" s="65" t="s">
        <v>9</v>
      </c>
      <c r="H28" s="13">
        <v>2260528</v>
      </c>
      <c r="I28" s="13">
        <v>1496822</v>
      </c>
    </row>
    <row r="29" spans="1:9" ht="12.75" customHeight="1">
      <c r="A29" s="71" t="s">
        <v>326</v>
      </c>
      <c r="B29" s="72"/>
      <c r="C29" s="72"/>
      <c r="D29" s="72"/>
      <c r="E29" s="72"/>
      <c r="F29" s="73"/>
      <c r="G29" s="65" t="s">
        <v>121</v>
      </c>
      <c r="H29" s="13">
        <v>2105</v>
      </c>
      <c r="I29" s="13">
        <v>3722</v>
      </c>
    </row>
    <row r="30" spans="1:9" ht="12.75" customHeight="1">
      <c r="A30" s="71" t="s">
        <v>4</v>
      </c>
      <c r="B30" s="72"/>
      <c r="C30" s="72"/>
      <c r="D30" s="72"/>
      <c r="E30" s="72"/>
      <c r="F30" s="73"/>
      <c r="G30" s="65" t="s">
        <v>122</v>
      </c>
      <c r="H30" s="13">
        <v>6088140</v>
      </c>
      <c r="I30" s="13">
        <v>4426220</v>
      </c>
    </row>
    <row r="31" spans="1:9" ht="12.75" customHeight="1">
      <c r="A31" s="71" t="s">
        <v>8</v>
      </c>
      <c r="B31" s="72"/>
      <c r="C31" s="72"/>
      <c r="D31" s="72"/>
      <c r="E31" s="72"/>
      <c r="F31" s="73"/>
      <c r="G31" s="65" t="s">
        <v>123</v>
      </c>
      <c r="H31" s="13">
        <v>11734112</v>
      </c>
      <c r="I31" s="13">
        <v>7627746</v>
      </c>
    </row>
    <row r="32" spans="1:9" ht="12.75" customHeight="1">
      <c r="A32" s="81" t="s">
        <v>124</v>
      </c>
      <c r="B32" s="82"/>
      <c r="C32" s="82"/>
      <c r="D32" s="82"/>
      <c r="E32" s="82"/>
      <c r="F32" s="83"/>
      <c r="G32" s="14" t="s">
        <v>10</v>
      </c>
      <c r="H32" s="46">
        <f>SUM(H22:H31)</f>
        <v>24877861</v>
      </c>
      <c r="I32" s="46">
        <f>SUM(I22:I31)</f>
        <v>18377679</v>
      </c>
    </row>
    <row r="33" spans="1:9" ht="27.75" customHeight="1">
      <c r="A33" s="84" t="s">
        <v>126</v>
      </c>
      <c r="B33" s="85"/>
      <c r="C33" s="85"/>
      <c r="D33" s="85"/>
      <c r="E33" s="85"/>
      <c r="F33" s="86"/>
      <c r="G33" s="14" t="s">
        <v>125</v>
      </c>
      <c r="H33" s="15"/>
      <c r="I33" s="15"/>
    </row>
    <row r="34" spans="1:9" ht="12.75" customHeight="1">
      <c r="A34" s="84" t="s">
        <v>127</v>
      </c>
      <c r="B34" s="85"/>
      <c r="C34" s="85"/>
      <c r="D34" s="85"/>
      <c r="E34" s="85"/>
      <c r="F34" s="86"/>
      <c r="G34" s="65"/>
      <c r="H34" s="11"/>
      <c r="I34" s="11"/>
    </row>
    <row r="35" spans="1:9" ht="12.75" customHeight="1">
      <c r="A35" s="71" t="s">
        <v>115</v>
      </c>
      <c r="B35" s="72"/>
      <c r="C35" s="72"/>
      <c r="D35" s="72"/>
      <c r="E35" s="72"/>
      <c r="F35" s="73"/>
      <c r="G35" s="65" t="s">
        <v>74</v>
      </c>
      <c r="H35" s="13"/>
      <c r="I35" s="13"/>
    </row>
    <row r="36" spans="1:9" ht="12.75" customHeight="1">
      <c r="A36" s="71" t="s">
        <v>116</v>
      </c>
      <c r="B36" s="72"/>
      <c r="C36" s="72"/>
      <c r="D36" s="72"/>
      <c r="E36" s="72"/>
      <c r="F36" s="73"/>
      <c r="G36" s="65" t="s">
        <v>128</v>
      </c>
      <c r="H36" s="13"/>
      <c r="I36" s="13"/>
    </row>
    <row r="37" spans="1:9" ht="24.75" customHeight="1">
      <c r="A37" s="71" t="s">
        <v>117</v>
      </c>
      <c r="B37" s="72"/>
      <c r="C37" s="72"/>
      <c r="D37" s="72"/>
      <c r="E37" s="72"/>
      <c r="F37" s="73"/>
      <c r="G37" s="65" t="s">
        <v>129</v>
      </c>
      <c r="H37" s="13"/>
      <c r="I37" s="13"/>
    </row>
    <row r="38" spans="1:9" ht="12.75" customHeight="1">
      <c r="A38" s="71" t="s">
        <v>118</v>
      </c>
      <c r="B38" s="72"/>
      <c r="C38" s="72"/>
      <c r="D38" s="72"/>
      <c r="E38" s="72"/>
      <c r="F38" s="73"/>
      <c r="G38" s="65" t="s">
        <v>130</v>
      </c>
      <c r="H38" s="13"/>
      <c r="I38" s="13"/>
    </row>
    <row r="39" spans="1:9" ht="12.75" customHeight="1">
      <c r="A39" s="71" t="s">
        <v>132</v>
      </c>
      <c r="B39" s="72"/>
      <c r="C39" s="72"/>
      <c r="D39" s="72"/>
      <c r="E39" s="72"/>
      <c r="F39" s="73"/>
      <c r="G39" s="65" t="s">
        <v>131</v>
      </c>
      <c r="H39" s="13"/>
      <c r="I39" s="13"/>
    </row>
    <row r="40" spans="1:9" ht="12.75" customHeight="1">
      <c r="A40" s="71" t="s">
        <v>134</v>
      </c>
      <c r="B40" s="72"/>
      <c r="C40" s="72"/>
      <c r="D40" s="72"/>
      <c r="E40" s="72"/>
      <c r="F40" s="73"/>
      <c r="G40" s="65" t="s">
        <v>133</v>
      </c>
      <c r="H40" s="13"/>
      <c r="I40" s="13"/>
    </row>
    <row r="41" spans="1:9" ht="12.75" customHeight="1">
      <c r="A41" s="71" t="s">
        <v>13</v>
      </c>
      <c r="B41" s="72"/>
      <c r="C41" s="72"/>
      <c r="D41" s="72"/>
      <c r="E41" s="72"/>
      <c r="F41" s="73"/>
      <c r="G41" s="65" t="s">
        <v>135</v>
      </c>
      <c r="H41" s="13"/>
      <c r="I41" s="13"/>
    </row>
    <row r="42" spans="1:9" ht="12.75" customHeight="1">
      <c r="A42" s="71" t="s">
        <v>136</v>
      </c>
      <c r="B42" s="72"/>
      <c r="C42" s="72"/>
      <c r="D42" s="72"/>
      <c r="E42" s="72"/>
      <c r="F42" s="73"/>
      <c r="G42" s="65" t="s">
        <v>137</v>
      </c>
      <c r="H42" s="13"/>
      <c r="I42" s="13"/>
    </row>
    <row r="43" spans="1:9" ht="12.75" customHeight="1">
      <c r="A43" s="71" t="s">
        <v>16</v>
      </c>
      <c r="B43" s="72"/>
      <c r="C43" s="72"/>
      <c r="D43" s="72"/>
      <c r="E43" s="72"/>
      <c r="F43" s="73"/>
      <c r="G43" s="65" t="s">
        <v>138</v>
      </c>
      <c r="H43" s="13">
        <v>59590466</v>
      </c>
      <c r="I43" s="13">
        <v>59407388</v>
      </c>
    </row>
    <row r="44" spans="1:9" ht="12.75" customHeight="1">
      <c r="A44" s="71" t="s">
        <v>18</v>
      </c>
      <c r="B44" s="72"/>
      <c r="C44" s="72"/>
      <c r="D44" s="72"/>
      <c r="E44" s="72"/>
      <c r="F44" s="73"/>
      <c r="G44" s="65" t="s">
        <v>139</v>
      </c>
      <c r="H44" s="13"/>
      <c r="I44" s="13"/>
    </row>
    <row r="45" spans="1:9" ht="12.75" customHeight="1">
      <c r="A45" s="87" t="s">
        <v>20</v>
      </c>
      <c r="B45" s="88"/>
      <c r="C45" s="88"/>
      <c r="D45" s="88"/>
      <c r="E45" s="88"/>
      <c r="F45" s="89"/>
      <c r="G45" s="65" t="s">
        <v>75</v>
      </c>
      <c r="H45" s="13"/>
      <c r="I45" s="13"/>
    </row>
    <row r="46" spans="1:9" ht="12.75" customHeight="1">
      <c r="A46" s="87" t="s">
        <v>22</v>
      </c>
      <c r="B46" s="88"/>
      <c r="C46" s="88"/>
      <c r="D46" s="88"/>
      <c r="E46" s="88"/>
      <c r="F46" s="89"/>
      <c r="G46" s="65" t="s">
        <v>140</v>
      </c>
      <c r="H46" s="13">
        <v>424568</v>
      </c>
      <c r="I46" s="13">
        <v>420679</v>
      </c>
    </row>
    <row r="47" spans="1:9" ht="12.75" customHeight="1">
      <c r="A47" s="87" t="s">
        <v>24</v>
      </c>
      <c r="B47" s="88"/>
      <c r="C47" s="88"/>
      <c r="D47" s="88"/>
      <c r="E47" s="88"/>
      <c r="F47" s="89"/>
      <c r="G47" s="65" t="s">
        <v>141</v>
      </c>
      <c r="H47" s="13"/>
      <c r="I47" s="13"/>
    </row>
    <row r="48" spans="1:9" ht="12.75" customHeight="1">
      <c r="A48" s="87" t="s">
        <v>25</v>
      </c>
      <c r="B48" s="88"/>
      <c r="C48" s="88"/>
      <c r="D48" s="88"/>
      <c r="E48" s="88"/>
      <c r="F48" s="89"/>
      <c r="G48" s="65" t="s">
        <v>142</v>
      </c>
      <c r="H48" s="13">
        <v>7761</v>
      </c>
      <c r="I48" s="13">
        <v>2993480</v>
      </c>
    </row>
    <row r="49" spans="1:9" ht="12.75" customHeight="1">
      <c r="A49" s="84" t="s">
        <v>143</v>
      </c>
      <c r="B49" s="85"/>
      <c r="C49" s="85"/>
      <c r="D49" s="85"/>
      <c r="E49" s="85"/>
      <c r="F49" s="86"/>
      <c r="G49" s="14" t="s">
        <v>26</v>
      </c>
      <c r="H49" s="15">
        <f>SUM(H35:H48)</f>
        <v>60022795</v>
      </c>
      <c r="I49" s="15">
        <f>SUM(I35:I48)</f>
        <v>62821547</v>
      </c>
    </row>
    <row r="50" spans="1:9" ht="12.75" customHeight="1">
      <c r="A50" s="84" t="s">
        <v>144</v>
      </c>
      <c r="B50" s="85"/>
      <c r="C50" s="85"/>
      <c r="D50" s="85"/>
      <c r="E50" s="85"/>
      <c r="F50" s="86"/>
      <c r="G50" s="16"/>
      <c r="H50" s="15">
        <f>H32+H33+H49</f>
        <v>84900656</v>
      </c>
      <c r="I50" s="15">
        <f>I32+I33+I49</f>
        <v>81199226</v>
      </c>
    </row>
    <row r="51" spans="1:9" ht="12.75" customHeight="1">
      <c r="A51" s="90" t="s">
        <v>145</v>
      </c>
      <c r="B51" s="91"/>
      <c r="C51" s="91"/>
      <c r="D51" s="91"/>
      <c r="E51" s="91"/>
      <c r="F51" s="92"/>
      <c r="G51" s="96"/>
      <c r="H51" s="99"/>
      <c r="I51" s="97"/>
    </row>
    <row r="52" spans="1:9">
      <c r="A52" s="93"/>
      <c r="B52" s="94"/>
      <c r="C52" s="94"/>
      <c r="D52" s="94"/>
      <c r="E52" s="94"/>
      <c r="F52" s="95"/>
      <c r="G52" s="96"/>
      <c r="H52" s="99"/>
      <c r="I52" s="98"/>
    </row>
    <row r="53" spans="1:9" ht="12.75" customHeight="1">
      <c r="A53" s="84" t="s">
        <v>146</v>
      </c>
      <c r="B53" s="85"/>
      <c r="C53" s="85"/>
      <c r="D53" s="85"/>
      <c r="E53" s="85"/>
      <c r="F53" s="86"/>
      <c r="G53" s="65"/>
      <c r="H53" s="11"/>
      <c r="I53" s="11"/>
    </row>
    <row r="54" spans="1:9" ht="12.75" customHeight="1">
      <c r="A54" s="87" t="s">
        <v>147</v>
      </c>
      <c r="B54" s="88"/>
      <c r="C54" s="88"/>
      <c r="D54" s="88"/>
      <c r="E54" s="88"/>
      <c r="F54" s="89"/>
      <c r="G54" s="65" t="s">
        <v>148</v>
      </c>
      <c r="H54" s="13">
        <v>315683</v>
      </c>
      <c r="I54" s="13">
        <v>2208293</v>
      </c>
    </row>
    <row r="55" spans="1:9" ht="12.75" customHeight="1">
      <c r="A55" s="71" t="s">
        <v>116</v>
      </c>
      <c r="B55" s="72"/>
      <c r="C55" s="72"/>
      <c r="D55" s="72"/>
      <c r="E55" s="72"/>
      <c r="F55" s="73"/>
      <c r="G55" s="65" t="s">
        <v>149</v>
      </c>
      <c r="H55" s="13"/>
      <c r="I55" s="13"/>
    </row>
    <row r="56" spans="1:9" ht="12.75" customHeight="1">
      <c r="A56" s="71" t="s">
        <v>150</v>
      </c>
      <c r="B56" s="72"/>
      <c r="C56" s="72"/>
      <c r="D56" s="72"/>
      <c r="E56" s="72"/>
      <c r="F56" s="73"/>
      <c r="G56" s="65" t="s">
        <v>151</v>
      </c>
      <c r="H56" s="13"/>
      <c r="I56" s="13"/>
    </row>
    <row r="57" spans="1:9" ht="12.75" customHeight="1">
      <c r="A57" s="71" t="s">
        <v>152</v>
      </c>
      <c r="B57" s="72"/>
      <c r="C57" s="72"/>
      <c r="D57" s="72"/>
      <c r="E57" s="72"/>
      <c r="F57" s="73"/>
      <c r="G57" s="65" t="s">
        <v>153</v>
      </c>
      <c r="H57" s="13">
        <v>1610678</v>
      </c>
      <c r="I57" s="13">
        <v>586385</v>
      </c>
    </row>
    <row r="58" spans="1:9" ht="12.75" customHeight="1">
      <c r="A58" s="71" t="s">
        <v>154</v>
      </c>
      <c r="B58" s="72"/>
      <c r="C58" s="72"/>
      <c r="D58" s="72"/>
      <c r="E58" s="72"/>
      <c r="F58" s="73"/>
      <c r="G58" s="65" t="s">
        <v>155</v>
      </c>
      <c r="H58" s="13"/>
      <c r="I58" s="13"/>
    </row>
    <row r="59" spans="1:9" ht="12.75" customHeight="1">
      <c r="A59" s="87" t="s">
        <v>156</v>
      </c>
      <c r="B59" s="88"/>
      <c r="C59" s="88"/>
      <c r="D59" s="88"/>
      <c r="E59" s="88"/>
      <c r="F59" s="89"/>
      <c r="G59" s="65" t="s">
        <v>157</v>
      </c>
      <c r="H59" s="13">
        <v>0</v>
      </c>
      <c r="I59" s="13">
        <v>51299</v>
      </c>
    </row>
    <row r="60" spans="1:9" ht="12.75" customHeight="1">
      <c r="A60" s="87" t="s">
        <v>158</v>
      </c>
      <c r="B60" s="88"/>
      <c r="C60" s="88"/>
      <c r="D60" s="88"/>
      <c r="E60" s="88"/>
      <c r="F60" s="89"/>
      <c r="G60" s="65" t="s">
        <v>159</v>
      </c>
      <c r="H60" s="13"/>
      <c r="I60" s="13"/>
    </row>
    <row r="61" spans="1:9" ht="12.75" customHeight="1">
      <c r="A61" s="87" t="s">
        <v>27</v>
      </c>
      <c r="B61" s="88"/>
      <c r="C61" s="88"/>
      <c r="D61" s="88"/>
      <c r="E61" s="88"/>
      <c r="F61" s="89"/>
      <c r="G61" s="65" t="s">
        <v>160</v>
      </c>
      <c r="H61" s="13">
        <v>8629183</v>
      </c>
      <c r="I61" s="13">
        <v>3108829</v>
      </c>
    </row>
    <row r="62" spans="1:9" ht="12.75" customHeight="1">
      <c r="A62" s="84" t="s">
        <v>161</v>
      </c>
      <c r="B62" s="85"/>
      <c r="C62" s="85"/>
      <c r="D62" s="85"/>
      <c r="E62" s="85"/>
      <c r="F62" s="86"/>
      <c r="G62" s="14" t="s">
        <v>28</v>
      </c>
      <c r="H62" s="46">
        <f>SUM(H54:H61)</f>
        <v>10555544</v>
      </c>
      <c r="I62" s="46">
        <f>SUM(I54:I61)</f>
        <v>5954806</v>
      </c>
    </row>
    <row r="63" spans="1:9" ht="24.75" customHeight="1">
      <c r="A63" s="84" t="s">
        <v>163</v>
      </c>
      <c r="B63" s="85"/>
      <c r="C63" s="85"/>
      <c r="D63" s="85"/>
      <c r="E63" s="85"/>
      <c r="F63" s="86"/>
      <c r="G63" s="14" t="s">
        <v>162</v>
      </c>
      <c r="H63" s="15"/>
      <c r="I63" s="15"/>
    </row>
    <row r="64" spans="1:9" ht="12.75" customHeight="1">
      <c r="A64" s="84" t="s">
        <v>164</v>
      </c>
      <c r="B64" s="85"/>
      <c r="C64" s="85"/>
      <c r="D64" s="85"/>
      <c r="E64" s="85"/>
      <c r="F64" s="86"/>
      <c r="G64" s="14"/>
      <c r="H64" s="11"/>
      <c r="I64" s="11"/>
    </row>
    <row r="65" spans="1:9" ht="12.75" customHeight="1">
      <c r="A65" s="87" t="s">
        <v>147</v>
      </c>
      <c r="B65" s="88"/>
      <c r="C65" s="88"/>
      <c r="D65" s="88"/>
      <c r="E65" s="88"/>
      <c r="F65" s="89"/>
      <c r="G65" s="65" t="s">
        <v>165</v>
      </c>
      <c r="H65" s="13">
        <v>3428722</v>
      </c>
      <c r="I65" s="13">
        <v>3402905</v>
      </c>
    </row>
    <row r="66" spans="1:9" ht="12.75" customHeight="1">
      <c r="A66" s="71" t="s">
        <v>116</v>
      </c>
      <c r="B66" s="72"/>
      <c r="C66" s="72"/>
      <c r="D66" s="72"/>
      <c r="E66" s="72"/>
      <c r="F66" s="73"/>
      <c r="G66" s="65" t="s">
        <v>166</v>
      </c>
      <c r="H66" s="13"/>
      <c r="I66" s="13"/>
    </row>
    <row r="67" spans="1:9" ht="12.75" customHeight="1">
      <c r="A67" s="71" t="s">
        <v>167</v>
      </c>
      <c r="B67" s="72"/>
      <c r="C67" s="72"/>
      <c r="D67" s="72"/>
      <c r="E67" s="72"/>
      <c r="F67" s="73"/>
      <c r="G67" s="65" t="s">
        <v>168</v>
      </c>
      <c r="H67" s="13"/>
      <c r="I67" s="13"/>
    </row>
    <row r="68" spans="1:9" ht="12.75" customHeight="1">
      <c r="A68" s="71" t="s">
        <v>169</v>
      </c>
      <c r="B68" s="72"/>
      <c r="C68" s="72"/>
      <c r="D68" s="72"/>
      <c r="E68" s="72"/>
      <c r="F68" s="73"/>
      <c r="G68" s="65" t="s">
        <v>170</v>
      </c>
      <c r="H68" s="13"/>
      <c r="I68" s="13"/>
    </row>
    <row r="69" spans="1:9" ht="12.75" customHeight="1">
      <c r="A69" s="71" t="s">
        <v>171</v>
      </c>
      <c r="B69" s="72"/>
      <c r="C69" s="72"/>
      <c r="D69" s="72"/>
      <c r="E69" s="72"/>
      <c r="F69" s="73"/>
      <c r="G69" s="65" t="s">
        <v>172</v>
      </c>
      <c r="H69" s="13"/>
      <c r="I69" s="13"/>
    </row>
    <row r="70" spans="1:9" ht="12.75" customHeight="1">
      <c r="A70" s="87" t="s">
        <v>32</v>
      </c>
      <c r="B70" s="88"/>
      <c r="C70" s="88"/>
      <c r="D70" s="88"/>
      <c r="E70" s="88"/>
      <c r="F70" s="89"/>
      <c r="G70" s="65" t="s">
        <v>173</v>
      </c>
      <c r="H70" s="13"/>
      <c r="I70" s="13">
        <v>5823861</v>
      </c>
    </row>
    <row r="71" spans="1:9">
      <c r="A71" s="100" t="s">
        <v>34</v>
      </c>
      <c r="B71" s="101"/>
      <c r="C71" s="101"/>
      <c r="D71" s="101"/>
      <c r="E71" s="101"/>
      <c r="F71" s="102"/>
      <c r="G71" s="65" t="s">
        <v>174</v>
      </c>
      <c r="H71" s="13">
        <v>185619</v>
      </c>
      <c r="I71" s="13"/>
    </row>
    <row r="72" spans="1:9">
      <c r="A72" s="103" t="s">
        <v>175</v>
      </c>
      <c r="B72" s="104"/>
      <c r="C72" s="104"/>
      <c r="D72" s="104"/>
      <c r="E72" s="104"/>
      <c r="F72" s="105"/>
      <c r="G72" s="14" t="s">
        <v>36</v>
      </c>
      <c r="H72" s="15">
        <f>SUM(H65:H71)</f>
        <v>3614341</v>
      </c>
      <c r="I72" s="15">
        <f>SUM(I65:I71)</f>
        <v>9226766</v>
      </c>
    </row>
    <row r="73" spans="1:9">
      <c r="A73" s="103" t="s">
        <v>37</v>
      </c>
      <c r="B73" s="104"/>
      <c r="C73" s="104"/>
      <c r="D73" s="104"/>
      <c r="E73" s="104"/>
      <c r="F73" s="105"/>
      <c r="G73" s="65"/>
      <c r="H73" s="11"/>
      <c r="I73" s="11"/>
    </row>
    <row r="74" spans="1:9">
      <c r="A74" s="100" t="s">
        <v>176</v>
      </c>
      <c r="B74" s="101"/>
      <c r="C74" s="101"/>
      <c r="D74" s="101"/>
      <c r="E74" s="101"/>
      <c r="F74" s="102"/>
      <c r="G74" s="65" t="s">
        <v>177</v>
      </c>
      <c r="H74" s="13">
        <f>78414</f>
        <v>78414</v>
      </c>
      <c r="I74" s="13">
        <f>78414</f>
        <v>78414</v>
      </c>
    </row>
    <row r="75" spans="1:9">
      <c r="A75" s="100" t="s">
        <v>39</v>
      </c>
      <c r="B75" s="101"/>
      <c r="C75" s="101"/>
      <c r="D75" s="101"/>
      <c r="E75" s="101"/>
      <c r="F75" s="102"/>
      <c r="G75" s="65" t="s">
        <v>178</v>
      </c>
      <c r="H75" s="13"/>
      <c r="I75" s="13"/>
    </row>
    <row r="76" spans="1:9">
      <c r="A76" s="100" t="s">
        <v>41</v>
      </c>
      <c r="B76" s="101"/>
      <c r="C76" s="101"/>
      <c r="D76" s="101"/>
      <c r="E76" s="101"/>
      <c r="F76" s="102"/>
      <c r="G76" s="65" t="s">
        <v>179</v>
      </c>
      <c r="H76" s="13"/>
      <c r="I76" s="13"/>
    </row>
    <row r="77" spans="1:9">
      <c r="A77" s="100" t="s">
        <v>42</v>
      </c>
      <c r="B77" s="101"/>
      <c r="C77" s="101"/>
      <c r="D77" s="101"/>
      <c r="E77" s="101"/>
      <c r="F77" s="102"/>
      <c r="G77" s="65" t="s">
        <v>180</v>
      </c>
      <c r="H77" s="13">
        <v>15215873</v>
      </c>
      <c r="I77" s="13">
        <v>15647597</v>
      </c>
    </row>
    <row r="78" spans="1:9" ht="17.25" customHeight="1">
      <c r="A78" s="100" t="s">
        <v>181</v>
      </c>
      <c r="B78" s="101"/>
      <c r="C78" s="101"/>
      <c r="D78" s="101"/>
      <c r="E78" s="101"/>
      <c r="F78" s="102"/>
      <c r="G78" s="65" t="s">
        <v>182</v>
      </c>
      <c r="H78" s="13">
        <v>55436484</v>
      </c>
      <c r="I78" s="13">
        <v>50291643</v>
      </c>
    </row>
    <row r="79" spans="1:9" ht="26.25" customHeight="1">
      <c r="A79" s="84" t="s">
        <v>183</v>
      </c>
      <c r="B79" s="85"/>
      <c r="C79" s="85"/>
      <c r="D79" s="85"/>
      <c r="E79" s="85"/>
      <c r="F79" s="86"/>
      <c r="G79" s="14" t="s">
        <v>185</v>
      </c>
      <c r="H79" s="46">
        <f>SUM(H74:H78)</f>
        <v>70730771</v>
      </c>
      <c r="I79" s="46">
        <f>SUM(I74:I78)</f>
        <v>66017654</v>
      </c>
    </row>
    <row r="80" spans="1:9" ht="13.5" customHeight="1">
      <c r="A80" s="100" t="s">
        <v>184</v>
      </c>
      <c r="B80" s="101"/>
      <c r="C80" s="101"/>
      <c r="D80" s="101"/>
      <c r="E80" s="101"/>
      <c r="F80" s="102"/>
      <c r="G80" s="65" t="s">
        <v>186</v>
      </c>
      <c r="H80" s="13"/>
      <c r="I80" s="13"/>
    </row>
    <row r="81" spans="1:9" ht="12.75" customHeight="1">
      <c r="A81" s="103" t="s">
        <v>187</v>
      </c>
      <c r="B81" s="104"/>
      <c r="C81" s="104"/>
      <c r="D81" s="104"/>
      <c r="E81" s="104"/>
      <c r="F81" s="105"/>
      <c r="G81" s="14" t="s">
        <v>44</v>
      </c>
      <c r="H81" s="15">
        <f>SUM(H79:H80)</f>
        <v>70730771</v>
      </c>
      <c r="I81" s="15">
        <f>SUM(I79:I80)</f>
        <v>66017654</v>
      </c>
    </row>
    <row r="82" spans="1:9">
      <c r="A82" s="103" t="s">
        <v>188</v>
      </c>
      <c r="B82" s="104"/>
      <c r="C82" s="104"/>
      <c r="D82" s="104"/>
      <c r="E82" s="104"/>
      <c r="F82" s="105"/>
      <c r="G82" s="17"/>
      <c r="H82" s="15">
        <f>H62+H63+H72+H81</f>
        <v>84900656</v>
      </c>
      <c r="I82" s="15">
        <f>I62+I63+I72+I81</f>
        <v>81199226</v>
      </c>
    </row>
    <row r="83" spans="1:9">
      <c r="A83" s="103" t="s">
        <v>331</v>
      </c>
      <c r="B83" s="104"/>
      <c r="C83" s="104"/>
      <c r="D83" s="104"/>
      <c r="E83" s="104"/>
      <c r="F83" s="105"/>
      <c r="G83" s="17"/>
      <c r="H83" s="57">
        <f>(H50-H46-H62-H72)/H74*1000</f>
        <v>896602.68574489246</v>
      </c>
      <c r="I83" s="57">
        <f>(I50-I46-I62-I72)/I74*1000</f>
        <v>836546.72634988651</v>
      </c>
    </row>
    <row r="84" spans="1:9" ht="34.5" customHeight="1">
      <c r="A84" s="4" t="s">
        <v>95</v>
      </c>
      <c r="B84" s="4"/>
      <c r="C84" s="4" t="s">
        <v>332</v>
      </c>
      <c r="D84" s="4"/>
      <c r="E84" s="4"/>
      <c r="F84" s="4"/>
      <c r="G84" s="4" t="s">
        <v>96</v>
      </c>
      <c r="H84" s="4"/>
      <c r="I84" s="6"/>
    </row>
    <row r="85" spans="1:9">
      <c r="A85" s="6"/>
      <c r="B85" s="6" t="s">
        <v>97</v>
      </c>
      <c r="C85" s="6"/>
      <c r="D85" s="6"/>
      <c r="E85" s="6"/>
      <c r="F85" s="6"/>
      <c r="G85" s="106" t="s">
        <v>83</v>
      </c>
      <c r="H85" s="106"/>
      <c r="I85" s="44"/>
    </row>
    <row r="86" spans="1:9" ht="22.5" customHeight="1">
      <c r="A86" s="4" t="s">
        <v>98</v>
      </c>
      <c r="B86" s="4"/>
      <c r="C86" s="4" t="s">
        <v>99</v>
      </c>
      <c r="D86" s="4"/>
      <c r="E86" s="4"/>
      <c r="F86" s="4"/>
      <c r="G86" s="4" t="s">
        <v>96</v>
      </c>
      <c r="H86" s="4"/>
      <c r="I86" s="6"/>
    </row>
    <row r="87" spans="1:9">
      <c r="A87" s="3"/>
      <c r="B87" s="3" t="s">
        <v>97</v>
      </c>
      <c r="C87" s="3"/>
      <c r="D87" s="3"/>
      <c r="E87" s="3"/>
      <c r="F87" s="3"/>
      <c r="G87" s="106" t="s">
        <v>83</v>
      </c>
      <c r="H87" s="106"/>
      <c r="I87" s="44"/>
    </row>
    <row r="88" spans="1:9" ht="22.5" customHeight="1">
      <c r="A88" s="3"/>
      <c r="B88" s="3"/>
      <c r="C88" s="3"/>
      <c r="D88" s="3"/>
      <c r="E88" s="3"/>
      <c r="F88" s="3"/>
      <c r="G88" s="3"/>
      <c r="H88" s="3"/>
      <c r="I88" s="3"/>
    </row>
    <row r="89" spans="1:9">
      <c r="A89" s="3" t="s">
        <v>100</v>
      </c>
      <c r="B89" s="3"/>
      <c r="C89" s="3"/>
      <c r="D89" s="3"/>
      <c r="E89" s="3"/>
      <c r="F89" s="3"/>
      <c r="G89" s="3"/>
      <c r="H89" s="3"/>
      <c r="I89" s="3"/>
    </row>
    <row r="90" spans="1:9" ht="14.2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>
      <c r="A91" s="1"/>
      <c r="B91" s="1"/>
      <c r="C91" s="1"/>
      <c r="D91" s="1"/>
      <c r="E91" s="1"/>
      <c r="F91" s="1"/>
      <c r="G91" s="1"/>
      <c r="H91" s="1"/>
      <c r="I91" s="1"/>
    </row>
    <row r="92" spans="1:9">
      <c r="A92" s="1"/>
      <c r="B92" s="1"/>
      <c r="C92" s="1"/>
      <c r="D92" s="1"/>
      <c r="E92" s="1"/>
      <c r="F92" s="1"/>
      <c r="G92" s="1"/>
      <c r="H92" s="1"/>
      <c r="I92" s="1"/>
    </row>
    <row r="93" spans="1:9">
      <c r="A93" s="1"/>
      <c r="B93" s="1"/>
      <c r="C93" s="1"/>
      <c r="D93" s="1"/>
      <c r="E93" s="1"/>
      <c r="F93" s="1"/>
      <c r="G93" s="1"/>
      <c r="H93" s="1"/>
      <c r="I93" s="1"/>
    </row>
    <row r="94" spans="1:9">
      <c r="A94" s="1"/>
      <c r="B94" s="1"/>
      <c r="C94" s="1"/>
      <c r="D94" s="1"/>
      <c r="E94" s="1"/>
      <c r="F94" s="1"/>
      <c r="G94" s="1"/>
      <c r="H94" s="1"/>
      <c r="I94" s="1"/>
    </row>
    <row r="95" spans="1:9">
      <c r="A95" s="1"/>
      <c r="B95" s="1"/>
      <c r="C95" s="1"/>
      <c r="D95" s="1"/>
      <c r="E95" s="1"/>
      <c r="F95" s="1"/>
      <c r="G95" s="1"/>
      <c r="H95" s="1"/>
      <c r="I95" s="1"/>
    </row>
    <row r="96" spans="1:9">
      <c r="A96" s="1"/>
      <c r="B96" s="1"/>
      <c r="C96" s="1"/>
      <c r="D96" s="1"/>
      <c r="E96" s="1"/>
      <c r="F96" s="1"/>
      <c r="G96" s="1"/>
      <c r="H96" s="1"/>
      <c r="I96" s="1"/>
    </row>
    <row r="97" spans="1:9">
      <c r="A97" s="1"/>
      <c r="B97" s="1"/>
      <c r="C97" s="1"/>
      <c r="D97" s="1"/>
      <c r="E97" s="1"/>
      <c r="F97" s="1"/>
      <c r="G97" s="1"/>
      <c r="H97" s="1"/>
      <c r="I97" s="1"/>
    </row>
    <row r="98" spans="1:9">
      <c r="A98" s="1"/>
      <c r="B98" s="1"/>
      <c r="C98" s="1"/>
      <c r="D98" s="1"/>
      <c r="E98" s="1"/>
      <c r="F98" s="1"/>
      <c r="G98" s="1"/>
      <c r="H98" s="1"/>
      <c r="I98" s="1"/>
    </row>
    <row r="99" spans="1:9">
      <c r="A99" s="1"/>
      <c r="B99" s="1"/>
      <c r="C99" s="1"/>
      <c r="D99" s="1"/>
      <c r="E99" s="1"/>
      <c r="F99" s="1"/>
      <c r="G99" s="1"/>
      <c r="H99" s="1"/>
      <c r="I99" s="1"/>
    </row>
    <row r="100" spans="1:9">
      <c r="A100" s="1"/>
      <c r="B100" s="1"/>
      <c r="C100" s="1"/>
      <c r="D100" s="1"/>
      <c r="E100" s="1"/>
      <c r="F100" s="1"/>
      <c r="G100" s="1"/>
      <c r="H100" s="1"/>
      <c r="I100" s="1"/>
    </row>
    <row r="101" spans="1:9">
      <c r="A101" s="1"/>
      <c r="B101" s="1"/>
      <c r="C101" s="1"/>
      <c r="D101" s="1"/>
      <c r="E101" s="1"/>
      <c r="F101" s="1"/>
      <c r="G101" s="1"/>
      <c r="H101" s="1"/>
      <c r="I101" s="1"/>
    </row>
    <row r="102" spans="1:9">
      <c r="A102" s="1"/>
      <c r="B102" s="1"/>
      <c r="C102" s="1"/>
      <c r="D102" s="1"/>
      <c r="E102" s="1"/>
      <c r="F102" s="1"/>
      <c r="G102" s="1"/>
      <c r="H102" s="1"/>
      <c r="I102" s="1"/>
    </row>
    <row r="103" spans="1:9">
      <c r="A103" s="1"/>
      <c r="B103" s="1"/>
      <c r="C103" s="1"/>
      <c r="D103" s="1"/>
      <c r="E103" s="1"/>
      <c r="F103" s="1"/>
      <c r="G103" s="1"/>
      <c r="H103" s="1"/>
      <c r="I103" s="1"/>
    </row>
    <row r="104" spans="1:9">
      <c r="A104" s="1"/>
      <c r="B104" s="1"/>
      <c r="C104" s="1"/>
      <c r="D104" s="1"/>
      <c r="E104" s="1"/>
      <c r="F104" s="1"/>
      <c r="G104" s="1"/>
      <c r="H104" s="1"/>
      <c r="I104" s="1"/>
    </row>
    <row r="105" spans="1:9">
      <c r="A105" s="1"/>
      <c r="B105" s="1"/>
      <c r="C105" s="1"/>
      <c r="D105" s="1"/>
      <c r="E105" s="1"/>
      <c r="F105" s="1"/>
      <c r="G105" s="1"/>
      <c r="H105" s="1"/>
      <c r="I105" s="1"/>
    </row>
    <row r="106" spans="1:9">
      <c r="A106" s="1"/>
      <c r="B106" s="1"/>
      <c r="C106" s="1"/>
      <c r="D106" s="1"/>
      <c r="E106" s="1"/>
      <c r="F106" s="1"/>
      <c r="G106" s="1"/>
      <c r="H106" s="1"/>
      <c r="I106" s="1"/>
    </row>
    <row r="107" spans="1:9">
      <c r="A107" s="1"/>
      <c r="B107" s="1"/>
      <c r="C107" s="1"/>
      <c r="D107" s="1"/>
      <c r="E107" s="1"/>
      <c r="F107" s="1"/>
      <c r="G107" s="1"/>
      <c r="H107" s="1"/>
      <c r="I107" s="1"/>
    </row>
    <row r="108" spans="1:9">
      <c r="A108" s="1"/>
      <c r="B108" s="1"/>
      <c r="C108" s="1"/>
      <c r="D108" s="1"/>
      <c r="E108" s="1"/>
      <c r="F108" s="1"/>
      <c r="G108" s="1"/>
      <c r="H108" s="1"/>
      <c r="I108" s="1"/>
    </row>
    <row r="109" spans="1:9">
      <c r="A109" s="1"/>
      <c r="B109" s="1"/>
      <c r="C109" s="1"/>
      <c r="D109" s="1"/>
      <c r="E109" s="1"/>
      <c r="F109" s="1"/>
      <c r="G109" s="1"/>
      <c r="H109" s="1"/>
      <c r="I109" s="1"/>
    </row>
    <row r="110" spans="1:9">
      <c r="A110" s="1"/>
      <c r="B110" s="1"/>
      <c r="C110" s="1"/>
      <c r="D110" s="1"/>
      <c r="E110" s="1"/>
      <c r="F110" s="1"/>
      <c r="G110" s="1"/>
      <c r="H110" s="1"/>
      <c r="I110" s="1"/>
    </row>
    <row r="111" spans="1:9">
      <c r="A111" s="1"/>
      <c r="B111" s="1"/>
      <c r="C111" s="1"/>
      <c r="D111" s="1"/>
      <c r="E111" s="1"/>
      <c r="F111" s="1"/>
      <c r="G111" s="1"/>
      <c r="H111" s="1"/>
      <c r="I111" s="1"/>
    </row>
    <row r="112" spans="1:9">
      <c r="A112" s="1"/>
      <c r="B112" s="1"/>
      <c r="C112" s="1"/>
      <c r="D112" s="1"/>
      <c r="E112" s="1"/>
      <c r="F112" s="1"/>
      <c r="G112" s="1"/>
      <c r="H112" s="1"/>
      <c r="I112" s="1"/>
    </row>
    <row r="113" spans="1:9">
      <c r="A113" s="1"/>
      <c r="B113" s="1"/>
      <c r="C113" s="1"/>
      <c r="D113" s="1"/>
      <c r="E113" s="1"/>
      <c r="F113" s="1"/>
      <c r="G113" s="1"/>
      <c r="H113" s="1"/>
      <c r="I113" s="1"/>
    </row>
    <row r="114" spans="1:9">
      <c r="A114" s="1"/>
      <c r="B114" s="1"/>
      <c r="C114" s="1"/>
      <c r="D114" s="1"/>
      <c r="E114" s="1"/>
      <c r="F114" s="1"/>
      <c r="G114" s="1"/>
      <c r="H114" s="1"/>
      <c r="I114" s="1"/>
    </row>
    <row r="115" spans="1:9">
      <c r="A115" s="1"/>
      <c r="B115" s="1"/>
      <c r="C115" s="1"/>
      <c r="D115" s="1"/>
      <c r="E115" s="1"/>
      <c r="F115" s="1"/>
      <c r="G115" s="1"/>
      <c r="H115" s="1"/>
      <c r="I115" s="1"/>
    </row>
    <row r="116" spans="1:9">
      <c r="A116" s="1"/>
      <c r="B116" s="1"/>
      <c r="C116" s="1"/>
      <c r="D116" s="1"/>
      <c r="E116" s="1"/>
      <c r="F116" s="1"/>
      <c r="G116" s="1"/>
      <c r="H116" s="1"/>
      <c r="I116" s="1"/>
    </row>
    <row r="117" spans="1:9">
      <c r="A117" s="1"/>
      <c r="B117" s="1"/>
      <c r="C117" s="1"/>
      <c r="D117" s="1"/>
      <c r="E117" s="1"/>
      <c r="F117" s="1"/>
      <c r="G117" s="1"/>
      <c r="H117" s="1"/>
      <c r="I117" s="1"/>
    </row>
    <row r="118" spans="1:9">
      <c r="A118" s="1"/>
      <c r="B118" s="1"/>
      <c r="C118" s="1"/>
      <c r="D118" s="1"/>
      <c r="E118" s="1"/>
      <c r="F118" s="1"/>
      <c r="G118" s="1"/>
      <c r="H118" s="1"/>
      <c r="I118" s="1"/>
    </row>
    <row r="119" spans="1:9">
      <c r="A119" s="1"/>
      <c r="B119" s="1"/>
      <c r="C119" s="1"/>
      <c r="D119" s="1"/>
      <c r="E119" s="1"/>
      <c r="F119" s="1"/>
      <c r="G119" s="1"/>
      <c r="H119" s="1"/>
      <c r="I119" s="1"/>
    </row>
    <row r="120" spans="1:9">
      <c r="A120" s="1"/>
      <c r="B120" s="1"/>
      <c r="C120" s="1"/>
      <c r="D120" s="1"/>
      <c r="E120" s="1"/>
      <c r="F120" s="1"/>
      <c r="G120" s="1"/>
      <c r="H120" s="1"/>
      <c r="I120" s="1"/>
    </row>
    <row r="121" spans="1:9">
      <c r="A121" s="1"/>
      <c r="B121" s="1"/>
      <c r="C121" s="1"/>
      <c r="D121" s="1"/>
      <c r="E121" s="1"/>
      <c r="F121" s="1"/>
      <c r="G121" s="1"/>
      <c r="H121" s="1"/>
      <c r="I121" s="1"/>
    </row>
    <row r="122" spans="1:9">
      <c r="A122" s="1"/>
      <c r="B122" s="1"/>
      <c r="C122" s="1"/>
      <c r="D122" s="1"/>
      <c r="E122" s="1"/>
      <c r="F122" s="1"/>
      <c r="G122" s="1"/>
      <c r="H122" s="1"/>
      <c r="I122" s="1"/>
    </row>
    <row r="123" spans="1:9">
      <c r="A123" s="1"/>
      <c r="B123" s="1"/>
      <c r="C123" s="1"/>
      <c r="D123" s="1"/>
      <c r="E123" s="1"/>
      <c r="F123" s="1"/>
      <c r="G123" s="1"/>
      <c r="H123" s="1"/>
      <c r="I123" s="1"/>
    </row>
    <row r="124" spans="1:9">
      <c r="A124" s="1"/>
      <c r="B124" s="1"/>
      <c r="C124" s="1"/>
      <c r="D124" s="1"/>
      <c r="E124" s="1"/>
      <c r="F124" s="1"/>
      <c r="G124" s="1"/>
      <c r="H124" s="1"/>
      <c r="I124" s="1"/>
    </row>
    <row r="125" spans="1:9">
      <c r="A125" s="1"/>
      <c r="B125" s="1"/>
      <c r="C125" s="1"/>
      <c r="D125" s="1"/>
      <c r="E125" s="1"/>
      <c r="F125" s="1"/>
      <c r="G125" s="1"/>
      <c r="H125" s="1"/>
      <c r="I125" s="1"/>
    </row>
    <row r="126" spans="1:9">
      <c r="A126" s="1"/>
      <c r="B126" s="1"/>
      <c r="C126" s="1"/>
      <c r="D126" s="1"/>
      <c r="E126" s="1"/>
      <c r="F126" s="1"/>
      <c r="G126" s="1"/>
      <c r="H126" s="1"/>
      <c r="I126" s="1"/>
    </row>
    <row r="127" spans="1:9">
      <c r="A127" s="1"/>
      <c r="B127" s="1"/>
      <c r="C127" s="1"/>
      <c r="D127" s="1"/>
      <c r="E127" s="1"/>
      <c r="F127" s="1"/>
      <c r="G127" s="1"/>
      <c r="H127" s="1"/>
      <c r="I127" s="1"/>
    </row>
    <row r="128" spans="1:9">
      <c r="A128" s="1"/>
      <c r="B128" s="1"/>
      <c r="C128" s="1"/>
      <c r="D128" s="1"/>
      <c r="E128" s="1"/>
      <c r="F128" s="1"/>
      <c r="G128" s="1"/>
      <c r="H128" s="1"/>
      <c r="I128" s="1"/>
    </row>
    <row r="129" spans="1:9">
      <c r="A129" s="1"/>
      <c r="B129" s="1"/>
      <c r="C129" s="1"/>
      <c r="D129" s="1"/>
      <c r="E129" s="1"/>
      <c r="F129" s="1"/>
      <c r="G129" s="1"/>
      <c r="H129" s="1"/>
      <c r="I129" s="1"/>
    </row>
    <row r="130" spans="1:9">
      <c r="A130" s="1"/>
      <c r="B130" s="1"/>
      <c r="C130" s="1"/>
      <c r="D130" s="1"/>
      <c r="E130" s="1"/>
      <c r="F130" s="1"/>
      <c r="G130" s="1"/>
      <c r="H130" s="1"/>
      <c r="I130" s="1"/>
    </row>
    <row r="131" spans="1:9">
      <c r="A131" s="1"/>
      <c r="B131" s="1"/>
      <c r="C131" s="1"/>
      <c r="D131" s="1"/>
      <c r="E131" s="1"/>
      <c r="F131" s="1"/>
      <c r="G131" s="1"/>
      <c r="H131" s="1"/>
      <c r="I131" s="1"/>
    </row>
    <row r="132" spans="1:9">
      <c r="A132" s="1"/>
      <c r="B132" s="1"/>
      <c r="C132" s="1"/>
      <c r="D132" s="1"/>
      <c r="E132" s="1"/>
      <c r="F132" s="1"/>
      <c r="G132" s="1"/>
      <c r="H132" s="1"/>
      <c r="I132" s="1"/>
    </row>
    <row r="133" spans="1:9">
      <c r="A133" s="1"/>
      <c r="B133" s="1"/>
      <c r="C133" s="1"/>
      <c r="D133" s="1"/>
      <c r="E133" s="1"/>
      <c r="F133" s="1"/>
      <c r="G133" s="1"/>
      <c r="H133" s="1"/>
      <c r="I133" s="1"/>
    </row>
    <row r="134" spans="1:9">
      <c r="A134" s="1"/>
      <c r="B134" s="1"/>
      <c r="C134" s="1"/>
      <c r="D134" s="1"/>
      <c r="E134" s="1"/>
      <c r="F134" s="1"/>
      <c r="G134" s="1"/>
      <c r="H134" s="1"/>
      <c r="I134" s="1"/>
    </row>
    <row r="135" spans="1:9">
      <c r="A135" s="1"/>
      <c r="B135" s="1"/>
      <c r="C135" s="1"/>
      <c r="D135" s="1"/>
      <c r="E135" s="1"/>
      <c r="F135" s="1"/>
      <c r="G135" s="1"/>
      <c r="H135" s="1"/>
      <c r="I135" s="1"/>
    </row>
    <row r="136" spans="1:9">
      <c r="A136" s="1"/>
      <c r="B136" s="1"/>
      <c r="C136" s="1"/>
      <c r="D136" s="1"/>
      <c r="E136" s="1"/>
      <c r="F136" s="1"/>
      <c r="G136" s="1"/>
      <c r="H136" s="1"/>
      <c r="I136" s="1"/>
    </row>
    <row r="137" spans="1:9">
      <c r="A137" s="1"/>
      <c r="B137" s="1"/>
      <c r="C137" s="1"/>
      <c r="D137" s="1"/>
      <c r="E137" s="1"/>
      <c r="F137" s="1"/>
      <c r="G137" s="1"/>
      <c r="H137" s="1"/>
      <c r="I137" s="1"/>
    </row>
    <row r="138" spans="1:9">
      <c r="A138" s="1"/>
      <c r="B138" s="1"/>
      <c r="C138" s="1"/>
      <c r="D138" s="1"/>
      <c r="E138" s="1"/>
      <c r="F138" s="1"/>
      <c r="G138" s="1"/>
      <c r="H138" s="1"/>
      <c r="I138" s="1"/>
    </row>
    <row r="139" spans="1:9">
      <c r="A139" s="1"/>
      <c r="B139" s="1"/>
      <c r="C139" s="1"/>
      <c r="D139" s="1"/>
      <c r="E139" s="1"/>
      <c r="F139" s="1"/>
      <c r="G139" s="1"/>
      <c r="H139" s="1"/>
      <c r="I139" s="1"/>
    </row>
    <row r="140" spans="1:9">
      <c r="A140" s="1"/>
      <c r="B140" s="1"/>
      <c r="C140" s="1"/>
      <c r="D140" s="1"/>
      <c r="E140" s="1"/>
      <c r="F140" s="1"/>
      <c r="G140" s="1"/>
      <c r="H140" s="1"/>
      <c r="I140" s="1"/>
    </row>
    <row r="141" spans="1:9">
      <c r="A141" s="1"/>
      <c r="B141" s="1"/>
      <c r="C141" s="1"/>
      <c r="D141" s="1"/>
      <c r="E141" s="1"/>
      <c r="F141" s="1"/>
      <c r="G141" s="1"/>
      <c r="H141" s="1"/>
      <c r="I141" s="1"/>
    </row>
    <row r="142" spans="1:9">
      <c r="A142" s="1"/>
      <c r="B142" s="1"/>
      <c r="C142" s="1"/>
      <c r="D142" s="1"/>
      <c r="E142" s="1"/>
      <c r="F142" s="1"/>
      <c r="G142" s="1"/>
      <c r="H142" s="1"/>
      <c r="I142" s="1"/>
    </row>
    <row r="143" spans="1:9">
      <c r="A143" s="1"/>
      <c r="B143" s="1"/>
      <c r="C143" s="1"/>
      <c r="D143" s="1"/>
      <c r="E143" s="1"/>
      <c r="F143" s="1"/>
      <c r="G143" s="1"/>
      <c r="H143" s="1"/>
      <c r="I143" s="1"/>
    </row>
    <row r="144" spans="1:9">
      <c r="A144" s="1"/>
      <c r="B144" s="1"/>
      <c r="C144" s="1"/>
      <c r="D144" s="1"/>
      <c r="E144" s="1"/>
      <c r="F144" s="1"/>
      <c r="G144" s="1"/>
      <c r="H144" s="1"/>
      <c r="I144" s="1"/>
    </row>
    <row r="145" spans="1:9">
      <c r="A145" s="1"/>
      <c r="B145" s="1"/>
      <c r="C145" s="1"/>
      <c r="D145" s="1"/>
      <c r="E145" s="1"/>
      <c r="F145" s="1"/>
      <c r="G145" s="1"/>
      <c r="H145" s="1"/>
      <c r="I145" s="1"/>
    </row>
    <row r="146" spans="1:9">
      <c r="A146" s="1"/>
      <c r="B146" s="1"/>
      <c r="C146" s="1"/>
      <c r="D146" s="1"/>
      <c r="E146" s="1"/>
      <c r="F146" s="1"/>
      <c r="G146" s="1"/>
      <c r="H146" s="1"/>
      <c r="I146" s="1"/>
    </row>
    <row r="147" spans="1:9">
      <c r="A147" s="1"/>
      <c r="B147" s="1"/>
      <c r="C147" s="1"/>
      <c r="D147" s="1"/>
      <c r="E147" s="1"/>
      <c r="F147" s="1"/>
      <c r="G147" s="1"/>
      <c r="H147" s="1"/>
      <c r="I147" s="1"/>
    </row>
    <row r="148" spans="1:9">
      <c r="A148" s="1"/>
      <c r="B148" s="1"/>
      <c r="C148" s="1"/>
      <c r="D148" s="1"/>
      <c r="E148" s="1"/>
      <c r="F148" s="1"/>
      <c r="G148" s="1"/>
      <c r="H148" s="1"/>
      <c r="I148" s="1"/>
    </row>
    <row r="149" spans="1:9">
      <c r="A149" s="1"/>
      <c r="B149" s="1"/>
      <c r="C149" s="1"/>
      <c r="D149" s="1"/>
      <c r="E149" s="1"/>
      <c r="F149" s="1"/>
      <c r="G149" s="1"/>
      <c r="H149" s="1"/>
      <c r="I149" s="1"/>
    </row>
    <row r="150" spans="1:9">
      <c r="A150" s="1"/>
      <c r="B150" s="1"/>
      <c r="C150" s="1"/>
      <c r="D150" s="1"/>
      <c r="E150" s="1"/>
      <c r="F150" s="1"/>
      <c r="G150" s="1"/>
      <c r="H150" s="1"/>
      <c r="I150" s="1"/>
    </row>
    <row r="151" spans="1:9">
      <c r="A151" s="1"/>
      <c r="B151" s="1"/>
      <c r="C151" s="1"/>
      <c r="D151" s="1"/>
      <c r="E151" s="1"/>
      <c r="F151" s="1"/>
      <c r="G151" s="1"/>
      <c r="H151" s="1"/>
      <c r="I151" s="1"/>
    </row>
    <row r="152" spans="1:9">
      <c r="A152" s="1"/>
      <c r="B152" s="1"/>
      <c r="C152" s="1"/>
      <c r="D152" s="1"/>
      <c r="E152" s="1"/>
      <c r="F152" s="1"/>
      <c r="G152" s="1"/>
      <c r="H152" s="1"/>
      <c r="I152" s="1"/>
    </row>
    <row r="153" spans="1:9">
      <c r="A153" s="1"/>
      <c r="B153" s="1"/>
      <c r="C153" s="1"/>
      <c r="D153" s="1"/>
      <c r="E153" s="1"/>
      <c r="F153" s="1"/>
      <c r="G153" s="1"/>
      <c r="H153" s="1"/>
      <c r="I153" s="1"/>
    </row>
    <row r="154" spans="1:9">
      <c r="A154" s="1"/>
      <c r="B154" s="1"/>
      <c r="C154" s="1"/>
      <c r="D154" s="1"/>
      <c r="E154" s="1"/>
      <c r="F154" s="1"/>
      <c r="G154" s="1"/>
      <c r="H154" s="1"/>
      <c r="I154" s="1"/>
    </row>
    <row r="155" spans="1:9">
      <c r="A155" s="1"/>
      <c r="B155" s="1"/>
      <c r="C155" s="1"/>
      <c r="D155" s="1"/>
      <c r="E155" s="1"/>
      <c r="F155" s="1"/>
      <c r="G155" s="1"/>
      <c r="H155" s="1"/>
      <c r="I155" s="1"/>
    </row>
    <row r="156" spans="1:9">
      <c r="A156" s="1"/>
      <c r="B156" s="1"/>
      <c r="C156" s="1"/>
      <c r="D156" s="1"/>
      <c r="E156" s="1"/>
      <c r="F156" s="1"/>
      <c r="G156" s="1"/>
      <c r="H156" s="1"/>
      <c r="I156" s="1"/>
    </row>
    <row r="157" spans="1:9">
      <c r="A157" s="1"/>
      <c r="B157" s="1"/>
      <c r="C157" s="1"/>
      <c r="D157" s="1"/>
      <c r="E157" s="1"/>
      <c r="F157" s="1"/>
      <c r="G157" s="1"/>
      <c r="H157" s="1"/>
      <c r="I157" s="1"/>
    </row>
    <row r="158" spans="1:9">
      <c r="A158" s="1"/>
      <c r="B158" s="1"/>
      <c r="C158" s="1"/>
      <c r="D158" s="1"/>
      <c r="E158" s="1"/>
      <c r="F158" s="1"/>
      <c r="G158" s="1"/>
      <c r="H158" s="1"/>
      <c r="I158" s="1"/>
    </row>
    <row r="159" spans="1:9">
      <c r="A159" s="1"/>
      <c r="B159" s="1"/>
      <c r="C159" s="1"/>
      <c r="D159" s="1"/>
      <c r="E159" s="1"/>
      <c r="F159" s="1"/>
      <c r="G159" s="1"/>
      <c r="H159" s="1"/>
      <c r="I159" s="1"/>
    </row>
    <row r="160" spans="1:9">
      <c r="A160" s="1"/>
      <c r="B160" s="1"/>
      <c r="C160" s="1"/>
      <c r="D160" s="1"/>
      <c r="E160" s="1"/>
      <c r="F160" s="1"/>
      <c r="G160" s="1"/>
      <c r="H160" s="1"/>
      <c r="I160" s="1"/>
    </row>
    <row r="161" spans="1:9">
      <c r="A161" s="1"/>
      <c r="B161" s="1"/>
      <c r="C161" s="1"/>
      <c r="D161" s="1"/>
      <c r="E161" s="1"/>
      <c r="F161" s="1"/>
      <c r="G161" s="1"/>
      <c r="H161" s="1"/>
      <c r="I161" s="1"/>
    </row>
    <row r="162" spans="1:9">
      <c r="A162" s="1"/>
      <c r="B162" s="1"/>
      <c r="C162" s="1"/>
      <c r="D162" s="1"/>
      <c r="E162" s="1"/>
      <c r="F162" s="1"/>
      <c r="G162" s="1"/>
      <c r="H162" s="1"/>
      <c r="I162" s="1"/>
    </row>
    <row r="163" spans="1:9">
      <c r="A163" s="1"/>
      <c r="B163" s="1"/>
      <c r="C163" s="1"/>
      <c r="D163" s="1"/>
      <c r="E163" s="1"/>
      <c r="F163" s="1"/>
      <c r="G163" s="1"/>
      <c r="H163" s="1"/>
      <c r="I163" s="1"/>
    </row>
    <row r="164" spans="1:9">
      <c r="A164" s="1"/>
      <c r="B164" s="1"/>
      <c r="C164" s="1"/>
      <c r="D164" s="1"/>
      <c r="E164" s="1"/>
      <c r="F164" s="1"/>
      <c r="G164" s="1"/>
      <c r="H164" s="1"/>
      <c r="I164" s="1"/>
    </row>
    <row r="165" spans="1:9">
      <c r="A165" s="1"/>
      <c r="B165" s="1"/>
      <c r="C165" s="1"/>
      <c r="D165" s="1"/>
      <c r="E165" s="1"/>
      <c r="F165" s="1"/>
      <c r="G165" s="1"/>
      <c r="H165" s="1"/>
      <c r="I165" s="1"/>
    </row>
    <row r="166" spans="1:9">
      <c r="A166" s="1"/>
      <c r="B166" s="1"/>
      <c r="C166" s="1"/>
      <c r="D166" s="1"/>
      <c r="E166" s="1"/>
      <c r="F166" s="1"/>
      <c r="G166" s="1"/>
      <c r="H166" s="1"/>
      <c r="I166" s="1"/>
    </row>
    <row r="167" spans="1:9">
      <c r="A167" s="1"/>
      <c r="B167" s="1"/>
      <c r="C167" s="1"/>
      <c r="D167" s="1"/>
      <c r="E167" s="1"/>
      <c r="F167" s="1"/>
      <c r="G167" s="1"/>
      <c r="H167" s="1"/>
      <c r="I167" s="1"/>
    </row>
    <row r="168" spans="1:9">
      <c r="A168" s="1"/>
      <c r="B168" s="1"/>
      <c r="C168" s="1"/>
      <c r="D168" s="1"/>
      <c r="E168" s="1"/>
      <c r="F168" s="1"/>
      <c r="G168" s="1"/>
      <c r="H168" s="1"/>
      <c r="I168" s="1"/>
    </row>
    <row r="169" spans="1:9">
      <c r="A169" s="1"/>
      <c r="B169" s="1"/>
      <c r="C169" s="1"/>
      <c r="D169" s="1"/>
      <c r="E169" s="1"/>
      <c r="F169" s="1"/>
      <c r="G169" s="1"/>
      <c r="H169" s="1"/>
      <c r="I169" s="1"/>
    </row>
    <row r="170" spans="1:9">
      <c r="A170" s="1"/>
      <c r="B170" s="1"/>
      <c r="C170" s="1"/>
      <c r="D170" s="1"/>
      <c r="E170" s="1"/>
      <c r="F170" s="1"/>
      <c r="G170" s="1"/>
      <c r="H170" s="1"/>
      <c r="I170" s="1"/>
    </row>
    <row r="171" spans="1:9">
      <c r="A171" s="1"/>
      <c r="B171" s="1"/>
      <c r="C171" s="1"/>
      <c r="D171" s="1"/>
      <c r="E171" s="1"/>
      <c r="F171" s="1"/>
      <c r="G171" s="1"/>
      <c r="H171" s="1"/>
      <c r="I171" s="1"/>
    </row>
    <row r="172" spans="1:9">
      <c r="A172" s="1"/>
      <c r="B172" s="1"/>
      <c r="C172" s="1"/>
      <c r="D172" s="1"/>
      <c r="E172" s="1"/>
      <c r="F172" s="1"/>
      <c r="G172" s="1"/>
      <c r="H172" s="1"/>
      <c r="I172" s="1"/>
    </row>
    <row r="173" spans="1:9">
      <c r="A173" s="1"/>
      <c r="B173" s="1"/>
      <c r="C173" s="1"/>
      <c r="D173" s="1"/>
      <c r="E173" s="1"/>
      <c r="F173" s="1"/>
      <c r="G173" s="1"/>
      <c r="H173" s="1"/>
      <c r="I173" s="1"/>
    </row>
    <row r="174" spans="1:9">
      <c r="A174" s="1"/>
      <c r="B174" s="1"/>
      <c r="C174" s="1"/>
      <c r="D174" s="1"/>
      <c r="E174" s="1"/>
      <c r="F174" s="1"/>
      <c r="G174" s="1"/>
      <c r="H174" s="1"/>
      <c r="I174" s="1"/>
    </row>
    <row r="175" spans="1:9">
      <c r="A175" s="1"/>
      <c r="B175" s="1"/>
      <c r="C175" s="1"/>
      <c r="D175" s="1"/>
      <c r="E175" s="1"/>
      <c r="F175" s="1"/>
      <c r="G175" s="1"/>
      <c r="H175" s="1"/>
      <c r="I175" s="1"/>
    </row>
    <row r="176" spans="1:9">
      <c r="A176" s="1"/>
      <c r="B176" s="1"/>
      <c r="C176" s="1"/>
      <c r="D176" s="1"/>
      <c r="E176" s="1"/>
      <c r="F176" s="1"/>
      <c r="G176" s="1"/>
      <c r="H176" s="1"/>
      <c r="I176" s="1"/>
    </row>
    <row r="177" spans="1:9">
      <c r="A177" s="1"/>
      <c r="B177" s="1"/>
      <c r="C177" s="1"/>
      <c r="D177" s="1"/>
      <c r="E177" s="1"/>
      <c r="F177" s="1"/>
      <c r="G177" s="1"/>
      <c r="H177" s="1"/>
      <c r="I177" s="1"/>
    </row>
    <row r="178" spans="1:9">
      <c r="A178" s="1"/>
      <c r="B178" s="1"/>
      <c r="C178" s="1"/>
      <c r="D178" s="1"/>
      <c r="E178" s="1"/>
      <c r="F178" s="1"/>
      <c r="G178" s="1"/>
      <c r="H178" s="1"/>
      <c r="I178" s="1"/>
    </row>
    <row r="179" spans="1:9">
      <c r="A179" s="1"/>
      <c r="B179" s="1"/>
      <c r="C179" s="1"/>
      <c r="D179" s="1"/>
      <c r="E179" s="1"/>
      <c r="F179" s="1"/>
      <c r="G179" s="1"/>
      <c r="H179" s="1"/>
      <c r="I179" s="1"/>
    </row>
    <row r="180" spans="1:9">
      <c r="A180" s="1"/>
      <c r="B180" s="1"/>
      <c r="C180" s="1"/>
      <c r="D180" s="1"/>
      <c r="E180" s="1"/>
      <c r="F180" s="1"/>
      <c r="G180" s="1"/>
      <c r="H180" s="1"/>
      <c r="I180" s="1"/>
    </row>
    <row r="181" spans="1:9">
      <c r="A181" s="1"/>
      <c r="B181" s="1"/>
      <c r="C181" s="1"/>
      <c r="D181" s="1"/>
      <c r="E181" s="1"/>
      <c r="F181" s="1"/>
      <c r="G181" s="1"/>
      <c r="H181" s="1"/>
      <c r="I181" s="1"/>
    </row>
    <row r="182" spans="1:9">
      <c r="A182" s="1"/>
      <c r="B182" s="1"/>
      <c r="C182" s="1"/>
      <c r="D182" s="1"/>
      <c r="E182" s="1"/>
      <c r="F182" s="1"/>
      <c r="G182" s="1"/>
      <c r="H182" s="1"/>
      <c r="I182" s="1"/>
    </row>
    <row r="183" spans="1:9">
      <c r="A183" s="1"/>
      <c r="B183" s="1"/>
      <c r="C183" s="1"/>
      <c r="D183" s="1"/>
      <c r="E183" s="1"/>
      <c r="F183" s="1"/>
      <c r="G183" s="1"/>
      <c r="H183" s="1"/>
      <c r="I183" s="1"/>
    </row>
    <row r="184" spans="1:9">
      <c r="A184" s="1"/>
      <c r="B184" s="1"/>
      <c r="C184" s="1"/>
      <c r="D184" s="1"/>
      <c r="E184" s="1"/>
      <c r="F184" s="1"/>
      <c r="G184" s="1"/>
      <c r="H184" s="1"/>
      <c r="I184" s="1"/>
    </row>
    <row r="185" spans="1:9">
      <c r="A185" s="1"/>
      <c r="B185" s="1"/>
      <c r="C185" s="1"/>
      <c r="D185" s="1"/>
      <c r="E185" s="1"/>
      <c r="F185" s="1"/>
      <c r="G185" s="1"/>
      <c r="H185" s="1"/>
      <c r="I185" s="1"/>
    </row>
    <row r="186" spans="1:9">
      <c r="A186" s="1"/>
      <c r="B186" s="1"/>
      <c r="C186" s="1"/>
      <c r="D186" s="1"/>
      <c r="E186" s="1"/>
      <c r="F186" s="1"/>
      <c r="G186" s="1"/>
      <c r="H186" s="1"/>
      <c r="I186" s="1"/>
    </row>
    <row r="187" spans="1:9">
      <c r="A187" s="1"/>
      <c r="B187" s="1"/>
      <c r="C187" s="1"/>
      <c r="D187" s="1"/>
      <c r="E187" s="1"/>
      <c r="F187" s="1"/>
      <c r="G187" s="1"/>
      <c r="H187" s="1"/>
      <c r="I187" s="1"/>
    </row>
    <row r="188" spans="1:9">
      <c r="A188" s="1"/>
      <c r="B188" s="1"/>
      <c r="C188" s="1"/>
      <c r="D188" s="1"/>
      <c r="E188" s="1"/>
      <c r="F188" s="1"/>
      <c r="G188" s="1"/>
      <c r="H188" s="1"/>
      <c r="I188" s="1"/>
    </row>
    <row r="189" spans="1:9">
      <c r="A189" s="1"/>
      <c r="B189" s="1"/>
      <c r="C189" s="1"/>
      <c r="D189" s="1"/>
      <c r="E189" s="1"/>
      <c r="F189" s="1"/>
      <c r="G189" s="1"/>
      <c r="H189" s="1"/>
      <c r="I189" s="1"/>
    </row>
    <row r="190" spans="1:9">
      <c r="A190" s="1"/>
      <c r="B190" s="1"/>
      <c r="C190" s="1"/>
      <c r="D190" s="1"/>
      <c r="E190" s="1"/>
      <c r="F190" s="1"/>
      <c r="G190" s="1"/>
      <c r="H190" s="1"/>
      <c r="I190" s="1"/>
    </row>
    <row r="191" spans="1:9">
      <c r="A191" s="1"/>
      <c r="B191" s="1"/>
      <c r="C191" s="1"/>
      <c r="D191" s="1"/>
      <c r="E191" s="1"/>
      <c r="F191" s="1"/>
      <c r="G191" s="1"/>
      <c r="H191" s="1"/>
      <c r="I191" s="1"/>
    </row>
    <row r="192" spans="1:9">
      <c r="A192" s="1"/>
      <c r="B192" s="1"/>
      <c r="C192" s="1"/>
      <c r="D192" s="1"/>
      <c r="E192" s="1"/>
      <c r="F192" s="1"/>
      <c r="G192" s="1"/>
      <c r="H192" s="1"/>
      <c r="I192" s="1"/>
    </row>
    <row r="193" spans="1:9">
      <c r="A193" s="1"/>
      <c r="B193" s="1"/>
      <c r="C193" s="1"/>
      <c r="D193" s="1"/>
      <c r="E193" s="1"/>
      <c r="F193" s="1"/>
      <c r="G193" s="1"/>
      <c r="H193" s="1"/>
      <c r="I193" s="1"/>
    </row>
    <row r="194" spans="1:9">
      <c r="A194" s="1"/>
      <c r="B194" s="1"/>
      <c r="C194" s="1"/>
      <c r="D194" s="1"/>
      <c r="E194" s="1"/>
      <c r="F194" s="1"/>
      <c r="G194" s="1"/>
      <c r="H194" s="1"/>
      <c r="I194" s="1"/>
    </row>
    <row r="195" spans="1:9">
      <c r="A195" s="1"/>
      <c r="B195" s="1"/>
      <c r="C195" s="1"/>
      <c r="D195" s="1"/>
      <c r="E195" s="1"/>
      <c r="F195" s="1"/>
      <c r="G195" s="1"/>
      <c r="H195" s="1"/>
      <c r="I195" s="1"/>
    </row>
    <row r="196" spans="1:9">
      <c r="A196" s="1"/>
      <c r="B196" s="1"/>
      <c r="C196" s="1"/>
      <c r="D196" s="1"/>
      <c r="E196" s="1"/>
      <c r="F196" s="1"/>
      <c r="G196" s="1"/>
      <c r="H196" s="1"/>
      <c r="I196" s="1"/>
    </row>
    <row r="197" spans="1:9">
      <c r="A197" s="1"/>
      <c r="B197" s="1"/>
      <c r="C197" s="1"/>
      <c r="D197" s="1"/>
      <c r="E197" s="1"/>
      <c r="F197" s="1"/>
      <c r="G197" s="1"/>
      <c r="H197" s="1"/>
      <c r="I197" s="1"/>
    </row>
    <row r="198" spans="1:9">
      <c r="A198" s="1"/>
      <c r="B198" s="1"/>
      <c r="C198" s="1"/>
      <c r="D198" s="1"/>
      <c r="E198" s="1"/>
      <c r="F198" s="1"/>
      <c r="G198" s="1"/>
      <c r="H198" s="1"/>
      <c r="I198" s="1"/>
    </row>
    <row r="199" spans="1:9">
      <c r="A199" s="1"/>
      <c r="B199" s="1"/>
      <c r="C199" s="1"/>
      <c r="D199" s="1"/>
      <c r="E199" s="1"/>
      <c r="F199" s="1"/>
      <c r="G199" s="1"/>
      <c r="H199" s="1"/>
      <c r="I199" s="1"/>
    </row>
    <row r="200" spans="1:9">
      <c r="A200" s="1"/>
      <c r="B200" s="1"/>
      <c r="C200" s="1"/>
      <c r="D200" s="1"/>
      <c r="E200" s="1"/>
      <c r="F200" s="1"/>
      <c r="G200" s="1"/>
      <c r="H200" s="1"/>
      <c r="I200" s="1"/>
    </row>
    <row r="201" spans="1:9">
      <c r="A201" s="1"/>
      <c r="B201" s="1"/>
      <c r="C201" s="1"/>
      <c r="D201" s="1"/>
      <c r="E201" s="1"/>
      <c r="F201" s="1"/>
      <c r="G201" s="1"/>
      <c r="H201" s="1"/>
      <c r="I201" s="1"/>
    </row>
    <row r="202" spans="1:9">
      <c r="A202" s="1"/>
      <c r="B202" s="1"/>
      <c r="C202" s="1"/>
      <c r="D202" s="1"/>
      <c r="E202" s="1"/>
      <c r="F202" s="1"/>
      <c r="G202" s="1"/>
      <c r="H202" s="1"/>
      <c r="I202" s="1"/>
    </row>
    <row r="203" spans="1:9">
      <c r="A203" s="1"/>
      <c r="B203" s="1"/>
      <c r="C203" s="1"/>
      <c r="D203" s="1"/>
      <c r="E203" s="1"/>
      <c r="F203" s="1"/>
      <c r="G203" s="1"/>
      <c r="H203" s="1"/>
      <c r="I203" s="1"/>
    </row>
    <row r="204" spans="1:9">
      <c r="A204" s="1"/>
      <c r="B204" s="1"/>
      <c r="C204" s="1"/>
      <c r="D204" s="1"/>
      <c r="E204" s="1"/>
      <c r="F204" s="1"/>
      <c r="G204" s="1"/>
      <c r="H204" s="1"/>
      <c r="I204" s="1"/>
    </row>
    <row r="205" spans="1:9">
      <c r="A205" s="1"/>
      <c r="B205" s="1"/>
      <c r="C205" s="1"/>
      <c r="D205" s="1"/>
      <c r="E205" s="1"/>
      <c r="F205" s="1"/>
      <c r="G205" s="1"/>
      <c r="H205" s="1"/>
      <c r="I205" s="1"/>
    </row>
    <row r="206" spans="1:9">
      <c r="A206" s="1"/>
      <c r="B206" s="1"/>
      <c r="C206" s="1"/>
      <c r="D206" s="1"/>
      <c r="E206" s="1"/>
      <c r="F206" s="1"/>
      <c r="G206" s="1"/>
      <c r="H206" s="1"/>
      <c r="I206" s="1"/>
    </row>
    <row r="207" spans="1:9">
      <c r="A207" s="1"/>
      <c r="B207" s="1"/>
      <c r="C207" s="1"/>
      <c r="D207" s="1"/>
      <c r="E207" s="1"/>
      <c r="F207" s="1"/>
      <c r="G207" s="1"/>
      <c r="H207" s="1"/>
      <c r="I207" s="1"/>
    </row>
    <row r="208" spans="1:9">
      <c r="A208" s="1"/>
      <c r="B208" s="1"/>
      <c r="C208" s="1"/>
      <c r="D208" s="1"/>
      <c r="E208" s="1"/>
      <c r="F208" s="1"/>
      <c r="G208" s="1"/>
      <c r="H208" s="1"/>
      <c r="I208" s="1"/>
    </row>
    <row r="209" spans="1:9">
      <c r="A209" s="1"/>
      <c r="B209" s="1"/>
      <c r="C209" s="1"/>
      <c r="D209" s="1"/>
      <c r="E209" s="1"/>
      <c r="F209" s="1"/>
      <c r="G209" s="1"/>
      <c r="H209" s="1"/>
      <c r="I209" s="1"/>
    </row>
    <row r="210" spans="1:9">
      <c r="A210" s="1"/>
      <c r="B210" s="1"/>
      <c r="C210" s="1"/>
      <c r="D210" s="1"/>
      <c r="E210" s="1"/>
      <c r="F210" s="1"/>
      <c r="G210" s="1"/>
      <c r="H210" s="1"/>
      <c r="I210" s="1"/>
    </row>
    <row r="211" spans="1:9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 customHeight="1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 customHeight="1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 customHeight="1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 customHeight="1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 customHeight="1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 customHeight="1">
      <c r="A217" s="1"/>
      <c r="B217" s="1"/>
      <c r="C217" s="1"/>
      <c r="D217" s="1"/>
      <c r="E217" s="1"/>
      <c r="F217" s="1"/>
      <c r="G217" s="1"/>
      <c r="H217" s="1"/>
      <c r="I217" s="1"/>
    </row>
    <row r="218" spans="1:9">
      <c r="A218" s="1"/>
      <c r="B218" s="1"/>
      <c r="C218" s="1"/>
      <c r="D218" s="1"/>
      <c r="E218" s="1"/>
      <c r="F218" s="1"/>
      <c r="G218" s="1"/>
      <c r="H218" s="1"/>
      <c r="I218" s="1"/>
    </row>
    <row r="219" spans="1:9">
      <c r="A219" s="1"/>
      <c r="B219" s="1"/>
      <c r="C219" s="1"/>
      <c r="D219" s="1"/>
      <c r="E219" s="1"/>
      <c r="F219" s="1"/>
      <c r="G219" s="1"/>
      <c r="H219" s="1"/>
      <c r="I219" s="1"/>
    </row>
    <row r="220" spans="1:9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 customHeight="1">
      <c r="A221" s="1"/>
      <c r="B221" s="1"/>
      <c r="C221" s="1"/>
      <c r="D221" s="1"/>
      <c r="E221" s="1"/>
      <c r="F221" s="1"/>
      <c r="G221" s="1"/>
      <c r="H221" s="1"/>
      <c r="I221" s="1"/>
    </row>
    <row r="222" spans="1:9">
      <c r="A222" s="1"/>
      <c r="B222" s="1"/>
      <c r="C222" s="1"/>
      <c r="D222" s="1"/>
      <c r="E222" s="1"/>
      <c r="F222" s="1"/>
      <c r="G222" s="1"/>
      <c r="H222" s="1"/>
      <c r="I222" s="1"/>
    </row>
    <row r="223" spans="1:9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 customHeight="1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 customHeight="1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 customHeight="1">
      <c r="A226" s="1"/>
      <c r="B226" s="1"/>
      <c r="C226" s="1"/>
      <c r="D226" s="1"/>
      <c r="E226" s="1"/>
      <c r="F226" s="1"/>
      <c r="G226" s="1"/>
      <c r="H226" s="1"/>
      <c r="I226" s="1"/>
    </row>
    <row r="227" spans="1:9">
      <c r="A227" s="1"/>
      <c r="B227" s="1"/>
      <c r="C227" s="1"/>
      <c r="D227" s="1"/>
      <c r="E227" s="1"/>
      <c r="F227" s="1"/>
      <c r="G227" s="1"/>
      <c r="H227" s="1"/>
      <c r="I227" s="1"/>
    </row>
    <row r="228" spans="1:9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 customHeight="1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 customHeight="1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 customHeight="1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 customHeight="1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 customHeight="1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 customHeight="1">
      <c r="A234" s="1"/>
      <c r="B234" s="1"/>
      <c r="C234" s="1"/>
      <c r="D234" s="1"/>
      <c r="E234" s="1"/>
      <c r="F234" s="1"/>
      <c r="G234" s="1"/>
      <c r="H234" s="1"/>
      <c r="I234" s="1"/>
    </row>
    <row r="235" spans="1:9">
      <c r="A235" s="1"/>
      <c r="B235" s="1"/>
      <c r="C235" s="1"/>
      <c r="D235" s="1"/>
      <c r="E235" s="1"/>
      <c r="F235" s="1"/>
      <c r="G235" s="1"/>
      <c r="H235" s="1"/>
      <c r="I235" s="1"/>
    </row>
    <row r="236" spans="1:9">
      <c r="A236" s="1"/>
      <c r="B236" s="1"/>
      <c r="C236" s="1"/>
      <c r="D236" s="1"/>
      <c r="E236" s="1"/>
      <c r="F236" s="1"/>
      <c r="G236" s="1"/>
      <c r="H236" s="1"/>
      <c r="I236" s="1"/>
    </row>
    <row r="237" spans="1:9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 customHeight="1">
      <c r="A238" s="1"/>
      <c r="B238" s="1"/>
      <c r="C238" s="1"/>
      <c r="D238" s="1"/>
      <c r="E238" s="1"/>
      <c r="F238" s="1"/>
      <c r="G238" s="1"/>
      <c r="H238" s="1"/>
      <c r="I238" s="1"/>
    </row>
    <row r="239" spans="1:9">
      <c r="A239" s="1"/>
      <c r="B239" s="1"/>
      <c r="C239" s="1"/>
      <c r="D239" s="1"/>
      <c r="E239" s="1"/>
      <c r="F239" s="1"/>
      <c r="G239" s="1"/>
      <c r="H239" s="1"/>
      <c r="I239" s="1"/>
    </row>
    <row r="240" spans="1:9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 customHeight="1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 customHeight="1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26.25" customHeight="1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24.75" customHeight="1">
      <c r="A244" s="1"/>
      <c r="B244" s="1"/>
      <c r="C244" s="1"/>
      <c r="D244" s="1"/>
      <c r="E244" s="1"/>
      <c r="F244" s="1"/>
      <c r="G244" s="1"/>
      <c r="H244" s="1"/>
      <c r="I244" s="1"/>
    </row>
  </sheetData>
  <mergeCells count="70">
    <mergeCell ref="A82:F82"/>
    <mergeCell ref="A83:F83"/>
    <mergeCell ref="G85:H85"/>
    <mergeCell ref="G87:H87"/>
    <mergeCell ref="A76:F76"/>
    <mergeCell ref="A77:F77"/>
    <mergeCell ref="A78:F78"/>
    <mergeCell ref="A79:F79"/>
    <mergeCell ref="A80:F80"/>
    <mergeCell ref="A81:F81"/>
    <mergeCell ref="A75:F75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63:F63"/>
    <mergeCell ref="I51:I52"/>
    <mergeCell ref="A53:F53"/>
    <mergeCell ref="A54:F54"/>
    <mergeCell ref="A55:F55"/>
    <mergeCell ref="A56:F56"/>
    <mergeCell ref="A57:F57"/>
    <mergeCell ref="H51:H52"/>
    <mergeCell ref="A58:F58"/>
    <mergeCell ref="A59:F59"/>
    <mergeCell ref="A60:F60"/>
    <mergeCell ref="A61:F61"/>
    <mergeCell ref="A62:F62"/>
    <mergeCell ref="A48:F48"/>
    <mergeCell ref="A49:F49"/>
    <mergeCell ref="A50:F50"/>
    <mergeCell ref="A51:F52"/>
    <mergeCell ref="G51:G52"/>
    <mergeCell ref="A47:F47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35:F35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23:F23"/>
    <mergeCell ref="A16:I16"/>
    <mergeCell ref="A17:I17"/>
    <mergeCell ref="A19:E19"/>
    <mergeCell ref="A21:F21"/>
    <mergeCell ref="A22:F22"/>
  </mergeCells>
  <pageMargins left="0.62992125984251968" right="0" top="0" bottom="0" header="0.19685039370078741" footer="0.19685039370078741"/>
  <pageSetup paperSize="9" scale="95" orientation="portrait" r:id="rId1"/>
  <headerFooter alignWithMargins="0">
    <oddHeader>&amp;RФорма 1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workbookViewId="0">
      <pane ySplit="1" topLeftCell="A15" activePane="bottomLeft" state="frozen"/>
      <selection pane="bottomLeft" activeCell="H31" sqref="H31"/>
    </sheetView>
  </sheetViews>
  <sheetFormatPr defaultRowHeight="12.75"/>
  <cols>
    <col min="1" max="5" width="9.140625" style="2"/>
    <col min="6" max="6" width="3.7109375" style="2" customWidth="1"/>
    <col min="7" max="7" width="10.28515625" style="2" customWidth="1"/>
    <col min="8" max="8" width="15.28515625" style="25" customWidth="1"/>
    <col min="9" max="9" width="14.85546875" style="25" customWidth="1"/>
    <col min="10" max="16384" width="9.140625" style="2"/>
  </cols>
  <sheetData>
    <row r="1" spans="1:10">
      <c r="A1" s="3" t="s">
        <v>86</v>
      </c>
      <c r="B1" s="3"/>
      <c r="C1" s="3"/>
      <c r="D1" s="4" t="s">
        <v>107</v>
      </c>
      <c r="E1" s="4"/>
      <c r="F1" s="3"/>
      <c r="G1" s="3"/>
      <c r="H1" s="18"/>
      <c r="I1" s="8"/>
      <c r="J1" s="1"/>
    </row>
    <row r="2" spans="1:10">
      <c r="A2" s="3"/>
      <c r="B2" s="3"/>
      <c r="C2" s="3"/>
      <c r="D2" s="3"/>
      <c r="E2" s="3"/>
      <c r="F2" s="3"/>
      <c r="G2" s="3"/>
      <c r="H2" s="18"/>
      <c r="I2" s="8"/>
      <c r="J2" s="1"/>
    </row>
    <row r="3" spans="1:10" ht="14.25">
      <c r="A3" s="74" t="s">
        <v>328</v>
      </c>
      <c r="B3" s="74"/>
      <c r="C3" s="74"/>
      <c r="D3" s="74"/>
      <c r="E3" s="74"/>
      <c r="F3" s="74"/>
      <c r="G3" s="74"/>
      <c r="H3" s="74"/>
      <c r="I3" s="74"/>
      <c r="J3" s="1"/>
    </row>
    <row r="4" spans="1:10">
      <c r="A4" s="75" t="s">
        <v>335</v>
      </c>
      <c r="B4" s="75"/>
      <c r="C4" s="75"/>
      <c r="D4" s="75"/>
      <c r="E4" s="75"/>
      <c r="F4" s="75"/>
      <c r="G4" s="75"/>
      <c r="H4" s="75"/>
      <c r="I4" s="75"/>
      <c r="J4" s="1"/>
    </row>
    <row r="5" spans="1:10">
      <c r="A5" s="3"/>
      <c r="B5" s="3"/>
      <c r="C5" s="3"/>
      <c r="D5" s="3"/>
      <c r="E5" s="3"/>
      <c r="F5" s="3"/>
      <c r="G5" s="3"/>
      <c r="H5" s="18"/>
      <c r="I5" s="18"/>
      <c r="J5" s="1"/>
    </row>
    <row r="6" spans="1:10">
      <c r="A6" s="3"/>
      <c r="B6" s="3"/>
      <c r="C6" s="3"/>
      <c r="D6" s="3"/>
      <c r="E6" s="3"/>
      <c r="F6" s="3"/>
      <c r="G6" s="3"/>
      <c r="H6" s="18"/>
      <c r="I6" s="18" t="s">
        <v>325</v>
      </c>
      <c r="J6" s="1"/>
    </row>
    <row r="7" spans="1:10" ht="38.25" customHeight="1">
      <c r="A7" s="107" t="s">
        <v>85</v>
      </c>
      <c r="B7" s="108"/>
      <c r="C7" s="108"/>
      <c r="D7" s="108"/>
      <c r="E7" s="108"/>
      <c r="F7" s="109"/>
      <c r="G7" s="9" t="s">
        <v>112</v>
      </c>
      <c r="H7" s="9" t="s">
        <v>336</v>
      </c>
      <c r="I7" s="9" t="s">
        <v>337</v>
      </c>
      <c r="J7" s="1"/>
    </row>
    <row r="8" spans="1:10">
      <c r="A8" s="110" t="s">
        <v>189</v>
      </c>
      <c r="B8" s="111"/>
      <c r="C8" s="111"/>
      <c r="D8" s="111"/>
      <c r="E8" s="111"/>
      <c r="F8" s="112"/>
      <c r="G8" s="12" t="s">
        <v>1</v>
      </c>
      <c r="H8" s="13">
        <v>55822529</v>
      </c>
      <c r="I8" s="13">
        <v>44713146</v>
      </c>
      <c r="J8" s="19"/>
    </row>
    <row r="9" spans="1:10" ht="12.75" customHeight="1">
      <c r="A9" s="87" t="s">
        <v>190</v>
      </c>
      <c r="B9" s="88"/>
      <c r="C9" s="88"/>
      <c r="D9" s="88"/>
      <c r="E9" s="88"/>
      <c r="F9" s="89"/>
      <c r="G9" s="12" t="s">
        <v>2</v>
      </c>
      <c r="H9" s="20">
        <v>44799525</v>
      </c>
      <c r="I9" s="13">
        <v>36746587</v>
      </c>
      <c r="J9" s="1"/>
    </row>
    <row r="10" spans="1:10" ht="12.75" customHeight="1">
      <c r="A10" s="84" t="s">
        <v>191</v>
      </c>
      <c r="B10" s="85"/>
      <c r="C10" s="85"/>
      <c r="D10" s="85"/>
      <c r="E10" s="85"/>
      <c r="F10" s="86"/>
      <c r="G10" s="14" t="s">
        <v>3</v>
      </c>
      <c r="H10" s="15">
        <f>H8-H9</f>
        <v>11023004</v>
      </c>
      <c r="I10" s="15">
        <f>I8-I9</f>
        <v>7966559</v>
      </c>
      <c r="J10" s="1"/>
    </row>
    <row r="11" spans="1:10" ht="12.75" customHeight="1">
      <c r="A11" s="87" t="s">
        <v>192</v>
      </c>
      <c r="B11" s="88"/>
      <c r="C11" s="88"/>
      <c r="D11" s="88"/>
      <c r="E11" s="88"/>
      <c r="F11" s="89"/>
      <c r="G11" s="12" t="s">
        <v>5</v>
      </c>
      <c r="H11" s="13">
        <v>771431</v>
      </c>
      <c r="I11" s="13">
        <v>796819</v>
      </c>
      <c r="J11" s="1"/>
    </row>
    <row r="12" spans="1:10" ht="12.75" customHeight="1">
      <c r="A12" s="87" t="s">
        <v>72</v>
      </c>
      <c r="B12" s="88"/>
      <c r="C12" s="88"/>
      <c r="D12" s="88"/>
      <c r="E12" s="88"/>
      <c r="F12" s="89"/>
      <c r="G12" s="12" t="s">
        <v>6</v>
      </c>
      <c r="H12" s="13">
        <v>4374393</v>
      </c>
      <c r="I12" s="13">
        <v>3640535</v>
      </c>
      <c r="J12" s="1"/>
    </row>
    <row r="13" spans="1:10" ht="12.75" customHeight="1">
      <c r="A13" s="87" t="s">
        <v>73</v>
      </c>
      <c r="B13" s="88"/>
      <c r="C13" s="88"/>
      <c r="D13" s="88"/>
      <c r="E13" s="88"/>
      <c r="F13" s="89"/>
      <c r="G13" s="12" t="s">
        <v>7</v>
      </c>
      <c r="H13" s="13">
        <v>311472</v>
      </c>
      <c r="I13" s="13">
        <v>1168689</v>
      </c>
      <c r="J13" s="1"/>
    </row>
    <row r="14" spans="1:10" ht="12.75" customHeight="1">
      <c r="A14" s="87" t="s">
        <v>71</v>
      </c>
      <c r="B14" s="88"/>
      <c r="C14" s="88"/>
      <c r="D14" s="88"/>
      <c r="E14" s="88"/>
      <c r="F14" s="89"/>
      <c r="G14" s="12" t="s">
        <v>9</v>
      </c>
      <c r="H14" s="13">
        <v>3050388</v>
      </c>
      <c r="I14" s="13">
        <v>3031509</v>
      </c>
      <c r="J14" s="1"/>
    </row>
    <row r="15" spans="1:10" ht="28.5" customHeight="1">
      <c r="A15" s="84" t="s">
        <v>193</v>
      </c>
      <c r="B15" s="85"/>
      <c r="C15" s="85"/>
      <c r="D15" s="85"/>
      <c r="E15" s="85"/>
      <c r="F15" s="86"/>
      <c r="G15" s="14" t="s">
        <v>11</v>
      </c>
      <c r="H15" s="15">
        <f>H10+H14-H11-H12-H13</f>
        <v>8616096</v>
      </c>
      <c r="I15" s="15">
        <f>I10+I14-I11-I12-I13</f>
        <v>5392025</v>
      </c>
      <c r="J15" s="1"/>
    </row>
    <row r="16" spans="1:10" ht="12.75" customHeight="1">
      <c r="A16" s="87" t="s">
        <v>194</v>
      </c>
      <c r="B16" s="88"/>
      <c r="C16" s="88"/>
      <c r="D16" s="88"/>
      <c r="E16" s="88"/>
      <c r="F16" s="89"/>
      <c r="G16" s="12" t="s">
        <v>12</v>
      </c>
      <c r="H16" s="13">
        <v>53804</v>
      </c>
      <c r="I16" s="13">
        <v>23296</v>
      </c>
      <c r="J16" s="1"/>
    </row>
    <row r="17" spans="1:10" ht="12.75" customHeight="1">
      <c r="A17" s="87" t="s">
        <v>195</v>
      </c>
      <c r="B17" s="88"/>
      <c r="C17" s="88"/>
      <c r="D17" s="88"/>
      <c r="E17" s="88"/>
      <c r="F17" s="89"/>
      <c r="G17" s="12" t="s">
        <v>14</v>
      </c>
      <c r="H17" s="13">
        <v>125298</v>
      </c>
      <c r="I17" s="13">
        <v>129967</v>
      </c>
      <c r="J17" s="1"/>
    </row>
    <row r="18" spans="1:10" ht="39.75" customHeight="1">
      <c r="A18" s="87" t="s">
        <v>196</v>
      </c>
      <c r="B18" s="88"/>
      <c r="C18" s="88"/>
      <c r="D18" s="88"/>
      <c r="E18" s="88"/>
      <c r="F18" s="89"/>
      <c r="G18" s="12" t="s">
        <v>15</v>
      </c>
      <c r="H18" s="13"/>
      <c r="I18" s="13"/>
      <c r="J18" s="1"/>
    </row>
    <row r="19" spans="1:10" ht="12.75" customHeight="1">
      <c r="A19" s="87" t="s">
        <v>197</v>
      </c>
      <c r="B19" s="88"/>
      <c r="C19" s="88"/>
      <c r="D19" s="88"/>
      <c r="E19" s="88"/>
      <c r="F19" s="89"/>
      <c r="G19" s="12" t="s">
        <v>17</v>
      </c>
      <c r="H19" s="13">
        <v>233707</v>
      </c>
      <c r="I19" s="13">
        <v>24072</v>
      </c>
      <c r="J19" s="1"/>
    </row>
    <row r="20" spans="1:10" ht="12.75" customHeight="1">
      <c r="A20" s="87" t="s">
        <v>198</v>
      </c>
      <c r="B20" s="88"/>
      <c r="C20" s="88"/>
      <c r="D20" s="88"/>
      <c r="E20" s="88"/>
      <c r="F20" s="89"/>
      <c r="G20" s="12" t="s">
        <v>19</v>
      </c>
      <c r="H20" s="13">
        <v>0</v>
      </c>
      <c r="I20" s="13">
        <v>0</v>
      </c>
      <c r="J20" s="1"/>
    </row>
    <row r="21" spans="1:10" ht="27.75" customHeight="1">
      <c r="A21" s="84" t="s">
        <v>199</v>
      </c>
      <c r="B21" s="85"/>
      <c r="C21" s="85"/>
      <c r="D21" s="85"/>
      <c r="E21" s="85"/>
      <c r="F21" s="86"/>
      <c r="G21" s="21" t="s">
        <v>10</v>
      </c>
      <c r="H21" s="15">
        <f>H15+H16-H17-H18+H19-H20</f>
        <v>8778309</v>
      </c>
      <c r="I21" s="15">
        <f>I15+I16-I17-I18+I19-I20</f>
        <v>5309426</v>
      </c>
      <c r="J21" s="1"/>
    </row>
    <row r="22" spans="1:10" ht="12.75" customHeight="1">
      <c r="A22" s="87" t="s">
        <v>200</v>
      </c>
      <c r="B22" s="88"/>
      <c r="C22" s="88"/>
      <c r="D22" s="88"/>
      <c r="E22" s="88"/>
      <c r="F22" s="89"/>
      <c r="G22" s="12" t="s">
        <v>125</v>
      </c>
      <c r="H22" s="13">
        <v>1369875</v>
      </c>
      <c r="I22" s="13">
        <v>1200080</v>
      </c>
      <c r="J22" s="1"/>
    </row>
    <row r="23" spans="1:10" ht="24.75" customHeight="1">
      <c r="A23" s="84" t="s">
        <v>201</v>
      </c>
      <c r="B23" s="85"/>
      <c r="C23" s="85"/>
      <c r="D23" s="85"/>
      <c r="E23" s="85"/>
      <c r="F23" s="86"/>
      <c r="G23" s="14" t="s">
        <v>26</v>
      </c>
      <c r="H23" s="15">
        <f>H21-H22</f>
        <v>7408434</v>
      </c>
      <c r="I23" s="15">
        <f>I21-I22</f>
        <v>4109346</v>
      </c>
      <c r="J23" s="1"/>
    </row>
    <row r="24" spans="1:10" ht="22.5" customHeight="1">
      <c r="A24" s="87" t="s">
        <v>202</v>
      </c>
      <c r="B24" s="88"/>
      <c r="C24" s="88"/>
      <c r="D24" s="88"/>
      <c r="E24" s="88"/>
      <c r="F24" s="89"/>
      <c r="G24" s="12" t="s">
        <v>203</v>
      </c>
      <c r="H24" s="13"/>
      <c r="I24" s="13"/>
      <c r="J24" s="19"/>
    </row>
    <row r="25" spans="1:10" ht="12.75" customHeight="1">
      <c r="A25" s="84" t="s">
        <v>204</v>
      </c>
      <c r="B25" s="85"/>
      <c r="C25" s="85"/>
      <c r="D25" s="85"/>
      <c r="E25" s="85"/>
      <c r="F25" s="86"/>
      <c r="G25" s="21" t="s">
        <v>28</v>
      </c>
      <c r="H25" s="15">
        <f>SUM(H23:H24)</f>
        <v>7408434</v>
      </c>
      <c r="I25" s="15">
        <f>SUM(I23:I24)</f>
        <v>4109346</v>
      </c>
      <c r="J25" s="1"/>
    </row>
    <row r="26" spans="1:10" ht="12.75" customHeight="1">
      <c r="A26" s="87" t="s">
        <v>205</v>
      </c>
      <c r="B26" s="88"/>
      <c r="C26" s="88"/>
      <c r="D26" s="88"/>
      <c r="E26" s="88"/>
      <c r="F26" s="89"/>
      <c r="G26" s="21"/>
      <c r="H26" s="15"/>
      <c r="I26" s="15"/>
      <c r="J26" s="1"/>
    </row>
    <row r="27" spans="1:10" ht="12.75" customHeight="1">
      <c r="A27" s="87" t="s">
        <v>206</v>
      </c>
      <c r="B27" s="88"/>
      <c r="C27" s="88"/>
      <c r="D27" s="88"/>
      <c r="E27" s="88"/>
      <c r="F27" s="89"/>
      <c r="G27" s="12"/>
      <c r="H27" s="15"/>
      <c r="I27" s="15"/>
      <c r="J27" s="1"/>
    </row>
    <row r="28" spans="1:10" ht="27" customHeight="1">
      <c r="A28" s="84" t="s">
        <v>207</v>
      </c>
      <c r="B28" s="85"/>
      <c r="C28" s="85"/>
      <c r="D28" s="85"/>
      <c r="E28" s="85"/>
      <c r="F28" s="86"/>
      <c r="G28" s="14" t="s">
        <v>36</v>
      </c>
      <c r="H28" s="15">
        <f>H30+H31+H32+H33+H34+H35+H36+H37+H38+H39+H40</f>
        <v>640769</v>
      </c>
      <c r="I28" s="15">
        <f>I30+I31+I32+I33+I34+I35+I36+I37+I38+I39+I40</f>
        <v>1025932</v>
      </c>
      <c r="J28" s="1"/>
    </row>
    <row r="29" spans="1:10" ht="12.75" customHeight="1">
      <c r="A29" s="87" t="s">
        <v>208</v>
      </c>
      <c r="B29" s="88"/>
      <c r="C29" s="88"/>
      <c r="D29" s="88"/>
      <c r="E29" s="88"/>
      <c r="F29" s="89"/>
      <c r="G29" s="12"/>
      <c r="H29" s="15"/>
      <c r="I29" s="15"/>
      <c r="J29" s="1"/>
    </row>
    <row r="30" spans="1:10" ht="12.75" customHeight="1">
      <c r="A30" s="87" t="s">
        <v>209</v>
      </c>
      <c r="B30" s="88"/>
      <c r="C30" s="88"/>
      <c r="D30" s="88"/>
      <c r="E30" s="88"/>
      <c r="F30" s="89"/>
      <c r="G30" s="12" t="s">
        <v>177</v>
      </c>
      <c r="H30" s="13">
        <v>640769</v>
      </c>
      <c r="I30" s="13">
        <v>1025932</v>
      </c>
      <c r="J30" s="1"/>
    </row>
    <row r="31" spans="1:10" ht="26.25" customHeight="1">
      <c r="A31" s="87" t="s">
        <v>210</v>
      </c>
      <c r="B31" s="88"/>
      <c r="C31" s="88"/>
      <c r="D31" s="88"/>
      <c r="E31" s="88"/>
      <c r="F31" s="89"/>
      <c r="G31" s="12" t="s">
        <v>178</v>
      </c>
      <c r="H31" s="13"/>
      <c r="I31" s="13"/>
      <c r="J31" s="1"/>
    </row>
    <row r="32" spans="1:10" ht="39" customHeight="1">
      <c r="A32" s="87" t="s">
        <v>211</v>
      </c>
      <c r="B32" s="88"/>
      <c r="C32" s="88"/>
      <c r="D32" s="88"/>
      <c r="E32" s="88"/>
      <c r="F32" s="89"/>
      <c r="G32" s="12" t="s">
        <v>179</v>
      </c>
      <c r="H32" s="13"/>
      <c r="I32" s="13"/>
      <c r="J32" s="1"/>
    </row>
    <row r="33" spans="1:10" ht="22.5" customHeight="1">
      <c r="A33" s="87" t="s">
        <v>212</v>
      </c>
      <c r="B33" s="88"/>
      <c r="C33" s="88"/>
      <c r="D33" s="88"/>
      <c r="E33" s="88"/>
      <c r="F33" s="89"/>
      <c r="G33" s="12" t="s">
        <v>180</v>
      </c>
      <c r="H33" s="13"/>
      <c r="I33" s="13"/>
      <c r="J33" s="1"/>
    </row>
    <row r="34" spans="1:10" ht="25.5" customHeight="1">
      <c r="A34" s="87" t="s">
        <v>213</v>
      </c>
      <c r="B34" s="88"/>
      <c r="C34" s="88"/>
      <c r="D34" s="88"/>
      <c r="E34" s="88"/>
      <c r="F34" s="89"/>
      <c r="G34" s="12" t="s">
        <v>182</v>
      </c>
      <c r="H34" s="13"/>
      <c r="I34" s="13"/>
      <c r="J34" s="1"/>
    </row>
    <row r="35" spans="1:10" ht="12.75" customHeight="1">
      <c r="A35" s="87" t="s">
        <v>80</v>
      </c>
      <c r="B35" s="88"/>
      <c r="C35" s="88"/>
      <c r="D35" s="88"/>
      <c r="E35" s="88"/>
      <c r="F35" s="89"/>
      <c r="G35" s="12" t="s">
        <v>214</v>
      </c>
      <c r="H35" s="13"/>
      <c r="I35" s="13"/>
      <c r="J35" s="1"/>
    </row>
    <row r="36" spans="1:10" ht="24" customHeight="1">
      <c r="A36" s="87" t="s">
        <v>215</v>
      </c>
      <c r="B36" s="88"/>
      <c r="C36" s="88"/>
      <c r="D36" s="88"/>
      <c r="E36" s="88"/>
      <c r="F36" s="89"/>
      <c r="G36" s="12" t="s">
        <v>216</v>
      </c>
      <c r="H36" s="13"/>
      <c r="I36" s="13"/>
      <c r="J36" s="1"/>
    </row>
    <row r="37" spans="1:10" ht="12.75" customHeight="1">
      <c r="A37" s="87" t="s">
        <v>217</v>
      </c>
      <c r="B37" s="88"/>
      <c r="C37" s="88"/>
      <c r="D37" s="88"/>
      <c r="E37" s="88"/>
      <c r="F37" s="89"/>
      <c r="G37" s="12" t="s">
        <v>218</v>
      </c>
      <c r="H37" s="13"/>
      <c r="I37" s="13"/>
      <c r="J37" s="1"/>
    </row>
    <row r="38" spans="1:10" ht="12.75" customHeight="1">
      <c r="A38" s="87" t="s">
        <v>219</v>
      </c>
      <c r="B38" s="88"/>
      <c r="C38" s="88"/>
      <c r="D38" s="88"/>
      <c r="E38" s="88"/>
      <c r="F38" s="89"/>
      <c r="G38" s="12" t="s">
        <v>220</v>
      </c>
      <c r="H38" s="13"/>
      <c r="I38" s="13"/>
      <c r="J38" s="1"/>
    </row>
    <row r="39" spans="1:10" ht="27" customHeight="1">
      <c r="A39" s="87" t="s">
        <v>221</v>
      </c>
      <c r="B39" s="88"/>
      <c r="C39" s="88"/>
      <c r="D39" s="88"/>
      <c r="E39" s="88"/>
      <c r="F39" s="89"/>
      <c r="G39" s="12" t="s">
        <v>222</v>
      </c>
      <c r="H39" s="13"/>
      <c r="I39" s="13"/>
      <c r="J39" s="1"/>
    </row>
    <row r="40" spans="1:10" ht="28.5" customHeight="1">
      <c r="A40" s="87" t="s">
        <v>223</v>
      </c>
      <c r="B40" s="88"/>
      <c r="C40" s="88"/>
      <c r="D40" s="88"/>
      <c r="E40" s="88"/>
      <c r="F40" s="89"/>
      <c r="G40" s="12" t="s">
        <v>185</v>
      </c>
      <c r="H40" s="13"/>
      <c r="I40" s="13"/>
      <c r="J40" s="1"/>
    </row>
    <row r="41" spans="1:10" ht="16.5" customHeight="1">
      <c r="A41" s="84" t="s">
        <v>224</v>
      </c>
      <c r="B41" s="85"/>
      <c r="C41" s="85"/>
      <c r="D41" s="85"/>
      <c r="E41" s="85"/>
      <c r="F41" s="86"/>
      <c r="G41" s="14" t="s">
        <v>44</v>
      </c>
      <c r="H41" s="15">
        <f>H25+H28</f>
        <v>8049203</v>
      </c>
      <c r="I41" s="15">
        <f>I25+I28</f>
        <v>5135278</v>
      </c>
      <c r="J41" s="1"/>
    </row>
    <row r="42" spans="1:10" ht="12.75" customHeight="1">
      <c r="A42" s="87" t="s">
        <v>225</v>
      </c>
      <c r="B42" s="88"/>
      <c r="C42" s="88"/>
      <c r="D42" s="88"/>
      <c r="E42" s="88"/>
      <c r="F42" s="89"/>
      <c r="G42" s="12"/>
      <c r="H42" s="47"/>
      <c r="I42" s="47"/>
      <c r="J42" s="1"/>
    </row>
    <row r="43" spans="1:10" ht="12.75" customHeight="1">
      <c r="A43" s="87" t="s">
        <v>205</v>
      </c>
      <c r="B43" s="88"/>
      <c r="C43" s="88"/>
      <c r="D43" s="88"/>
      <c r="E43" s="88"/>
      <c r="F43" s="89"/>
      <c r="G43" s="12"/>
      <c r="H43" s="47"/>
      <c r="I43" s="47"/>
      <c r="J43" s="1"/>
    </row>
    <row r="44" spans="1:10" ht="12.75" customHeight="1">
      <c r="A44" s="87" t="s">
        <v>206</v>
      </c>
      <c r="B44" s="88"/>
      <c r="C44" s="88"/>
      <c r="D44" s="88"/>
      <c r="E44" s="88"/>
      <c r="F44" s="89"/>
      <c r="G44" s="12"/>
      <c r="H44" s="47"/>
      <c r="I44" s="47"/>
      <c r="J44" s="1"/>
    </row>
    <row r="45" spans="1:10" ht="12.75" customHeight="1">
      <c r="A45" s="84" t="s">
        <v>333</v>
      </c>
      <c r="B45" s="85"/>
      <c r="C45" s="85"/>
      <c r="D45" s="85"/>
      <c r="E45" s="85"/>
      <c r="F45" s="86"/>
      <c r="G45" s="14" t="s">
        <v>226</v>
      </c>
      <c r="H45" s="59">
        <f>H23/78414*1000</f>
        <v>94478.460478996101</v>
      </c>
      <c r="I45" s="59">
        <f>I23/78414*1000</f>
        <v>52405.769377917211</v>
      </c>
      <c r="J45" s="1"/>
    </row>
    <row r="46" spans="1:10" ht="12.75" customHeight="1">
      <c r="A46" s="87" t="s">
        <v>208</v>
      </c>
      <c r="B46" s="88"/>
      <c r="C46" s="88"/>
      <c r="D46" s="88"/>
      <c r="E46" s="88"/>
      <c r="F46" s="89"/>
      <c r="G46" s="12"/>
      <c r="H46" s="47"/>
      <c r="I46" s="47"/>
      <c r="J46" s="1"/>
    </row>
    <row r="47" spans="1:10" ht="12.75" customHeight="1">
      <c r="A47" s="87" t="s">
        <v>227</v>
      </c>
      <c r="B47" s="88"/>
      <c r="C47" s="88"/>
      <c r="D47" s="88"/>
      <c r="E47" s="88"/>
      <c r="F47" s="89"/>
      <c r="G47" s="12"/>
      <c r="H47" s="47"/>
      <c r="I47" s="47"/>
      <c r="J47" s="1"/>
    </row>
    <row r="48" spans="1:10" ht="12.75" customHeight="1">
      <c r="A48" s="87" t="s">
        <v>228</v>
      </c>
      <c r="B48" s="88"/>
      <c r="C48" s="88"/>
      <c r="D48" s="88"/>
      <c r="E48" s="88"/>
      <c r="F48" s="89"/>
      <c r="G48" s="12"/>
      <c r="H48" s="47"/>
      <c r="I48" s="47"/>
      <c r="J48" s="1"/>
    </row>
    <row r="49" spans="1:10" ht="12.75" customHeight="1">
      <c r="A49" s="87" t="s">
        <v>229</v>
      </c>
      <c r="B49" s="88"/>
      <c r="C49" s="88"/>
      <c r="D49" s="88"/>
      <c r="E49" s="88"/>
      <c r="F49" s="89"/>
      <c r="G49" s="12"/>
      <c r="H49" s="47"/>
      <c r="I49" s="47"/>
      <c r="J49" s="1"/>
    </row>
    <row r="50" spans="1:10" ht="12.75" customHeight="1">
      <c r="A50" s="87" t="s">
        <v>230</v>
      </c>
      <c r="B50" s="88"/>
      <c r="C50" s="88"/>
      <c r="D50" s="88"/>
      <c r="E50" s="88"/>
      <c r="F50" s="89"/>
      <c r="G50" s="12"/>
      <c r="H50" s="47"/>
      <c r="I50" s="47"/>
      <c r="J50" s="1"/>
    </row>
    <row r="51" spans="1:10" ht="12.75" customHeight="1">
      <c r="A51" s="87" t="s">
        <v>228</v>
      </c>
      <c r="B51" s="88"/>
      <c r="C51" s="88"/>
      <c r="D51" s="88"/>
      <c r="E51" s="88"/>
      <c r="F51" s="89"/>
      <c r="G51" s="12"/>
      <c r="H51" s="47"/>
      <c r="I51" s="47"/>
      <c r="J51" s="1"/>
    </row>
    <row r="52" spans="1:10" ht="12.75" customHeight="1">
      <c r="A52" s="87" t="s">
        <v>229</v>
      </c>
      <c r="B52" s="88"/>
      <c r="C52" s="88"/>
      <c r="D52" s="88"/>
      <c r="E52" s="88"/>
      <c r="F52" s="89"/>
      <c r="G52" s="12"/>
      <c r="H52" s="15"/>
      <c r="I52" s="15"/>
      <c r="J52" s="1"/>
    </row>
    <row r="53" spans="1:10">
      <c r="A53" s="3"/>
      <c r="B53" s="3"/>
      <c r="C53" s="3"/>
      <c r="D53" s="3"/>
      <c r="E53" s="3"/>
      <c r="F53" s="3"/>
      <c r="G53" s="3"/>
      <c r="H53" s="22"/>
      <c r="I53" s="22"/>
      <c r="J53" s="1"/>
    </row>
    <row r="54" spans="1:10">
      <c r="A54" s="3"/>
      <c r="B54" s="3"/>
      <c r="C54" s="3"/>
      <c r="D54" s="3"/>
      <c r="E54" s="3"/>
      <c r="F54" s="3"/>
      <c r="G54" s="3"/>
      <c r="H54" s="22"/>
      <c r="I54" s="22"/>
      <c r="J54" s="1"/>
    </row>
    <row r="55" spans="1:10">
      <c r="A55" s="4" t="s">
        <v>95</v>
      </c>
      <c r="B55" s="4"/>
      <c r="C55" s="4" t="s">
        <v>332</v>
      </c>
      <c r="D55" s="4"/>
      <c r="E55" s="4"/>
      <c r="F55" s="4"/>
      <c r="G55" s="4" t="s">
        <v>96</v>
      </c>
      <c r="H55" s="23"/>
      <c r="I55" s="22"/>
      <c r="J55" s="1"/>
    </row>
    <row r="56" spans="1:10">
      <c r="A56" s="6"/>
      <c r="B56" s="6" t="s">
        <v>97</v>
      </c>
      <c r="C56" s="6"/>
      <c r="D56" s="6"/>
      <c r="E56" s="6"/>
      <c r="F56" s="6"/>
      <c r="G56" s="106" t="s">
        <v>83</v>
      </c>
      <c r="H56" s="113"/>
      <c r="I56" s="22"/>
      <c r="J56" s="1"/>
    </row>
    <row r="57" spans="1:10">
      <c r="A57" s="4" t="s">
        <v>98</v>
      </c>
      <c r="B57" s="4"/>
      <c r="C57" s="4" t="s">
        <v>99</v>
      </c>
      <c r="D57" s="4"/>
      <c r="E57" s="4"/>
      <c r="F57" s="4"/>
      <c r="G57" s="4" t="s">
        <v>96</v>
      </c>
      <c r="H57" s="23"/>
      <c r="I57" s="22"/>
      <c r="J57" s="1"/>
    </row>
    <row r="58" spans="1:10">
      <c r="A58" s="3"/>
      <c r="B58" s="3" t="s">
        <v>97</v>
      </c>
      <c r="C58" s="3"/>
      <c r="D58" s="3"/>
      <c r="E58" s="3"/>
      <c r="F58" s="3"/>
      <c r="G58" s="106" t="s">
        <v>83</v>
      </c>
      <c r="H58" s="113"/>
      <c r="I58" s="22"/>
      <c r="J58" s="1"/>
    </row>
    <row r="59" spans="1:10">
      <c r="A59" s="3"/>
      <c r="B59" s="3"/>
      <c r="C59" s="3"/>
      <c r="D59" s="3"/>
      <c r="E59" s="3"/>
      <c r="F59" s="3"/>
      <c r="G59" s="3"/>
      <c r="H59" s="22"/>
      <c r="I59" s="22"/>
      <c r="J59" s="1"/>
    </row>
    <row r="60" spans="1:10">
      <c r="A60" s="3" t="s">
        <v>100</v>
      </c>
      <c r="B60" s="3"/>
      <c r="C60" s="3"/>
      <c r="D60" s="3"/>
      <c r="E60" s="3"/>
      <c r="F60" s="3"/>
      <c r="G60" s="3"/>
      <c r="H60" s="22"/>
      <c r="I60" s="22"/>
      <c r="J60" s="1"/>
    </row>
    <row r="61" spans="1:10">
      <c r="A61" s="1"/>
      <c r="B61" s="1"/>
      <c r="C61" s="1"/>
      <c r="D61" s="1"/>
      <c r="E61" s="1"/>
      <c r="F61" s="1"/>
      <c r="G61" s="1"/>
      <c r="H61" s="24"/>
      <c r="I61" s="24"/>
      <c r="J61" s="1"/>
    </row>
    <row r="62" spans="1:10">
      <c r="A62" s="1"/>
      <c r="B62" s="1"/>
      <c r="C62" s="1"/>
      <c r="D62" s="1"/>
      <c r="E62" s="1"/>
      <c r="F62" s="1"/>
      <c r="G62" s="1"/>
      <c r="H62" s="24"/>
      <c r="I62" s="24"/>
      <c r="J62" s="1"/>
    </row>
    <row r="63" spans="1:10">
      <c r="A63" s="1"/>
      <c r="B63" s="1"/>
      <c r="C63" s="1"/>
      <c r="D63" s="1"/>
      <c r="E63" s="1"/>
      <c r="F63" s="1"/>
      <c r="G63" s="1"/>
      <c r="H63" s="24"/>
      <c r="I63" s="24"/>
      <c r="J63" s="1"/>
    </row>
    <row r="64" spans="1:10">
      <c r="A64" s="1"/>
      <c r="B64" s="1"/>
      <c r="C64" s="1"/>
      <c r="D64" s="1"/>
      <c r="E64" s="1"/>
      <c r="F64" s="1"/>
      <c r="G64" s="1"/>
      <c r="H64" s="24"/>
      <c r="I64" s="24"/>
      <c r="J64" s="1"/>
    </row>
    <row r="65" spans="1:10">
      <c r="A65" s="1"/>
      <c r="B65" s="1"/>
      <c r="C65" s="1"/>
      <c r="D65" s="1"/>
      <c r="E65" s="1"/>
      <c r="F65" s="1"/>
      <c r="G65" s="1"/>
      <c r="H65" s="24"/>
      <c r="I65" s="24"/>
      <c r="J65" s="1"/>
    </row>
    <row r="66" spans="1:10">
      <c r="A66" s="1"/>
      <c r="B66" s="1"/>
      <c r="C66" s="1"/>
      <c r="D66" s="1"/>
      <c r="E66" s="1"/>
      <c r="F66" s="1"/>
      <c r="G66" s="1"/>
      <c r="H66" s="24"/>
      <c r="I66" s="24"/>
      <c r="J66" s="1"/>
    </row>
    <row r="67" spans="1:10">
      <c r="A67" s="1"/>
      <c r="B67" s="1"/>
      <c r="C67" s="1"/>
      <c r="D67" s="1"/>
      <c r="E67" s="1"/>
      <c r="F67" s="1"/>
      <c r="G67" s="1"/>
      <c r="H67" s="24"/>
      <c r="I67" s="24"/>
      <c r="J67" s="1"/>
    </row>
    <row r="68" spans="1:10">
      <c r="A68" s="1"/>
      <c r="B68" s="1"/>
      <c r="C68" s="1"/>
      <c r="D68" s="1"/>
      <c r="E68" s="1"/>
      <c r="F68" s="1"/>
      <c r="G68" s="1"/>
      <c r="H68" s="24"/>
      <c r="I68" s="24"/>
      <c r="J68" s="1"/>
    </row>
    <row r="69" spans="1:10">
      <c r="A69" s="1"/>
      <c r="B69" s="1"/>
      <c r="C69" s="1"/>
      <c r="D69" s="1"/>
      <c r="E69" s="1"/>
      <c r="F69" s="1"/>
      <c r="G69" s="1"/>
      <c r="H69" s="24"/>
      <c r="I69" s="24"/>
      <c r="J69" s="1"/>
    </row>
    <row r="70" spans="1:10">
      <c r="A70" s="1"/>
      <c r="B70" s="1"/>
      <c r="C70" s="1"/>
      <c r="D70" s="1"/>
      <c r="E70" s="1"/>
      <c r="F70" s="1"/>
      <c r="G70" s="1"/>
      <c r="H70" s="24"/>
      <c r="I70" s="24"/>
      <c r="J70" s="1"/>
    </row>
    <row r="71" spans="1:10">
      <c r="A71" s="1"/>
      <c r="B71" s="1"/>
      <c r="C71" s="1"/>
      <c r="D71" s="1"/>
      <c r="E71" s="1"/>
      <c r="F71" s="1"/>
      <c r="G71" s="1"/>
      <c r="H71" s="24"/>
      <c r="I71" s="24"/>
      <c r="J71" s="1"/>
    </row>
    <row r="72" spans="1:10">
      <c r="A72" s="1"/>
      <c r="B72" s="1"/>
      <c r="C72" s="1"/>
      <c r="D72" s="1"/>
      <c r="E72" s="1"/>
      <c r="F72" s="1"/>
      <c r="G72" s="1"/>
      <c r="H72" s="24"/>
      <c r="I72" s="24"/>
      <c r="J72" s="1"/>
    </row>
    <row r="73" spans="1:10">
      <c r="A73" s="1"/>
      <c r="B73" s="1"/>
      <c r="C73" s="1"/>
      <c r="D73" s="1"/>
      <c r="E73" s="1"/>
      <c r="F73" s="1"/>
      <c r="G73" s="1"/>
      <c r="H73" s="24"/>
      <c r="I73" s="24"/>
      <c r="J73" s="1"/>
    </row>
    <row r="74" spans="1:10">
      <c r="A74" s="1"/>
      <c r="B74" s="1"/>
      <c r="C74" s="1"/>
      <c r="D74" s="1"/>
      <c r="E74" s="1"/>
      <c r="F74" s="1"/>
      <c r="G74" s="1"/>
      <c r="H74" s="24"/>
      <c r="I74" s="24"/>
      <c r="J74" s="1"/>
    </row>
    <row r="75" spans="1:10">
      <c r="A75" s="1"/>
      <c r="B75" s="1"/>
      <c r="C75" s="1"/>
      <c r="D75" s="1"/>
      <c r="E75" s="1"/>
      <c r="F75" s="1"/>
      <c r="G75" s="1"/>
      <c r="H75" s="24"/>
      <c r="I75" s="24"/>
      <c r="J75" s="1"/>
    </row>
    <row r="76" spans="1:10">
      <c r="A76" s="1"/>
      <c r="B76" s="1"/>
      <c r="C76" s="1"/>
      <c r="D76" s="1"/>
      <c r="E76" s="1"/>
      <c r="F76" s="1"/>
      <c r="G76" s="1"/>
      <c r="H76" s="24"/>
      <c r="I76" s="24"/>
      <c r="J76" s="1"/>
    </row>
    <row r="77" spans="1:10">
      <c r="A77" s="1"/>
      <c r="B77" s="1"/>
      <c r="C77" s="1"/>
      <c r="D77" s="1"/>
      <c r="E77" s="1"/>
      <c r="F77" s="1"/>
      <c r="G77" s="1"/>
      <c r="H77" s="24"/>
      <c r="I77" s="24"/>
      <c r="J77" s="1"/>
    </row>
    <row r="78" spans="1:10">
      <c r="A78" s="1"/>
      <c r="B78" s="1"/>
      <c r="C78" s="1"/>
      <c r="D78" s="1"/>
      <c r="E78" s="1"/>
      <c r="F78" s="1"/>
      <c r="G78" s="1"/>
      <c r="H78" s="24"/>
      <c r="I78" s="24"/>
      <c r="J78" s="1"/>
    </row>
    <row r="79" spans="1:10">
      <c r="A79" s="1"/>
      <c r="B79" s="1"/>
      <c r="C79" s="1"/>
      <c r="D79" s="1"/>
      <c r="E79" s="1"/>
      <c r="F79" s="1"/>
      <c r="G79" s="1"/>
      <c r="H79" s="24"/>
      <c r="I79" s="24"/>
      <c r="J79" s="1"/>
    </row>
    <row r="80" spans="1:10">
      <c r="A80" s="1"/>
      <c r="B80" s="1"/>
      <c r="C80" s="1"/>
      <c r="D80" s="1"/>
      <c r="E80" s="1"/>
      <c r="F80" s="1"/>
      <c r="G80" s="1"/>
      <c r="H80" s="24"/>
      <c r="I80" s="24"/>
      <c r="J80" s="1"/>
    </row>
    <row r="81" spans="1:10">
      <c r="A81" s="1"/>
      <c r="B81" s="1"/>
      <c r="C81" s="1"/>
      <c r="D81" s="1"/>
      <c r="E81" s="1"/>
      <c r="F81" s="1"/>
      <c r="G81" s="1"/>
      <c r="H81" s="24"/>
      <c r="I81" s="24"/>
      <c r="J81" s="1"/>
    </row>
    <row r="82" spans="1:10">
      <c r="A82" s="1"/>
      <c r="B82" s="1"/>
      <c r="C82" s="1"/>
      <c r="D82" s="1"/>
      <c r="E82" s="1"/>
      <c r="F82" s="1"/>
      <c r="G82" s="1"/>
      <c r="H82" s="24"/>
      <c r="I82" s="24"/>
      <c r="J82" s="1"/>
    </row>
    <row r="83" spans="1:10">
      <c r="A83" s="1"/>
      <c r="B83" s="1"/>
      <c r="C83" s="1"/>
      <c r="D83" s="1"/>
      <c r="E83" s="1"/>
      <c r="F83" s="1"/>
      <c r="G83" s="1"/>
      <c r="H83" s="24"/>
      <c r="I83" s="24"/>
      <c r="J83" s="1"/>
    </row>
    <row r="84" spans="1:10">
      <c r="A84" s="1"/>
      <c r="B84" s="1"/>
      <c r="C84" s="1"/>
      <c r="D84" s="1"/>
      <c r="E84" s="1"/>
      <c r="F84" s="1"/>
      <c r="G84" s="1"/>
      <c r="H84" s="24"/>
      <c r="I84" s="24"/>
      <c r="J84" s="1"/>
    </row>
    <row r="85" spans="1:10">
      <c r="A85" s="1"/>
      <c r="B85" s="1"/>
      <c r="C85" s="1"/>
      <c r="D85" s="1"/>
      <c r="E85" s="1"/>
      <c r="F85" s="1"/>
      <c r="G85" s="1"/>
      <c r="H85" s="24"/>
      <c r="I85" s="24"/>
      <c r="J85" s="1"/>
    </row>
    <row r="86" spans="1:10">
      <c r="A86" s="1"/>
      <c r="B86" s="1"/>
      <c r="C86" s="1"/>
      <c r="D86" s="1"/>
      <c r="E86" s="1"/>
      <c r="F86" s="1"/>
      <c r="G86" s="1"/>
      <c r="H86" s="24"/>
      <c r="I86" s="24"/>
      <c r="J86" s="1"/>
    </row>
    <row r="87" spans="1:10">
      <c r="A87" s="1"/>
      <c r="B87" s="1"/>
      <c r="C87" s="1"/>
      <c r="D87" s="1"/>
      <c r="E87" s="1"/>
      <c r="F87" s="1"/>
      <c r="G87" s="1"/>
      <c r="H87" s="24"/>
      <c r="I87" s="24"/>
      <c r="J87" s="1"/>
    </row>
    <row r="88" spans="1:10">
      <c r="A88" s="1"/>
      <c r="B88" s="1"/>
      <c r="C88" s="1"/>
      <c r="D88" s="1"/>
      <c r="E88" s="1"/>
      <c r="F88" s="1"/>
      <c r="G88" s="1"/>
      <c r="H88" s="24"/>
      <c r="I88" s="24"/>
      <c r="J88" s="1"/>
    </row>
    <row r="89" spans="1:10">
      <c r="A89" s="1"/>
      <c r="B89" s="1"/>
      <c r="C89" s="1"/>
      <c r="D89" s="1"/>
      <c r="E89" s="1"/>
      <c r="F89" s="1"/>
      <c r="G89" s="1"/>
      <c r="H89" s="24"/>
      <c r="I89" s="24"/>
      <c r="J89" s="1"/>
    </row>
    <row r="90" spans="1:10">
      <c r="A90" s="1"/>
      <c r="B90" s="1"/>
      <c r="C90" s="1"/>
      <c r="D90" s="1"/>
      <c r="E90" s="1"/>
      <c r="F90" s="1"/>
      <c r="G90" s="1"/>
      <c r="H90" s="24"/>
      <c r="I90" s="24"/>
      <c r="J90" s="1"/>
    </row>
    <row r="91" spans="1:10">
      <c r="A91" s="1"/>
      <c r="B91" s="1"/>
      <c r="C91" s="1"/>
      <c r="D91" s="1"/>
      <c r="E91" s="1"/>
      <c r="F91" s="1"/>
      <c r="G91" s="1"/>
      <c r="H91" s="24"/>
      <c r="I91" s="24"/>
      <c r="J91" s="1"/>
    </row>
    <row r="92" spans="1:10">
      <c r="A92" s="1"/>
      <c r="B92" s="1"/>
      <c r="C92" s="1"/>
      <c r="D92" s="1"/>
      <c r="E92" s="1"/>
      <c r="F92" s="1"/>
      <c r="G92" s="1"/>
      <c r="H92" s="24"/>
      <c r="I92" s="24"/>
      <c r="J92" s="1"/>
    </row>
  </sheetData>
  <mergeCells count="50">
    <mergeCell ref="A42:F42"/>
    <mergeCell ref="A43:F43"/>
    <mergeCell ref="A46:F46"/>
    <mergeCell ref="A50:F50"/>
    <mergeCell ref="A51:F51"/>
    <mergeCell ref="A47:F47"/>
    <mergeCell ref="A48:F48"/>
    <mergeCell ref="A49:F49"/>
    <mergeCell ref="G58:H58"/>
    <mergeCell ref="A26:F26"/>
    <mergeCell ref="A29:F29"/>
    <mergeCell ref="A40:F40"/>
    <mergeCell ref="A41:F41"/>
    <mergeCell ref="A52:F52"/>
    <mergeCell ref="A30:F30"/>
    <mergeCell ref="A31:F31"/>
    <mergeCell ref="A44:F44"/>
    <mergeCell ref="A45:F45"/>
    <mergeCell ref="A28:F28"/>
    <mergeCell ref="G56:H56"/>
    <mergeCell ref="A32:F32"/>
    <mergeCell ref="A33:F33"/>
    <mergeCell ref="A34:F34"/>
    <mergeCell ref="A35:F35"/>
    <mergeCell ref="A36:F36"/>
    <mergeCell ref="A37:F37"/>
    <mergeCell ref="A38:F38"/>
    <mergeCell ref="A39:F39"/>
    <mergeCell ref="A18:F18"/>
    <mergeCell ref="A22:F22"/>
    <mergeCell ref="A23:F23"/>
    <mergeCell ref="A24:F24"/>
    <mergeCell ref="A25:F25"/>
    <mergeCell ref="A27:F27"/>
    <mergeCell ref="A21:F21"/>
    <mergeCell ref="A16:F16"/>
    <mergeCell ref="A17:F17"/>
    <mergeCell ref="A19:F19"/>
    <mergeCell ref="A20:F20"/>
    <mergeCell ref="A3:I3"/>
    <mergeCell ref="A4:I4"/>
    <mergeCell ref="A7:F7"/>
    <mergeCell ref="A9:F9"/>
    <mergeCell ref="A10:F10"/>
    <mergeCell ref="A8:F8"/>
    <mergeCell ref="A11:F11"/>
    <mergeCell ref="A12:F12"/>
    <mergeCell ref="A13:F13"/>
    <mergeCell ref="A14:F14"/>
    <mergeCell ref="A15:F15"/>
  </mergeCells>
  <phoneticPr fontId="2" type="noConversion"/>
  <pageMargins left="0.54" right="0.19" top="0.56999999999999995" bottom="0.43" header="0.28999999999999998" footer="0.18"/>
  <pageSetup paperSize="9" orientation="portrait" r:id="rId1"/>
  <headerFooter alignWithMargins="0">
    <oddHeader>&amp;RФорма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workbookViewId="0">
      <pane ySplit="1" topLeftCell="A2" activePane="bottomLeft" state="frozen"/>
      <selection pane="bottomLeft" activeCell="H74" sqref="H74"/>
    </sheetView>
  </sheetViews>
  <sheetFormatPr defaultRowHeight="12.75"/>
  <cols>
    <col min="1" max="5" width="9.140625" style="2"/>
    <col min="6" max="6" width="21.140625" style="2" customWidth="1"/>
    <col min="7" max="7" width="9.140625" style="2"/>
    <col min="8" max="8" width="15.85546875" style="2" customWidth="1"/>
    <col min="9" max="9" width="16.140625" style="2" customWidth="1"/>
    <col min="10" max="10" width="18.7109375" style="2" customWidth="1"/>
    <col min="11" max="16384" width="9.140625" style="2"/>
  </cols>
  <sheetData>
    <row r="1" spans="1:11" ht="1.5" hidden="1" customHeight="1">
      <c r="A1" s="3"/>
      <c r="B1" s="3"/>
      <c r="C1" s="3"/>
      <c r="D1" s="3"/>
      <c r="E1" s="3"/>
      <c r="F1" s="3"/>
      <c r="G1" s="3"/>
      <c r="H1" s="3"/>
      <c r="I1" s="3"/>
      <c r="J1" s="1"/>
      <c r="K1" s="1"/>
    </row>
    <row r="2" spans="1:11" ht="15.75" customHeight="1">
      <c r="A2" s="3" t="s">
        <v>86</v>
      </c>
      <c r="B2" s="3"/>
      <c r="C2" s="3"/>
      <c r="D2" s="6"/>
      <c r="E2" s="117" t="s">
        <v>107</v>
      </c>
      <c r="F2" s="117"/>
      <c r="G2" s="117"/>
      <c r="H2" s="117"/>
      <c r="I2" s="117"/>
      <c r="J2" s="1"/>
      <c r="K2" s="1"/>
    </row>
    <row r="3" spans="1:11" ht="0.75" customHeight="1">
      <c r="A3" s="3"/>
      <c r="B3" s="3"/>
      <c r="C3" s="3"/>
      <c r="D3" s="6"/>
      <c r="E3" s="3"/>
      <c r="F3" s="3"/>
      <c r="G3" s="3"/>
      <c r="H3" s="3"/>
      <c r="I3" s="3"/>
      <c r="J3" s="1"/>
      <c r="K3" s="1"/>
    </row>
    <row r="4" spans="1:11" ht="15.75" customHeight="1">
      <c r="A4" s="75" t="s">
        <v>323</v>
      </c>
      <c r="B4" s="75"/>
      <c r="C4" s="75"/>
      <c r="D4" s="75"/>
      <c r="E4" s="75"/>
      <c r="F4" s="75"/>
      <c r="G4" s="75"/>
      <c r="H4" s="75"/>
      <c r="I4" s="75"/>
      <c r="J4" s="1"/>
      <c r="K4" s="1"/>
    </row>
    <row r="5" spans="1:11">
      <c r="A5" s="75" t="s">
        <v>335</v>
      </c>
      <c r="B5" s="75"/>
      <c r="C5" s="75"/>
      <c r="D5" s="75"/>
      <c r="E5" s="75"/>
      <c r="F5" s="75"/>
      <c r="G5" s="75"/>
      <c r="H5" s="75"/>
      <c r="I5" s="75"/>
      <c r="J5" s="1"/>
      <c r="K5" s="1"/>
    </row>
    <row r="6" spans="1:11">
      <c r="A6" s="75" t="s">
        <v>45</v>
      </c>
      <c r="B6" s="75"/>
      <c r="C6" s="75"/>
      <c r="D6" s="75"/>
      <c r="E6" s="75"/>
      <c r="F6" s="75"/>
      <c r="G6" s="75"/>
      <c r="H6" s="75"/>
      <c r="I6" s="75"/>
      <c r="J6" s="1"/>
      <c r="K6" s="1"/>
    </row>
    <row r="7" spans="1:11" ht="18" customHeight="1">
      <c r="A7" s="3"/>
      <c r="B7" s="3"/>
      <c r="C7" s="3"/>
      <c r="D7" s="3"/>
      <c r="E7" s="3"/>
      <c r="F7" s="3"/>
      <c r="G7" s="3"/>
      <c r="H7" s="3"/>
      <c r="I7" s="18" t="s">
        <v>325</v>
      </c>
      <c r="J7" s="1"/>
      <c r="K7" s="1"/>
    </row>
    <row r="8" spans="1:11" ht="43.5" customHeight="1">
      <c r="A8" s="107" t="s">
        <v>46</v>
      </c>
      <c r="B8" s="108"/>
      <c r="C8" s="108"/>
      <c r="D8" s="108"/>
      <c r="E8" s="108"/>
      <c r="F8" s="109"/>
      <c r="G8" s="9" t="s">
        <v>112</v>
      </c>
      <c r="H8" s="9" t="s">
        <v>336</v>
      </c>
      <c r="I8" s="9" t="s">
        <v>337</v>
      </c>
      <c r="J8" s="1"/>
      <c r="K8" s="1"/>
    </row>
    <row r="9" spans="1:11">
      <c r="A9" s="114" t="s">
        <v>101</v>
      </c>
      <c r="B9" s="115"/>
      <c r="C9" s="115"/>
      <c r="D9" s="115"/>
      <c r="E9" s="115"/>
      <c r="F9" s="115"/>
      <c r="G9" s="115"/>
      <c r="H9" s="115"/>
      <c r="I9" s="116"/>
      <c r="J9" s="1"/>
      <c r="K9" s="1"/>
    </row>
    <row r="10" spans="1:11" ht="12.75" customHeight="1">
      <c r="A10" s="81" t="s">
        <v>231</v>
      </c>
      <c r="B10" s="82"/>
      <c r="C10" s="82"/>
      <c r="D10" s="82"/>
      <c r="E10" s="82"/>
      <c r="F10" s="83"/>
      <c r="G10" s="14" t="s">
        <v>1</v>
      </c>
      <c r="H10" s="26">
        <f>H12+H13+H14+H15+H16+H17</f>
        <v>60673802</v>
      </c>
      <c r="I10" s="26">
        <f>I12+I13+I14+I15+I16+I17</f>
        <v>52888315</v>
      </c>
      <c r="J10" s="1"/>
      <c r="K10" s="1"/>
    </row>
    <row r="11" spans="1:11" ht="12.75" customHeight="1">
      <c r="A11" s="71" t="s">
        <v>102</v>
      </c>
      <c r="B11" s="72"/>
      <c r="C11" s="72"/>
      <c r="D11" s="72"/>
      <c r="E11" s="72"/>
      <c r="F11" s="73"/>
      <c r="G11" s="14"/>
      <c r="H11" s="27"/>
      <c r="I11" s="27"/>
      <c r="J11" s="1"/>
      <c r="K11" s="1"/>
    </row>
    <row r="12" spans="1:11" ht="12.75" customHeight="1">
      <c r="A12" s="71" t="s">
        <v>232</v>
      </c>
      <c r="B12" s="72"/>
      <c r="C12" s="72"/>
      <c r="D12" s="72"/>
      <c r="E12" s="72"/>
      <c r="F12" s="73"/>
      <c r="G12" s="12" t="s">
        <v>2</v>
      </c>
      <c r="H12" s="13">
        <v>16393792</v>
      </c>
      <c r="I12" s="13">
        <v>14069505</v>
      </c>
      <c r="J12" s="1"/>
      <c r="K12" s="1"/>
    </row>
    <row r="13" spans="1:11" ht="12.75" customHeight="1">
      <c r="A13" s="71" t="s">
        <v>233</v>
      </c>
      <c r="B13" s="72"/>
      <c r="C13" s="72"/>
      <c r="D13" s="72"/>
      <c r="E13" s="72"/>
      <c r="F13" s="73"/>
      <c r="G13" s="12" t="s">
        <v>3</v>
      </c>
      <c r="H13" s="13"/>
      <c r="I13" s="13"/>
      <c r="J13" s="1"/>
      <c r="K13" s="1"/>
    </row>
    <row r="14" spans="1:11" ht="12.75" customHeight="1">
      <c r="A14" s="71" t="s">
        <v>234</v>
      </c>
      <c r="B14" s="72"/>
      <c r="C14" s="72"/>
      <c r="D14" s="72"/>
      <c r="E14" s="72"/>
      <c r="F14" s="73"/>
      <c r="G14" s="12" t="s">
        <v>5</v>
      </c>
      <c r="H14" s="13">
        <v>44027436</v>
      </c>
      <c r="I14" s="13">
        <v>38689269</v>
      </c>
      <c r="J14" s="1"/>
      <c r="K14" s="1"/>
    </row>
    <row r="15" spans="1:11" ht="12.75" customHeight="1">
      <c r="A15" s="71" t="s">
        <v>235</v>
      </c>
      <c r="B15" s="72"/>
      <c r="C15" s="72"/>
      <c r="D15" s="72"/>
      <c r="E15" s="72"/>
      <c r="F15" s="73"/>
      <c r="G15" s="12" t="s">
        <v>6</v>
      </c>
      <c r="H15" s="13"/>
      <c r="I15" s="13"/>
      <c r="J15" s="1"/>
      <c r="K15" s="1"/>
    </row>
    <row r="16" spans="1:11" ht="12.75" customHeight="1">
      <c r="A16" s="71" t="s">
        <v>236</v>
      </c>
      <c r="B16" s="72"/>
      <c r="C16" s="72"/>
      <c r="D16" s="72"/>
      <c r="E16" s="72"/>
      <c r="F16" s="73"/>
      <c r="G16" s="12" t="s">
        <v>7</v>
      </c>
      <c r="H16" s="13"/>
      <c r="I16" s="13"/>
      <c r="J16" s="1"/>
      <c r="K16" s="1"/>
    </row>
    <row r="17" spans="1:11" ht="12.75" customHeight="1">
      <c r="A17" s="71" t="s">
        <v>48</v>
      </c>
      <c r="B17" s="72"/>
      <c r="C17" s="72"/>
      <c r="D17" s="72"/>
      <c r="E17" s="72"/>
      <c r="F17" s="73"/>
      <c r="G17" s="12" t="s">
        <v>9</v>
      </c>
      <c r="H17" s="13">
        <v>252574</v>
      </c>
      <c r="I17" s="13">
        <v>129541</v>
      </c>
      <c r="J17" s="28"/>
      <c r="K17" s="28"/>
    </row>
    <row r="18" spans="1:11" ht="12.75" customHeight="1">
      <c r="A18" s="84" t="s">
        <v>237</v>
      </c>
      <c r="B18" s="85"/>
      <c r="C18" s="85"/>
      <c r="D18" s="85"/>
      <c r="E18" s="85"/>
      <c r="F18" s="86"/>
      <c r="G18" s="14" t="s">
        <v>11</v>
      </c>
      <c r="H18" s="15">
        <f>H20+H21+H22+H23+H24+H25+H26</f>
        <v>54076838</v>
      </c>
      <c r="I18" s="15">
        <f>I20+I21+I22+I23+I24+I25+I26</f>
        <v>32630192</v>
      </c>
      <c r="J18" s="1"/>
      <c r="K18" s="1"/>
    </row>
    <row r="19" spans="1:11" ht="12.75" customHeight="1">
      <c r="A19" s="87" t="s">
        <v>47</v>
      </c>
      <c r="B19" s="88"/>
      <c r="C19" s="88"/>
      <c r="D19" s="88"/>
      <c r="E19" s="88"/>
      <c r="F19" s="89"/>
      <c r="G19" s="14"/>
      <c r="H19" s="27"/>
      <c r="I19" s="27"/>
      <c r="J19" s="1"/>
      <c r="K19" s="1"/>
    </row>
    <row r="20" spans="1:11" ht="12.75" customHeight="1">
      <c r="A20" s="87" t="s">
        <v>49</v>
      </c>
      <c r="B20" s="88"/>
      <c r="C20" s="88"/>
      <c r="D20" s="88"/>
      <c r="E20" s="88"/>
      <c r="F20" s="89"/>
      <c r="G20" s="12" t="s">
        <v>12</v>
      </c>
      <c r="H20" s="13">
        <v>13588323</v>
      </c>
      <c r="I20" s="13">
        <v>9654682</v>
      </c>
      <c r="J20" s="1"/>
      <c r="K20" s="1"/>
    </row>
    <row r="21" spans="1:11" ht="12.75" customHeight="1">
      <c r="A21" s="87" t="s">
        <v>238</v>
      </c>
      <c r="B21" s="88"/>
      <c r="C21" s="88"/>
      <c r="D21" s="88"/>
      <c r="E21" s="88"/>
      <c r="F21" s="89"/>
      <c r="G21" s="12" t="s">
        <v>14</v>
      </c>
      <c r="H21" s="13">
        <v>30220814</v>
      </c>
      <c r="I21" s="13">
        <v>15393463</v>
      </c>
      <c r="J21" s="1"/>
      <c r="K21" s="1"/>
    </row>
    <row r="22" spans="1:11" ht="12.75" customHeight="1">
      <c r="A22" s="87" t="s">
        <v>239</v>
      </c>
      <c r="B22" s="88"/>
      <c r="C22" s="88"/>
      <c r="D22" s="88"/>
      <c r="E22" s="88"/>
      <c r="F22" s="89"/>
      <c r="G22" s="12" t="s">
        <v>15</v>
      </c>
      <c r="H22" s="13">
        <v>5040689</v>
      </c>
      <c r="I22" s="13">
        <v>3216406</v>
      </c>
      <c r="J22" s="1"/>
      <c r="K22" s="1"/>
    </row>
    <row r="23" spans="1:11" ht="12.75" customHeight="1">
      <c r="A23" s="87" t="s">
        <v>240</v>
      </c>
      <c r="B23" s="88"/>
      <c r="C23" s="88"/>
      <c r="D23" s="88"/>
      <c r="E23" s="88"/>
      <c r="F23" s="89"/>
      <c r="G23" s="12" t="s">
        <v>17</v>
      </c>
      <c r="H23" s="13"/>
      <c r="I23" s="13"/>
      <c r="J23" s="1"/>
      <c r="K23" s="1"/>
    </row>
    <row r="24" spans="1:11" ht="12.75" customHeight="1">
      <c r="A24" s="87" t="s">
        <v>241</v>
      </c>
      <c r="B24" s="88"/>
      <c r="C24" s="88"/>
      <c r="D24" s="88"/>
      <c r="E24" s="88"/>
      <c r="F24" s="89"/>
      <c r="G24" s="12" t="s">
        <v>19</v>
      </c>
      <c r="H24" s="13"/>
      <c r="I24" s="13">
        <v>0</v>
      </c>
      <c r="J24" s="1"/>
      <c r="K24" s="1"/>
    </row>
    <row r="25" spans="1:11" ht="12.75" customHeight="1">
      <c r="A25" s="87" t="s">
        <v>242</v>
      </c>
      <c r="B25" s="88"/>
      <c r="C25" s="88"/>
      <c r="D25" s="88"/>
      <c r="E25" s="88"/>
      <c r="F25" s="89"/>
      <c r="G25" s="12" t="s">
        <v>21</v>
      </c>
      <c r="H25" s="13">
        <v>3821498</v>
      </c>
      <c r="I25" s="13">
        <v>2092512</v>
      </c>
      <c r="J25" s="1"/>
      <c r="K25" s="1"/>
    </row>
    <row r="26" spans="1:11" ht="12.75" customHeight="1">
      <c r="A26" s="87" t="s">
        <v>50</v>
      </c>
      <c r="B26" s="88"/>
      <c r="C26" s="88"/>
      <c r="D26" s="88"/>
      <c r="E26" s="88"/>
      <c r="F26" s="89"/>
      <c r="G26" s="12" t="s">
        <v>23</v>
      </c>
      <c r="H26" s="13">
        <v>1405514</v>
      </c>
      <c r="I26" s="13">
        <v>2273129</v>
      </c>
      <c r="J26" s="1"/>
      <c r="K26" s="1"/>
    </row>
    <row r="27" spans="1:11" ht="24" customHeight="1">
      <c r="A27" s="84" t="s">
        <v>243</v>
      </c>
      <c r="B27" s="85"/>
      <c r="C27" s="85"/>
      <c r="D27" s="85"/>
      <c r="E27" s="85"/>
      <c r="F27" s="86"/>
      <c r="G27" s="21" t="s">
        <v>51</v>
      </c>
      <c r="H27" s="29">
        <f>H10-H18</f>
        <v>6596964</v>
      </c>
      <c r="I27" s="29">
        <f>I10-I18</f>
        <v>20258123</v>
      </c>
      <c r="J27" s="1"/>
      <c r="K27" s="1"/>
    </row>
    <row r="28" spans="1:11">
      <c r="A28" s="114" t="s">
        <v>103</v>
      </c>
      <c r="B28" s="115"/>
      <c r="C28" s="115"/>
      <c r="D28" s="115"/>
      <c r="E28" s="115"/>
      <c r="F28" s="115"/>
      <c r="G28" s="115"/>
      <c r="H28" s="118"/>
      <c r="I28" s="119"/>
      <c r="J28" s="1"/>
      <c r="K28" s="1"/>
    </row>
    <row r="29" spans="1:11" ht="12.75" customHeight="1">
      <c r="A29" s="81" t="s">
        <v>244</v>
      </c>
      <c r="B29" s="82"/>
      <c r="C29" s="82"/>
      <c r="D29" s="82"/>
      <c r="E29" s="82"/>
      <c r="F29" s="83"/>
      <c r="G29" s="14" t="s">
        <v>29</v>
      </c>
      <c r="H29" s="30">
        <f>H31+H32+H33+H34+H35+H36+H37+H38+H39+H40+H41</f>
        <v>1103189</v>
      </c>
      <c r="I29" s="45">
        <f>I31+I32+I33+I34+I35+I36+I37+I38+I39+I40+I41</f>
        <v>0</v>
      </c>
      <c r="J29" s="1"/>
      <c r="K29" s="1"/>
    </row>
    <row r="30" spans="1:11" ht="12.75" customHeight="1">
      <c r="A30" s="71" t="s">
        <v>102</v>
      </c>
      <c r="B30" s="72"/>
      <c r="C30" s="72"/>
      <c r="D30" s="72"/>
      <c r="E30" s="72"/>
      <c r="F30" s="73"/>
      <c r="G30" s="14"/>
      <c r="H30" s="27"/>
      <c r="I30" s="27"/>
      <c r="J30" s="1"/>
      <c r="K30" s="1"/>
    </row>
    <row r="31" spans="1:11" ht="12.75" customHeight="1">
      <c r="A31" s="87" t="s">
        <v>52</v>
      </c>
      <c r="B31" s="88"/>
      <c r="C31" s="88"/>
      <c r="D31" s="88"/>
      <c r="E31" s="88"/>
      <c r="F31" s="89"/>
      <c r="G31" s="12" t="s">
        <v>30</v>
      </c>
      <c r="H31" s="13">
        <v>9461</v>
      </c>
      <c r="I31" s="20"/>
      <c r="J31" s="1"/>
      <c r="K31" s="1"/>
    </row>
    <row r="32" spans="1:11" ht="12.75" customHeight="1">
      <c r="A32" s="87" t="s">
        <v>53</v>
      </c>
      <c r="B32" s="88"/>
      <c r="C32" s="88"/>
      <c r="D32" s="88"/>
      <c r="E32" s="88"/>
      <c r="F32" s="89"/>
      <c r="G32" s="12" t="s">
        <v>31</v>
      </c>
      <c r="H32" s="13"/>
      <c r="I32" s="13"/>
      <c r="J32" s="1"/>
      <c r="K32" s="1"/>
    </row>
    <row r="33" spans="1:11" ht="12.75" customHeight="1">
      <c r="A33" s="87" t="s">
        <v>54</v>
      </c>
      <c r="B33" s="88"/>
      <c r="C33" s="88"/>
      <c r="D33" s="88"/>
      <c r="E33" s="88"/>
      <c r="F33" s="89"/>
      <c r="G33" s="12" t="s">
        <v>33</v>
      </c>
      <c r="H33" s="13"/>
      <c r="I33" s="13"/>
      <c r="J33" s="1"/>
      <c r="K33" s="1"/>
    </row>
    <row r="34" spans="1:11" ht="26.25" customHeight="1">
      <c r="A34" s="87" t="s">
        <v>245</v>
      </c>
      <c r="B34" s="88"/>
      <c r="C34" s="88"/>
      <c r="D34" s="88"/>
      <c r="E34" s="88"/>
      <c r="F34" s="89"/>
      <c r="G34" s="12" t="s">
        <v>35</v>
      </c>
      <c r="H34" s="13"/>
      <c r="I34" s="13"/>
      <c r="J34" s="1"/>
      <c r="K34" s="1"/>
    </row>
    <row r="35" spans="1:11" ht="12.75" customHeight="1">
      <c r="A35" s="87" t="s">
        <v>246</v>
      </c>
      <c r="B35" s="88"/>
      <c r="C35" s="88"/>
      <c r="D35" s="88"/>
      <c r="E35" s="88"/>
      <c r="F35" s="89"/>
      <c r="G35" s="12" t="s">
        <v>55</v>
      </c>
      <c r="H35" s="13"/>
      <c r="I35" s="13"/>
      <c r="J35" s="1"/>
      <c r="K35" s="1"/>
    </row>
    <row r="36" spans="1:11" ht="12.75" customHeight="1">
      <c r="A36" s="87" t="s">
        <v>247</v>
      </c>
      <c r="B36" s="88"/>
      <c r="C36" s="88"/>
      <c r="D36" s="88"/>
      <c r="E36" s="88"/>
      <c r="F36" s="89"/>
      <c r="G36" s="12" t="s">
        <v>57</v>
      </c>
      <c r="H36" s="13"/>
      <c r="I36" s="13"/>
      <c r="J36" s="1"/>
      <c r="K36" s="1"/>
    </row>
    <row r="37" spans="1:11">
      <c r="A37" s="87" t="s">
        <v>248</v>
      </c>
      <c r="B37" s="88"/>
      <c r="C37" s="88"/>
      <c r="D37" s="88"/>
      <c r="E37" s="88"/>
      <c r="F37" s="89"/>
      <c r="G37" s="12" t="s">
        <v>58</v>
      </c>
      <c r="H37" s="13"/>
      <c r="I37" s="13"/>
      <c r="J37" s="1"/>
      <c r="K37" s="1"/>
    </row>
    <row r="38" spans="1:11">
      <c r="A38" s="100" t="s">
        <v>56</v>
      </c>
      <c r="B38" s="101"/>
      <c r="C38" s="101"/>
      <c r="D38" s="101"/>
      <c r="E38" s="101"/>
      <c r="F38" s="102"/>
      <c r="G38" s="12" t="s">
        <v>249</v>
      </c>
      <c r="H38" s="13"/>
      <c r="I38" s="13"/>
      <c r="J38" s="1"/>
      <c r="K38" s="1"/>
    </row>
    <row r="39" spans="1:11">
      <c r="A39" s="100" t="s">
        <v>250</v>
      </c>
      <c r="B39" s="101"/>
      <c r="C39" s="101"/>
      <c r="D39" s="101"/>
      <c r="E39" s="101"/>
      <c r="F39" s="102"/>
      <c r="G39" s="12" t="s">
        <v>251</v>
      </c>
      <c r="H39" s="13">
        <v>1093728</v>
      </c>
      <c r="I39" s="13"/>
      <c r="J39" s="1"/>
      <c r="K39" s="1"/>
    </row>
    <row r="40" spans="1:11">
      <c r="A40" s="100" t="s">
        <v>236</v>
      </c>
      <c r="B40" s="101"/>
      <c r="C40" s="101"/>
      <c r="D40" s="101"/>
      <c r="E40" s="101"/>
      <c r="F40" s="102"/>
      <c r="G40" s="12" t="s">
        <v>38</v>
      </c>
      <c r="H40" s="13"/>
      <c r="I40" s="13"/>
      <c r="J40" s="1"/>
      <c r="K40" s="1"/>
    </row>
    <row r="41" spans="1:11">
      <c r="A41" s="100" t="s">
        <v>48</v>
      </c>
      <c r="B41" s="101"/>
      <c r="C41" s="101"/>
      <c r="D41" s="101"/>
      <c r="E41" s="101"/>
      <c r="F41" s="102"/>
      <c r="G41" s="12" t="s">
        <v>40</v>
      </c>
      <c r="H41" s="13"/>
      <c r="I41" s="13"/>
      <c r="J41" s="1"/>
      <c r="K41" s="1"/>
    </row>
    <row r="42" spans="1:11" ht="12.75" customHeight="1">
      <c r="A42" s="84" t="s">
        <v>252</v>
      </c>
      <c r="B42" s="85"/>
      <c r="C42" s="85"/>
      <c r="D42" s="85"/>
      <c r="E42" s="85"/>
      <c r="F42" s="86"/>
      <c r="G42" s="14" t="s">
        <v>62</v>
      </c>
      <c r="H42" s="15">
        <f>H44+H45+H46+H47+H48+H49+H50+H51+H52+H53+H54</f>
        <v>3085892</v>
      </c>
      <c r="I42" s="15">
        <f>I44+I45+I46+I47+I48+I49+I50+I51+I52+I53+I54</f>
        <v>3124640</v>
      </c>
      <c r="J42" s="1"/>
      <c r="K42" s="1"/>
    </row>
    <row r="43" spans="1:11" ht="12.75" customHeight="1">
      <c r="A43" s="71" t="s">
        <v>102</v>
      </c>
      <c r="B43" s="72"/>
      <c r="C43" s="72"/>
      <c r="D43" s="72"/>
      <c r="E43" s="72"/>
      <c r="F43" s="73"/>
      <c r="G43" s="12"/>
      <c r="H43" s="27"/>
      <c r="I43" s="27"/>
      <c r="J43" s="1"/>
      <c r="K43" s="28"/>
    </row>
    <row r="44" spans="1:11">
      <c r="A44" s="100" t="s">
        <v>59</v>
      </c>
      <c r="B44" s="101"/>
      <c r="C44" s="101"/>
      <c r="D44" s="101"/>
      <c r="E44" s="101"/>
      <c r="F44" s="102"/>
      <c r="G44" s="12" t="s">
        <v>253</v>
      </c>
      <c r="H44" s="13">
        <v>2934975</v>
      </c>
      <c r="I44" s="20">
        <v>1899125</v>
      </c>
      <c r="J44" s="1"/>
      <c r="K44" s="28"/>
    </row>
    <row r="45" spans="1:11">
      <c r="A45" s="100" t="s">
        <v>60</v>
      </c>
      <c r="B45" s="101"/>
      <c r="C45" s="101"/>
      <c r="D45" s="101"/>
      <c r="E45" s="101"/>
      <c r="F45" s="102"/>
      <c r="G45" s="12" t="s">
        <v>254</v>
      </c>
      <c r="H45" s="13">
        <v>1051</v>
      </c>
      <c r="I45" s="13">
        <v>6415</v>
      </c>
      <c r="J45" s="1"/>
      <c r="K45" s="28"/>
    </row>
    <row r="46" spans="1:11">
      <c r="A46" s="100" t="s">
        <v>61</v>
      </c>
      <c r="B46" s="101"/>
      <c r="C46" s="101"/>
      <c r="D46" s="101"/>
      <c r="E46" s="101"/>
      <c r="F46" s="102"/>
      <c r="G46" s="12" t="s">
        <v>255</v>
      </c>
      <c r="H46" s="13">
        <v>149866</v>
      </c>
      <c r="I46" s="13">
        <v>1219100</v>
      </c>
      <c r="J46" s="1"/>
      <c r="K46" s="1"/>
    </row>
    <row r="47" spans="1:11" ht="27.75" customHeight="1">
      <c r="A47" s="87" t="s">
        <v>262</v>
      </c>
      <c r="B47" s="88"/>
      <c r="C47" s="88"/>
      <c r="D47" s="88"/>
      <c r="E47" s="88"/>
      <c r="F47" s="89"/>
      <c r="G47" s="12" t="s">
        <v>256</v>
      </c>
      <c r="H47" s="13"/>
      <c r="I47" s="13"/>
      <c r="J47" s="1"/>
      <c r="K47" s="1"/>
    </row>
    <row r="48" spans="1:11" ht="12.75" customHeight="1">
      <c r="A48" s="87" t="s">
        <v>263</v>
      </c>
      <c r="B48" s="88"/>
      <c r="C48" s="88"/>
      <c r="D48" s="88"/>
      <c r="E48" s="88"/>
      <c r="F48" s="89"/>
      <c r="G48" s="12" t="s">
        <v>257</v>
      </c>
      <c r="H48" s="13"/>
      <c r="I48" s="13"/>
      <c r="J48" s="1"/>
      <c r="K48" s="1"/>
    </row>
    <row r="49" spans="1:11">
      <c r="A49" s="87" t="s">
        <v>264</v>
      </c>
      <c r="B49" s="88"/>
      <c r="C49" s="88"/>
      <c r="D49" s="88"/>
      <c r="E49" s="88"/>
      <c r="F49" s="89"/>
      <c r="G49" s="12" t="s">
        <v>258</v>
      </c>
      <c r="H49" s="13"/>
      <c r="I49" s="13"/>
      <c r="J49" s="1"/>
      <c r="K49" s="1"/>
    </row>
    <row r="50" spans="1:11">
      <c r="A50" s="87" t="s">
        <v>265</v>
      </c>
      <c r="B50" s="88"/>
      <c r="C50" s="88"/>
      <c r="D50" s="88"/>
      <c r="E50" s="88"/>
      <c r="F50" s="89"/>
      <c r="G50" s="12" t="s">
        <v>259</v>
      </c>
      <c r="H50" s="13"/>
      <c r="I50" s="13"/>
      <c r="J50" s="1"/>
      <c r="K50" s="1"/>
    </row>
    <row r="51" spans="1:11">
      <c r="A51" s="100" t="s">
        <v>266</v>
      </c>
      <c r="B51" s="101"/>
      <c r="C51" s="101"/>
      <c r="D51" s="101"/>
      <c r="E51" s="101"/>
      <c r="F51" s="102"/>
      <c r="G51" s="12" t="s">
        <v>260</v>
      </c>
      <c r="H51" s="13"/>
      <c r="I51" s="13"/>
      <c r="J51" s="1"/>
      <c r="K51" s="1"/>
    </row>
    <row r="52" spans="1:11">
      <c r="A52" s="100" t="s">
        <v>56</v>
      </c>
      <c r="B52" s="101"/>
      <c r="C52" s="101"/>
      <c r="D52" s="101"/>
      <c r="E52" s="101"/>
      <c r="F52" s="102"/>
      <c r="G52" s="12" t="s">
        <v>261</v>
      </c>
      <c r="H52" s="13"/>
      <c r="I52" s="13"/>
      <c r="J52" s="1"/>
      <c r="K52" s="1"/>
    </row>
    <row r="53" spans="1:11">
      <c r="A53" s="100" t="s">
        <v>267</v>
      </c>
      <c r="B53" s="101"/>
      <c r="C53" s="101"/>
      <c r="D53" s="101"/>
      <c r="E53" s="101"/>
      <c r="F53" s="102"/>
      <c r="G53" s="12" t="s">
        <v>63</v>
      </c>
      <c r="H53" s="13"/>
      <c r="I53" s="13"/>
      <c r="J53" s="1"/>
      <c r="K53" s="1"/>
    </row>
    <row r="54" spans="1:11">
      <c r="A54" s="100" t="s">
        <v>50</v>
      </c>
      <c r="B54" s="101"/>
      <c r="C54" s="101"/>
      <c r="D54" s="101"/>
      <c r="E54" s="101"/>
      <c r="F54" s="102"/>
      <c r="G54" s="12" t="s">
        <v>65</v>
      </c>
      <c r="H54" s="13"/>
      <c r="I54" s="13"/>
      <c r="J54" s="1"/>
      <c r="K54" s="1"/>
    </row>
    <row r="55" spans="1:11" ht="25.5" customHeight="1">
      <c r="A55" s="84" t="s">
        <v>268</v>
      </c>
      <c r="B55" s="85"/>
      <c r="C55" s="85"/>
      <c r="D55" s="85"/>
      <c r="E55" s="85"/>
      <c r="F55" s="86"/>
      <c r="G55" s="21" t="s">
        <v>67</v>
      </c>
      <c r="H55" s="31">
        <f>H29-H42</f>
        <v>-1982703</v>
      </c>
      <c r="I55" s="31">
        <f>I29-I42</f>
        <v>-3124640</v>
      </c>
      <c r="J55" s="1"/>
      <c r="K55" s="1"/>
    </row>
    <row r="56" spans="1:11">
      <c r="A56" s="114" t="s">
        <v>104</v>
      </c>
      <c r="B56" s="115"/>
      <c r="C56" s="115"/>
      <c r="D56" s="115"/>
      <c r="E56" s="115"/>
      <c r="F56" s="115"/>
      <c r="G56" s="115"/>
      <c r="H56" s="118"/>
      <c r="I56" s="119"/>
      <c r="J56" s="1"/>
      <c r="K56" s="1"/>
    </row>
    <row r="57" spans="1:11" ht="12.75" customHeight="1">
      <c r="A57" s="84" t="s">
        <v>269</v>
      </c>
      <c r="B57" s="85"/>
      <c r="C57" s="85"/>
      <c r="D57" s="85"/>
      <c r="E57" s="85"/>
      <c r="F57" s="86"/>
      <c r="G57" s="14" t="s">
        <v>70</v>
      </c>
      <c r="H57" s="15">
        <f>H59+H60+H61+H62</f>
        <v>27970</v>
      </c>
      <c r="I57" s="15">
        <f>I59+I60+I61+I62</f>
        <v>19801</v>
      </c>
      <c r="J57" s="1"/>
      <c r="K57" s="1"/>
    </row>
    <row r="58" spans="1:11" ht="12.75" customHeight="1">
      <c r="A58" s="71" t="s">
        <v>102</v>
      </c>
      <c r="B58" s="72"/>
      <c r="C58" s="72"/>
      <c r="D58" s="72"/>
      <c r="E58" s="72"/>
      <c r="F58" s="73"/>
      <c r="G58" s="12"/>
      <c r="H58" s="27"/>
      <c r="I58" s="27"/>
      <c r="J58" s="1"/>
      <c r="K58" s="1"/>
    </row>
    <row r="59" spans="1:11">
      <c r="A59" s="100" t="s">
        <v>64</v>
      </c>
      <c r="B59" s="101"/>
      <c r="C59" s="101"/>
      <c r="D59" s="101"/>
      <c r="E59" s="101"/>
      <c r="F59" s="102"/>
      <c r="G59" s="12" t="s">
        <v>270</v>
      </c>
      <c r="H59" s="13"/>
      <c r="I59" s="13"/>
      <c r="J59" s="1"/>
      <c r="K59" s="1"/>
    </row>
    <row r="60" spans="1:11">
      <c r="A60" s="100" t="s">
        <v>66</v>
      </c>
      <c r="B60" s="101"/>
      <c r="C60" s="101"/>
      <c r="D60" s="101"/>
      <c r="E60" s="101"/>
      <c r="F60" s="102"/>
      <c r="G60" s="12" t="s">
        <v>271</v>
      </c>
      <c r="H60" s="13">
        <v>0</v>
      </c>
      <c r="I60" s="13"/>
      <c r="J60" s="1"/>
      <c r="K60" s="1"/>
    </row>
    <row r="61" spans="1:11">
      <c r="A61" s="100" t="s">
        <v>272</v>
      </c>
      <c r="B61" s="101"/>
      <c r="C61" s="101"/>
      <c r="D61" s="101"/>
      <c r="E61" s="101"/>
      <c r="F61" s="102"/>
      <c r="G61" s="12" t="s">
        <v>273</v>
      </c>
      <c r="H61" s="13">
        <v>27970</v>
      </c>
      <c r="I61" s="13">
        <v>19801</v>
      </c>
      <c r="J61" s="1"/>
      <c r="K61" s="1"/>
    </row>
    <row r="62" spans="1:11">
      <c r="A62" s="100" t="s">
        <v>48</v>
      </c>
      <c r="B62" s="101"/>
      <c r="C62" s="101"/>
      <c r="D62" s="101"/>
      <c r="E62" s="101"/>
      <c r="F62" s="102"/>
      <c r="G62" s="12" t="s">
        <v>274</v>
      </c>
      <c r="H62" s="13"/>
      <c r="I62" s="13"/>
      <c r="J62" s="1"/>
      <c r="K62" s="1"/>
    </row>
    <row r="63" spans="1:11" ht="12.75" customHeight="1">
      <c r="A63" s="84" t="s">
        <v>275</v>
      </c>
      <c r="B63" s="85"/>
      <c r="C63" s="85"/>
      <c r="D63" s="85"/>
      <c r="E63" s="85"/>
      <c r="F63" s="86"/>
      <c r="G63" s="14" t="s">
        <v>10</v>
      </c>
      <c r="H63" s="15">
        <f>H65+H66+H67+H68+H69</f>
        <v>4744060</v>
      </c>
      <c r="I63" s="15">
        <f>I65+I66+I67+I68+I69</f>
        <v>3039642</v>
      </c>
      <c r="J63" s="1"/>
      <c r="K63" s="1"/>
    </row>
    <row r="64" spans="1:11" ht="12.75" customHeight="1">
      <c r="A64" s="87" t="s">
        <v>47</v>
      </c>
      <c r="B64" s="88"/>
      <c r="C64" s="88"/>
      <c r="D64" s="88"/>
      <c r="E64" s="88"/>
      <c r="F64" s="89"/>
      <c r="G64" s="14"/>
      <c r="H64" s="27"/>
      <c r="I64" s="27"/>
      <c r="J64" s="1"/>
      <c r="K64" s="1"/>
    </row>
    <row r="65" spans="1:11" ht="12.75" customHeight="1">
      <c r="A65" s="87" t="s">
        <v>68</v>
      </c>
      <c r="B65" s="88"/>
      <c r="C65" s="88"/>
      <c r="D65" s="88"/>
      <c r="E65" s="88"/>
      <c r="F65" s="89"/>
      <c r="G65" s="12" t="s">
        <v>125</v>
      </c>
      <c r="H65" s="13">
        <v>1889595</v>
      </c>
      <c r="I65" s="13">
        <v>648110</v>
      </c>
      <c r="J65" s="1"/>
      <c r="K65" s="1"/>
    </row>
    <row r="66" spans="1:11" ht="12.75" customHeight="1">
      <c r="A66" s="87" t="s">
        <v>240</v>
      </c>
      <c r="B66" s="88"/>
      <c r="C66" s="88"/>
      <c r="D66" s="88"/>
      <c r="E66" s="88"/>
      <c r="F66" s="89"/>
      <c r="G66" s="12" t="s">
        <v>276</v>
      </c>
      <c r="H66" s="13">
        <v>150706</v>
      </c>
      <c r="I66" s="13">
        <v>129967</v>
      </c>
      <c r="J66" s="1"/>
      <c r="K66" s="1"/>
    </row>
    <row r="67" spans="1:11" ht="12.75" customHeight="1">
      <c r="A67" s="87" t="s">
        <v>69</v>
      </c>
      <c r="B67" s="88"/>
      <c r="C67" s="88"/>
      <c r="D67" s="88"/>
      <c r="E67" s="88"/>
      <c r="F67" s="89"/>
      <c r="G67" s="12" t="s">
        <v>277</v>
      </c>
      <c r="H67" s="13">
        <v>2703759</v>
      </c>
      <c r="I67" s="13">
        <v>2261565</v>
      </c>
      <c r="J67" s="1"/>
      <c r="K67" s="1"/>
    </row>
    <row r="68" spans="1:11" ht="12.75" customHeight="1">
      <c r="A68" s="87" t="s">
        <v>278</v>
      </c>
      <c r="B68" s="88"/>
      <c r="C68" s="88"/>
      <c r="D68" s="88"/>
      <c r="E68" s="88"/>
      <c r="F68" s="89"/>
      <c r="G68" s="12" t="s">
        <v>279</v>
      </c>
      <c r="H68" s="13"/>
      <c r="I68" s="13"/>
      <c r="J68" s="1"/>
      <c r="K68" s="1"/>
    </row>
    <row r="69" spans="1:11" ht="12.75" customHeight="1">
      <c r="A69" s="87" t="s">
        <v>280</v>
      </c>
      <c r="B69" s="88"/>
      <c r="C69" s="88"/>
      <c r="D69" s="88"/>
      <c r="E69" s="88"/>
      <c r="F69" s="89"/>
      <c r="G69" s="12" t="s">
        <v>281</v>
      </c>
      <c r="H69" s="13"/>
      <c r="I69" s="13"/>
      <c r="J69" s="1"/>
      <c r="K69" s="1"/>
    </row>
    <row r="70" spans="1:11" ht="27.75" customHeight="1">
      <c r="A70" s="84" t="s">
        <v>282</v>
      </c>
      <c r="B70" s="85"/>
      <c r="C70" s="85"/>
      <c r="D70" s="85"/>
      <c r="E70" s="85"/>
      <c r="F70" s="86"/>
      <c r="G70" s="21" t="s">
        <v>74</v>
      </c>
      <c r="H70" s="15">
        <f>H57-H63</f>
        <v>-4716090</v>
      </c>
      <c r="I70" s="15">
        <f>I57-I63</f>
        <v>-3019841</v>
      </c>
      <c r="J70" s="1"/>
      <c r="K70" s="1"/>
    </row>
    <row r="71" spans="1:11" ht="15.75" customHeight="1">
      <c r="A71" s="84" t="s">
        <v>283</v>
      </c>
      <c r="B71" s="85"/>
      <c r="C71" s="85"/>
      <c r="D71" s="85"/>
      <c r="E71" s="85"/>
      <c r="F71" s="86"/>
      <c r="G71" s="21" t="s">
        <v>75</v>
      </c>
      <c r="H71" s="15"/>
      <c r="I71" s="57"/>
      <c r="J71" s="1"/>
      <c r="K71" s="1"/>
    </row>
    <row r="72" spans="1:11" ht="15.75" customHeight="1">
      <c r="A72" s="84" t="s">
        <v>334</v>
      </c>
      <c r="B72" s="85"/>
      <c r="C72" s="85"/>
      <c r="D72" s="85"/>
      <c r="E72" s="85"/>
      <c r="F72" s="86"/>
      <c r="G72" s="21"/>
      <c r="H72" s="15">
        <v>-71636</v>
      </c>
      <c r="I72" s="15"/>
      <c r="J72" s="1"/>
      <c r="K72" s="1"/>
    </row>
    <row r="73" spans="1:11" ht="27.75" customHeight="1">
      <c r="A73" s="84" t="s">
        <v>284</v>
      </c>
      <c r="B73" s="85"/>
      <c r="C73" s="85"/>
      <c r="D73" s="85"/>
      <c r="E73" s="85"/>
      <c r="F73" s="86"/>
      <c r="G73" s="21" t="s">
        <v>286</v>
      </c>
      <c r="H73" s="26">
        <f>H27+H55+H70-H71</f>
        <v>-101829</v>
      </c>
      <c r="I73" s="26">
        <f>I27+I55+I70+I71</f>
        <v>14113642</v>
      </c>
      <c r="J73" s="1"/>
      <c r="K73" s="1"/>
    </row>
    <row r="74" spans="1:11">
      <c r="A74" s="84" t="s">
        <v>285</v>
      </c>
      <c r="B74" s="85"/>
      <c r="C74" s="85"/>
      <c r="D74" s="85"/>
      <c r="E74" s="85"/>
      <c r="F74" s="86"/>
      <c r="G74" s="21" t="s">
        <v>76</v>
      </c>
      <c r="H74" s="57">
        <v>4823169</v>
      </c>
      <c r="I74" s="57">
        <v>4220357</v>
      </c>
      <c r="J74" s="1"/>
      <c r="K74" s="1"/>
    </row>
    <row r="75" spans="1:11">
      <c r="A75" s="84" t="s">
        <v>287</v>
      </c>
      <c r="B75" s="85"/>
      <c r="C75" s="85"/>
      <c r="D75" s="85"/>
      <c r="E75" s="85"/>
      <c r="F75" s="86"/>
      <c r="G75" s="21" t="s">
        <v>77</v>
      </c>
      <c r="H75" s="57">
        <f>H73+H74-H72</f>
        <v>4792976</v>
      </c>
      <c r="I75" s="57">
        <f>SUM(I73:I74)</f>
        <v>18333999</v>
      </c>
      <c r="J75" s="32"/>
      <c r="K75" s="1"/>
    </row>
    <row r="76" spans="1:11">
      <c r="A76" s="41"/>
      <c r="B76" s="41"/>
      <c r="C76" s="41"/>
      <c r="D76" s="41"/>
      <c r="E76" s="41"/>
      <c r="F76" s="41"/>
      <c r="G76" s="42"/>
      <c r="H76" s="43"/>
      <c r="I76" s="43"/>
      <c r="J76" s="32"/>
      <c r="K76" s="1"/>
    </row>
    <row r="77" spans="1:11">
      <c r="A77" s="33"/>
      <c r="B77" s="33"/>
      <c r="C77" s="33"/>
      <c r="D77" s="33"/>
      <c r="E77" s="33"/>
      <c r="F77" s="33"/>
      <c r="G77" s="34"/>
      <c r="H77" s="35"/>
      <c r="I77" s="35"/>
      <c r="J77" s="60"/>
      <c r="K77" s="1"/>
    </row>
    <row r="78" spans="1:11" ht="12" customHeight="1">
      <c r="A78" s="4" t="s">
        <v>95</v>
      </c>
      <c r="B78" s="4"/>
      <c r="C78" s="4" t="s">
        <v>332</v>
      </c>
      <c r="D78" s="4"/>
      <c r="E78" s="4"/>
      <c r="F78" s="4"/>
      <c r="G78" s="4" t="s">
        <v>96</v>
      </c>
      <c r="H78" s="4"/>
      <c r="I78" s="3"/>
      <c r="J78" s="1"/>
      <c r="K78" s="1"/>
    </row>
    <row r="79" spans="1:11">
      <c r="A79" s="6"/>
      <c r="B79" s="6" t="s">
        <v>97</v>
      </c>
      <c r="C79" s="6"/>
      <c r="D79" s="6"/>
      <c r="E79" s="6"/>
      <c r="F79" s="6"/>
      <c r="G79" s="106" t="s">
        <v>83</v>
      </c>
      <c r="H79" s="106"/>
      <c r="I79" s="3"/>
      <c r="J79" s="1"/>
      <c r="K79" s="1"/>
    </row>
    <row r="80" spans="1:11">
      <c r="A80" s="6"/>
      <c r="B80" s="6"/>
      <c r="C80" s="6"/>
      <c r="D80" s="6"/>
      <c r="E80" s="6"/>
      <c r="F80" s="6"/>
      <c r="G80" s="44"/>
      <c r="H80" s="44"/>
      <c r="I80" s="3"/>
      <c r="J80" s="1"/>
      <c r="K80" s="1"/>
    </row>
    <row r="81" spans="1:11" ht="10.5" customHeight="1">
      <c r="A81" s="4" t="s">
        <v>98</v>
      </c>
      <c r="B81" s="4"/>
      <c r="C81" s="4" t="s">
        <v>105</v>
      </c>
      <c r="D81" s="4"/>
      <c r="E81" s="4"/>
      <c r="F81" s="4"/>
      <c r="G81" s="4" t="s">
        <v>96</v>
      </c>
      <c r="H81" s="4"/>
      <c r="I81" s="3"/>
      <c r="J81" s="1"/>
      <c r="K81" s="1"/>
    </row>
    <row r="82" spans="1:11">
      <c r="A82" s="3"/>
      <c r="B82" s="3" t="s">
        <v>97</v>
      </c>
      <c r="C82" s="3"/>
      <c r="D82" s="3"/>
      <c r="E82" s="3"/>
      <c r="F82" s="3"/>
      <c r="G82" s="106" t="s">
        <v>83</v>
      </c>
      <c r="H82" s="106"/>
      <c r="I82" s="3"/>
      <c r="J82" s="1"/>
      <c r="K82" s="1"/>
    </row>
    <row r="83" spans="1:11">
      <c r="A83" s="3"/>
      <c r="B83" s="3"/>
      <c r="C83" s="3"/>
      <c r="D83" s="3"/>
      <c r="E83" s="3"/>
      <c r="F83" s="3"/>
      <c r="G83" s="44"/>
      <c r="H83" s="44"/>
      <c r="I83" s="3"/>
      <c r="J83" s="1"/>
      <c r="K83" s="1"/>
    </row>
    <row r="84" spans="1:11">
      <c r="A84" s="3"/>
      <c r="B84" s="3"/>
      <c r="C84" s="3"/>
      <c r="D84" s="3"/>
      <c r="E84" s="3"/>
      <c r="F84" s="3"/>
      <c r="G84" s="3"/>
      <c r="H84" s="3"/>
      <c r="I84" s="3"/>
      <c r="J84" s="1"/>
      <c r="K84" s="1"/>
    </row>
    <row r="85" spans="1:11">
      <c r="A85" s="3" t="s">
        <v>100</v>
      </c>
      <c r="B85" s="3"/>
      <c r="C85" s="3"/>
      <c r="D85" s="3"/>
      <c r="E85" s="3"/>
      <c r="F85" s="3"/>
      <c r="G85" s="3"/>
      <c r="H85" s="3"/>
      <c r="I85" s="3"/>
      <c r="J85" s="1"/>
      <c r="K85" s="1"/>
    </row>
  </sheetData>
  <mergeCells count="74">
    <mergeCell ref="A72:F72"/>
    <mergeCell ref="A38:F38"/>
    <mergeCell ref="A37:F37"/>
    <mergeCell ref="A39:F39"/>
    <mergeCell ref="A65:F65"/>
    <mergeCell ref="A56:I56"/>
    <mergeCell ref="A71:F71"/>
    <mergeCell ref="A40:F40"/>
    <mergeCell ref="A47:F47"/>
    <mergeCell ref="A48:F48"/>
    <mergeCell ref="A68:F68"/>
    <mergeCell ref="A63:F63"/>
    <mergeCell ref="A64:F64"/>
    <mergeCell ref="A61:F61"/>
    <mergeCell ref="A50:F50"/>
    <mergeCell ref="A67:F67"/>
    <mergeCell ref="A31:F31"/>
    <mergeCell ref="A32:F32"/>
    <mergeCell ref="A22:F22"/>
    <mergeCell ref="A23:F23"/>
    <mergeCell ref="A24:F24"/>
    <mergeCell ref="A25:F25"/>
    <mergeCell ref="A26:F26"/>
    <mergeCell ref="A27:F27"/>
    <mergeCell ref="A28:I28"/>
    <mergeCell ref="A18:F18"/>
    <mergeCell ref="A19:F19"/>
    <mergeCell ref="A20:F20"/>
    <mergeCell ref="A29:F29"/>
    <mergeCell ref="A30:F30"/>
    <mergeCell ref="A21:F21"/>
    <mergeCell ref="G82:H82"/>
    <mergeCell ref="A73:F73"/>
    <mergeCell ref="A74:F74"/>
    <mergeCell ref="A75:F75"/>
    <mergeCell ref="G79:H79"/>
    <mergeCell ref="A69:F69"/>
    <mergeCell ref="A70:F70"/>
    <mergeCell ref="A62:F62"/>
    <mergeCell ref="A59:F59"/>
    <mergeCell ref="A60:F60"/>
    <mergeCell ref="A66:F66"/>
    <mergeCell ref="E2:I2"/>
    <mergeCell ref="A4:I4"/>
    <mergeCell ref="A5:I5"/>
    <mergeCell ref="A57:F57"/>
    <mergeCell ref="A53:F53"/>
    <mergeCell ref="A54:F54"/>
    <mergeCell ref="A55:F55"/>
    <mergeCell ref="A45:F45"/>
    <mergeCell ref="A46:F46"/>
    <mergeCell ref="A51:F51"/>
    <mergeCell ref="A52:F52"/>
    <mergeCell ref="A41:F41"/>
    <mergeCell ref="A42:F42"/>
    <mergeCell ref="A43:F43"/>
    <mergeCell ref="A44:F44"/>
    <mergeCell ref="A49:F49"/>
    <mergeCell ref="A6:I6"/>
    <mergeCell ref="A58:F58"/>
    <mergeCell ref="A8:F8"/>
    <mergeCell ref="A10:F10"/>
    <mergeCell ref="A11:F11"/>
    <mergeCell ref="A9:I9"/>
    <mergeCell ref="A14:F14"/>
    <mergeCell ref="A12:F12"/>
    <mergeCell ref="A16:F16"/>
    <mergeCell ref="A13:F13"/>
    <mergeCell ref="A15:F15"/>
    <mergeCell ref="A34:F34"/>
    <mergeCell ref="A35:F35"/>
    <mergeCell ref="A36:F36"/>
    <mergeCell ref="A33:F33"/>
    <mergeCell ref="A17:F17"/>
  </mergeCells>
  <phoneticPr fontId="2" type="noConversion"/>
  <pageMargins left="0.19685039370078741" right="0" top="1.3779527559055118" bottom="1.1811023622047245" header="0.19685039370078741" footer="0.19685039370078741"/>
  <pageSetup paperSize="9" scale="95" orientation="portrait" r:id="rId1"/>
  <headerFooter alignWithMargins="0">
    <oddHeader>&amp;RФорма 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3"/>
  <sheetViews>
    <sheetView tabSelected="1" topLeftCell="A2" workbookViewId="0">
      <pane ySplit="7" topLeftCell="A54" activePane="bottomLeft" state="frozen"/>
      <selection activeCell="A2" sqref="A2"/>
      <selection pane="bottomLeft" activeCell="G70" sqref="G70"/>
    </sheetView>
  </sheetViews>
  <sheetFormatPr defaultRowHeight="12.75"/>
  <cols>
    <col min="1" max="1" width="49.140625" style="37" customWidth="1"/>
    <col min="2" max="2" width="7.28515625" style="37" customWidth="1"/>
    <col min="3" max="3" width="9.5703125" style="37" bestFit="1" customWidth="1"/>
    <col min="4" max="4" width="9.28515625" style="37" customWidth="1"/>
    <col min="5" max="5" width="10.7109375" style="37" customWidth="1"/>
    <col min="6" max="6" width="14.140625" style="37" customWidth="1"/>
    <col min="7" max="7" width="12.28515625" style="37" customWidth="1"/>
    <col min="8" max="8" width="10.7109375" style="37" customWidth="1"/>
    <col min="9" max="9" width="15.5703125" style="37" customWidth="1"/>
    <col min="10" max="16384" width="9.140625" style="37"/>
  </cols>
  <sheetData>
    <row r="1" spans="1:9" hidden="1">
      <c r="A1" s="36"/>
      <c r="B1" s="36"/>
      <c r="C1" s="36"/>
      <c r="D1" s="36"/>
      <c r="E1" s="36"/>
      <c r="F1" s="36"/>
      <c r="G1" s="36"/>
      <c r="H1" s="36"/>
      <c r="I1" s="36"/>
    </row>
    <row r="2" spans="1:9" ht="15.75" customHeight="1">
      <c r="A2" s="74" t="s">
        <v>324</v>
      </c>
      <c r="B2" s="74"/>
      <c r="C2" s="74"/>
      <c r="D2" s="74"/>
      <c r="E2" s="74"/>
      <c r="F2" s="74"/>
      <c r="G2" s="74"/>
      <c r="H2" s="74"/>
      <c r="I2" s="74"/>
    </row>
    <row r="3" spans="1:9" ht="15.75" customHeight="1">
      <c r="A3" s="75" t="s">
        <v>335</v>
      </c>
      <c r="B3" s="75"/>
      <c r="C3" s="75"/>
      <c r="D3" s="75"/>
      <c r="E3" s="75"/>
      <c r="F3" s="75"/>
      <c r="G3" s="75"/>
      <c r="H3" s="75"/>
      <c r="I3" s="75"/>
    </row>
    <row r="4" spans="1:9">
      <c r="A4" s="120"/>
      <c r="B4" s="120"/>
      <c r="C4" s="120"/>
      <c r="D4" s="120"/>
      <c r="E4" s="120"/>
      <c r="F4" s="120"/>
      <c r="G4" s="120"/>
      <c r="H4" s="120"/>
      <c r="I4" s="120"/>
    </row>
    <row r="5" spans="1:9" ht="13.5" customHeight="1" thickBot="1">
      <c r="A5" s="38"/>
      <c r="B5" s="38"/>
      <c r="C5" s="38"/>
      <c r="D5" s="38"/>
      <c r="E5" s="38"/>
      <c r="F5" s="38"/>
      <c r="G5" s="38"/>
      <c r="H5" s="38"/>
      <c r="I5" s="38" t="s">
        <v>325</v>
      </c>
    </row>
    <row r="6" spans="1:9" ht="12.75" customHeight="1" thickBot="1">
      <c r="A6" s="121" t="s">
        <v>288</v>
      </c>
      <c r="B6" s="123" t="s">
        <v>0</v>
      </c>
      <c r="C6" s="125" t="s">
        <v>78</v>
      </c>
      <c r="D6" s="126"/>
      <c r="E6" s="126"/>
      <c r="F6" s="126"/>
      <c r="G6" s="127"/>
      <c r="H6" s="128" t="s">
        <v>184</v>
      </c>
      <c r="I6" s="128" t="s">
        <v>43</v>
      </c>
    </row>
    <row r="7" spans="1:9" ht="64.5" customHeight="1" thickBot="1">
      <c r="A7" s="122"/>
      <c r="B7" s="124"/>
      <c r="C7" s="51" t="s">
        <v>176</v>
      </c>
      <c r="D7" s="51" t="s">
        <v>39</v>
      </c>
      <c r="E7" s="52" t="s">
        <v>41</v>
      </c>
      <c r="F7" s="51" t="s">
        <v>42</v>
      </c>
      <c r="G7" s="51" t="s">
        <v>79</v>
      </c>
      <c r="H7" s="129"/>
      <c r="I7" s="129"/>
    </row>
    <row r="8" spans="1:9" ht="16.5" customHeight="1" thickBot="1">
      <c r="A8" s="55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</row>
    <row r="9" spans="1:9" ht="12.75" customHeight="1">
      <c r="A9" s="53" t="s">
        <v>106</v>
      </c>
      <c r="B9" s="39">
        <v>10</v>
      </c>
      <c r="C9" s="54">
        <v>78414</v>
      </c>
      <c r="D9" s="54"/>
      <c r="E9" s="54"/>
      <c r="F9" s="54">
        <v>17399409</v>
      </c>
      <c r="G9" s="54">
        <v>45895429</v>
      </c>
      <c r="H9" s="54"/>
      <c r="I9" s="54">
        <f>C9+D9+E9+F9+G9+H9</f>
        <v>63373252</v>
      </c>
    </row>
    <row r="10" spans="1:9" ht="12.75" customHeight="1">
      <c r="A10" s="49" t="s">
        <v>289</v>
      </c>
      <c r="B10" s="39">
        <v>11</v>
      </c>
      <c r="C10" s="40"/>
      <c r="D10" s="40"/>
      <c r="E10" s="40"/>
      <c r="F10" s="40"/>
      <c r="G10" s="70">
        <v>-484667</v>
      </c>
      <c r="H10" s="70"/>
      <c r="I10" s="70">
        <v>-484667</v>
      </c>
    </row>
    <row r="11" spans="1:9" ht="12.75" customHeight="1">
      <c r="A11" s="49" t="s">
        <v>290</v>
      </c>
      <c r="B11" s="48">
        <v>100</v>
      </c>
      <c r="C11" s="50">
        <f t="shared" ref="C11:I11" si="0">SUM(C9:C10)</f>
        <v>78414</v>
      </c>
      <c r="D11" s="50">
        <f t="shared" si="0"/>
        <v>0</v>
      </c>
      <c r="E11" s="50">
        <f t="shared" si="0"/>
        <v>0</v>
      </c>
      <c r="F11" s="50">
        <f t="shared" si="0"/>
        <v>17399409</v>
      </c>
      <c r="G11" s="50">
        <f t="shared" si="0"/>
        <v>45410762</v>
      </c>
      <c r="H11" s="50">
        <f t="shared" si="0"/>
        <v>0</v>
      </c>
      <c r="I11" s="50">
        <f t="shared" si="0"/>
        <v>62888585</v>
      </c>
    </row>
    <row r="12" spans="1:9" ht="12.75" customHeight="1">
      <c r="A12" s="49" t="s">
        <v>291</v>
      </c>
      <c r="B12" s="48">
        <v>200</v>
      </c>
      <c r="C12" s="50">
        <f t="shared" ref="C12:H12" si="1">C13+C14</f>
        <v>0</v>
      </c>
      <c r="D12" s="50">
        <f t="shared" si="1"/>
        <v>0</v>
      </c>
      <c r="E12" s="50">
        <f t="shared" si="1"/>
        <v>0</v>
      </c>
      <c r="F12" s="50">
        <f t="shared" si="1"/>
        <v>-1751812</v>
      </c>
      <c r="G12" s="50">
        <f t="shared" si="1"/>
        <v>7142446</v>
      </c>
      <c r="H12" s="50">
        <f t="shared" si="1"/>
        <v>0</v>
      </c>
      <c r="I12" s="50">
        <f>C12+D12+E12+F12+G12+H12</f>
        <v>5390634</v>
      </c>
    </row>
    <row r="13" spans="1:9" ht="12.75" customHeight="1">
      <c r="A13" s="49" t="s">
        <v>292</v>
      </c>
      <c r="B13" s="48">
        <v>210</v>
      </c>
      <c r="C13" s="50"/>
      <c r="D13" s="50"/>
      <c r="E13" s="50"/>
      <c r="F13" s="50"/>
      <c r="G13" s="50">
        <v>5390634</v>
      </c>
      <c r="H13" s="50"/>
      <c r="I13" s="50">
        <f>C13+D13+E13+F13+G13+H13</f>
        <v>5390634</v>
      </c>
    </row>
    <row r="14" spans="1:9" ht="12.75" customHeight="1">
      <c r="A14" s="49" t="s">
        <v>319</v>
      </c>
      <c r="B14" s="48">
        <v>220</v>
      </c>
      <c r="C14" s="50">
        <f t="shared" ref="C14:H14" si="2">C16+C17+C18+C19+C20+C21+C22+C23+C24+C25</f>
        <v>0</v>
      </c>
      <c r="D14" s="50">
        <f t="shared" si="2"/>
        <v>0</v>
      </c>
      <c r="E14" s="50">
        <f t="shared" si="2"/>
        <v>0</v>
      </c>
      <c r="F14" s="50">
        <f t="shared" si="2"/>
        <v>-1751812</v>
      </c>
      <c r="G14" s="50">
        <f t="shared" si="2"/>
        <v>1751812</v>
      </c>
      <c r="H14" s="50">
        <f t="shared" si="2"/>
        <v>0</v>
      </c>
      <c r="I14" s="50">
        <f>C14+D14+E14+F14+G14+H14</f>
        <v>0</v>
      </c>
    </row>
    <row r="15" spans="1:9" ht="15.75" customHeight="1">
      <c r="A15" s="49" t="s">
        <v>208</v>
      </c>
      <c r="B15" s="48"/>
      <c r="C15" s="50"/>
      <c r="D15" s="50"/>
      <c r="E15" s="50"/>
      <c r="F15" s="50"/>
      <c r="G15" s="50"/>
      <c r="H15" s="50"/>
      <c r="I15" s="50"/>
    </row>
    <row r="16" spans="1:9" ht="27" customHeight="1">
      <c r="A16" s="49" t="s">
        <v>293</v>
      </c>
      <c r="B16" s="48">
        <v>221</v>
      </c>
      <c r="C16" s="50"/>
      <c r="D16" s="50"/>
      <c r="E16" s="50"/>
      <c r="F16" s="50">
        <v>0</v>
      </c>
      <c r="G16" s="50"/>
      <c r="H16" s="50"/>
      <c r="I16" s="50">
        <f t="shared" ref="I16:I17" si="3">C16+D16+E16+F16+G16+H16</f>
        <v>0</v>
      </c>
    </row>
    <row r="17" spans="1:9" ht="24" customHeight="1">
      <c r="A17" s="49" t="s">
        <v>294</v>
      </c>
      <c r="B17" s="48">
        <v>222</v>
      </c>
      <c r="C17" s="50"/>
      <c r="D17" s="50"/>
      <c r="E17" s="50"/>
      <c r="F17" s="50">
        <v>-1751812</v>
      </c>
      <c r="G17" s="50">
        <v>1751812</v>
      </c>
      <c r="H17" s="50"/>
      <c r="I17" s="50">
        <f t="shared" si="3"/>
        <v>0</v>
      </c>
    </row>
    <row r="18" spans="1:9" ht="25.5" customHeight="1">
      <c r="A18" s="49" t="s">
        <v>295</v>
      </c>
      <c r="B18" s="48">
        <v>223</v>
      </c>
      <c r="C18" s="50"/>
      <c r="D18" s="50"/>
      <c r="E18" s="50"/>
      <c r="F18" s="50"/>
      <c r="G18" s="50"/>
      <c r="H18" s="50"/>
      <c r="I18" s="50">
        <f t="shared" ref="I18:I26" si="4">C18+D18+E18+F18+G18+H18</f>
        <v>0</v>
      </c>
    </row>
    <row r="19" spans="1:9" ht="37.5" customHeight="1">
      <c r="A19" s="49" t="s">
        <v>211</v>
      </c>
      <c r="B19" s="48">
        <v>224</v>
      </c>
      <c r="C19" s="50"/>
      <c r="D19" s="50"/>
      <c r="E19" s="50"/>
      <c r="F19" s="50"/>
      <c r="G19" s="50"/>
      <c r="H19" s="50"/>
      <c r="I19" s="50">
        <f t="shared" si="4"/>
        <v>0</v>
      </c>
    </row>
    <row r="20" spans="1:9" ht="15" customHeight="1">
      <c r="A20" s="49" t="s">
        <v>212</v>
      </c>
      <c r="B20" s="48">
        <v>225</v>
      </c>
      <c r="C20" s="50"/>
      <c r="D20" s="50"/>
      <c r="E20" s="50"/>
      <c r="F20" s="50"/>
      <c r="G20" s="50"/>
      <c r="H20" s="50"/>
      <c r="I20" s="50">
        <f t="shared" si="4"/>
        <v>0</v>
      </c>
    </row>
    <row r="21" spans="1:9" ht="24.75" customHeight="1">
      <c r="A21" s="49" t="s">
        <v>213</v>
      </c>
      <c r="B21" s="48">
        <v>226</v>
      </c>
      <c r="C21" s="50"/>
      <c r="D21" s="50"/>
      <c r="E21" s="50"/>
      <c r="F21" s="50"/>
      <c r="G21" s="50"/>
      <c r="H21" s="50"/>
      <c r="I21" s="50">
        <f t="shared" si="4"/>
        <v>0</v>
      </c>
    </row>
    <row r="22" spans="1:9" ht="25.5" customHeight="1">
      <c r="A22" s="49" t="s">
        <v>296</v>
      </c>
      <c r="B22" s="48">
        <v>227</v>
      </c>
      <c r="C22" s="50"/>
      <c r="D22" s="50"/>
      <c r="E22" s="50"/>
      <c r="F22" s="50"/>
      <c r="G22" s="50"/>
      <c r="H22" s="50"/>
      <c r="I22" s="50">
        <f t="shared" si="4"/>
        <v>0</v>
      </c>
    </row>
    <row r="23" spans="1:9" ht="12.75" customHeight="1">
      <c r="A23" s="49" t="s">
        <v>215</v>
      </c>
      <c r="B23" s="48">
        <v>228</v>
      </c>
      <c r="C23" s="50"/>
      <c r="D23" s="50"/>
      <c r="E23" s="50"/>
      <c r="F23" s="50"/>
      <c r="G23" s="50"/>
      <c r="H23" s="50"/>
      <c r="I23" s="50">
        <f t="shared" si="4"/>
        <v>0</v>
      </c>
    </row>
    <row r="24" spans="1:9" ht="12.75" customHeight="1">
      <c r="A24" s="49" t="s">
        <v>217</v>
      </c>
      <c r="B24" s="48">
        <v>229</v>
      </c>
      <c r="C24" s="50"/>
      <c r="D24" s="50"/>
      <c r="E24" s="50"/>
      <c r="F24" s="50"/>
      <c r="G24" s="50"/>
      <c r="H24" s="50"/>
      <c r="I24" s="50">
        <f t="shared" si="4"/>
        <v>0</v>
      </c>
    </row>
    <row r="25" spans="1:9" ht="12.75" customHeight="1">
      <c r="A25" s="49" t="s">
        <v>320</v>
      </c>
      <c r="B25" s="48">
        <v>230</v>
      </c>
      <c r="C25" s="50"/>
      <c r="D25" s="50"/>
      <c r="E25" s="50"/>
      <c r="F25" s="50"/>
      <c r="G25" s="50"/>
      <c r="H25" s="50"/>
      <c r="I25" s="50">
        <f t="shared" si="4"/>
        <v>0</v>
      </c>
    </row>
    <row r="26" spans="1:9" ht="12.75" customHeight="1">
      <c r="A26" s="49" t="s">
        <v>315</v>
      </c>
      <c r="B26" s="48">
        <v>300</v>
      </c>
      <c r="C26" s="50">
        <f t="shared" ref="C26:H26" si="5">C28+C33+C34+C35+C36+C37+C38+C39+C40</f>
        <v>0</v>
      </c>
      <c r="D26" s="50">
        <f t="shared" si="5"/>
        <v>0</v>
      </c>
      <c r="E26" s="50">
        <f t="shared" si="5"/>
        <v>0</v>
      </c>
      <c r="F26" s="50">
        <f t="shared" si="5"/>
        <v>0</v>
      </c>
      <c r="G26" s="50">
        <f t="shared" si="5"/>
        <v>-2261565</v>
      </c>
      <c r="H26" s="50">
        <f t="shared" si="5"/>
        <v>0</v>
      </c>
      <c r="I26" s="50">
        <f t="shared" si="4"/>
        <v>-2261565</v>
      </c>
    </row>
    <row r="27" spans="1:9" ht="12.75" customHeight="1">
      <c r="A27" s="49" t="s">
        <v>208</v>
      </c>
      <c r="B27" s="48"/>
      <c r="C27" s="50"/>
      <c r="D27" s="50"/>
      <c r="E27" s="50"/>
      <c r="F27" s="50"/>
      <c r="G27" s="50"/>
      <c r="H27" s="50"/>
      <c r="I27" s="50"/>
    </row>
    <row r="28" spans="1:9" ht="12.75" customHeight="1">
      <c r="A28" s="49" t="s">
        <v>313</v>
      </c>
      <c r="B28" s="48">
        <v>310</v>
      </c>
      <c r="C28" s="50"/>
      <c r="D28" s="50"/>
      <c r="E28" s="50"/>
      <c r="F28" s="50"/>
      <c r="G28" s="50"/>
      <c r="H28" s="50"/>
      <c r="I28" s="50">
        <f>C28+D28+E28+F28+G28+H28</f>
        <v>0</v>
      </c>
    </row>
    <row r="29" spans="1:9" ht="12.75" customHeight="1">
      <c r="A29" s="49" t="s">
        <v>208</v>
      </c>
      <c r="B29" s="48"/>
      <c r="C29" s="50"/>
      <c r="D29" s="50"/>
      <c r="E29" s="50"/>
      <c r="F29" s="50"/>
      <c r="G29" s="50"/>
      <c r="H29" s="50"/>
      <c r="I29" s="50"/>
    </row>
    <row r="30" spans="1:9" ht="12.75" customHeight="1">
      <c r="A30" s="49" t="s">
        <v>297</v>
      </c>
      <c r="B30" s="48"/>
      <c r="C30" s="50"/>
      <c r="D30" s="50"/>
      <c r="E30" s="50"/>
      <c r="F30" s="50"/>
      <c r="G30" s="50"/>
      <c r="H30" s="50"/>
      <c r="I30" s="50"/>
    </row>
    <row r="31" spans="1:9" ht="24" customHeight="1">
      <c r="A31" s="49" t="s">
        <v>298</v>
      </c>
      <c r="B31" s="48"/>
      <c r="C31" s="50"/>
      <c r="D31" s="50"/>
      <c r="E31" s="50"/>
      <c r="F31" s="50"/>
      <c r="G31" s="50"/>
      <c r="H31" s="50"/>
      <c r="I31" s="50"/>
    </row>
    <row r="32" spans="1:9" ht="24" customHeight="1">
      <c r="A32" s="49" t="s">
        <v>299</v>
      </c>
      <c r="B32" s="48"/>
      <c r="C32" s="50"/>
      <c r="D32" s="50"/>
      <c r="E32" s="50"/>
      <c r="F32" s="50"/>
      <c r="G32" s="50"/>
      <c r="H32" s="50"/>
      <c r="I32" s="50"/>
    </row>
    <row r="33" spans="1:9" ht="12.75" customHeight="1">
      <c r="A33" s="49" t="s">
        <v>300</v>
      </c>
      <c r="B33" s="48">
        <v>311</v>
      </c>
      <c r="C33" s="50"/>
      <c r="D33" s="50"/>
      <c r="E33" s="50"/>
      <c r="F33" s="50"/>
      <c r="G33" s="50"/>
      <c r="H33" s="50"/>
      <c r="I33" s="50">
        <f>C33+D33+E33+F33+G33+H33</f>
        <v>0</v>
      </c>
    </row>
    <row r="34" spans="1:9">
      <c r="A34" s="49" t="s">
        <v>301</v>
      </c>
      <c r="B34" s="48">
        <v>312</v>
      </c>
      <c r="C34" s="50"/>
      <c r="D34" s="50"/>
      <c r="E34" s="50"/>
      <c r="F34" s="50"/>
      <c r="G34" s="50"/>
      <c r="H34" s="50"/>
      <c r="I34" s="50">
        <f t="shared" ref="I34:I40" si="6">C34+D34+E34+F34+G34+H34</f>
        <v>0</v>
      </c>
    </row>
    <row r="35" spans="1:9" ht="24">
      <c r="A35" s="49" t="s">
        <v>302</v>
      </c>
      <c r="B35" s="48">
        <v>313</v>
      </c>
      <c r="C35" s="50"/>
      <c r="D35" s="50"/>
      <c r="E35" s="50"/>
      <c r="F35" s="50"/>
      <c r="G35" s="50"/>
      <c r="H35" s="50"/>
      <c r="I35" s="50">
        <f t="shared" si="6"/>
        <v>0</v>
      </c>
    </row>
    <row r="36" spans="1:9" ht="26.25" customHeight="1">
      <c r="A36" s="49" t="s">
        <v>303</v>
      </c>
      <c r="B36" s="48">
        <v>314</v>
      </c>
      <c r="C36" s="50"/>
      <c r="D36" s="50"/>
      <c r="E36" s="50"/>
      <c r="F36" s="50"/>
      <c r="G36" s="50"/>
      <c r="H36" s="50"/>
      <c r="I36" s="50">
        <f t="shared" si="6"/>
        <v>0</v>
      </c>
    </row>
    <row r="37" spans="1:9" ht="12.75" customHeight="1">
      <c r="A37" s="49" t="s">
        <v>304</v>
      </c>
      <c r="B37" s="48">
        <v>315</v>
      </c>
      <c r="C37" s="50"/>
      <c r="D37" s="50"/>
      <c r="E37" s="50"/>
      <c r="F37" s="50"/>
      <c r="G37" s="50">
        <v>-2261565</v>
      </c>
      <c r="H37" s="50"/>
      <c r="I37" s="50">
        <f t="shared" si="6"/>
        <v>-2261565</v>
      </c>
    </row>
    <row r="38" spans="1:9">
      <c r="A38" s="49" t="s">
        <v>305</v>
      </c>
      <c r="B38" s="48">
        <v>316</v>
      </c>
      <c r="C38" s="50"/>
      <c r="D38" s="50"/>
      <c r="E38" s="50"/>
      <c r="F38" s="50"/>
      <c r="G38" s="50"/>
      <c r="H38" s="50"/>
      <c r="I38" s="50">
        <f t="shared" si="6"/>
        <v>0</v>
      </c>
    </row>
    <row r="39" spans="1:9">
      <c r="A39" s="49" t="s">
        <v>306</v>
      </c>
      <c r="B39" s="48">
        <v>317</v>
      </c>
      <c r="C39" s="50"/>
      <c r="D39" s="50"/>
      <c r="E39" s="50"/>
      <c r="F39" s="50"/>
      <c r="G39" s="50"/>
      <c r="H39" s="50"/>
      <c r="I39" s="50">
        <f t="shared" si="6"/>
        <v>0</v>
      </c>
    </row>
    <row r="40" spans="1:9" ht="24">
      <c r="A40" s="49" t="s">
        <v>307</v>
      </c>
      <c r="B40" s="48">
        <v>318</v>
      </c>
      <c r="C40" s="50"/>
      <c r="D40" s="50"/>
      <c r="E40" s="50"/>
      <c r="F40" s="50"/>
      <c r="G40" s="50"/>
      <c r="H40" s="50"/>
      <c r="I40" s="50">
        <f t="shared" si="6"/>
        <v>0</v>
      </c>
    </row>
    <row r="41" spans="1:9" ht="24">
      <c r="A41" s="49" t="s">
        <v>308</v>
      </c>
      <c r="B41" s="48">
        <v>400</v>
      </c>
      <c r="C41" s="50">
        <f t="shared" ref="C41:H41" si="7">C11+C12+C26</f>
        <v>78414</v>
      </c>
      <c r="D41" s="50">
        <f t="shared" si="7"/>
        <v>0</v>
      </c>
      <c r="E41" s="50">
        <f t="shared" si="7"/>
        <v>0</v>
      </c>
      <c r="F41" s="50">
        <f t="shared" si="7"/>
        <v>15647597</v>
      </c>
      <c r="G41" s="50">
        <f t="shared" si="7"/>
        <v>50291643</v>
      </c>
      <c r="H41" s="50">
        <f t="shared" si="7"/>
        <v>0</v>
      </c>
      <c r="I41" s="50">
        <f t="shared" ref="I41:I46" si="8">C41+D41+E41+F41+G41+H41</f>
        <v>66017654</v>
      </c>
    </row>
    <row r="42" spans="1:9">
      <c r="A42" s="49" t="s">
        <v>289</v>
      </c>
      <c r="B42" s="48">
        <v>401</v>
      </c>
      <c r="C42" s="50"/>
      <c r="D42" s="50"/>
      <c r="E42" s="50"/>
      <c r="F42" s="50"/>
      <c r="G42" s="50"/>
      <c r="H42" s="50"/>
      <c r="I42" s="50">
        <f t="shared" si="8"/>
        <v>0</v>
      </c>
    </row>
    <row r="43" spans="1:9">
      <c r="A43" s="49" t="s">
        <v>309</v>
      </c>
      <c r="B43" s="48">
        <v>500</v>
      </c>
      <c r="C43" s="50">
        <f t="shared" ref="C43:H43" si="9">SUM(C41:C42)</f>
        <v>78414</v>
      </c>
      <c r="D43" s="50">
        <f t="shared" si="9"/>
        <v>0</v>
      </c>
      <c r="E43" s="50">
        <f t="shared" si="9"/>
        <v>0</v>
      </c>
      <c r="F43" s="50">
        <f t="shared" si="9"/>
        <v>15647597</v>
      </c>
      <c r="G43" s="50">
        <f t="shared" si="9"/>
        <v>50291643</v>
      </c>
      <c r="H43" s="50">
        <f t="shared" si="9"/>
        <v>0</v>
      </c>
      <c r="I43" s="50">
        <f t="shared" si="8"/>
        <v>66017654</v>
      </c>
    </row>
    <row r="44" spans="1:9">
      <c r="A44" s="49" t="s">
        <v>310</v>
      </c>
      <c r="B44" s="48">
        <v>600</v>
      </c>
      <c r="C44" s="50">
        <f t="shared" ref="C44:H44" si="10">C45+C46</f>
        <v>0</v>
      </c>
      <c r="D44" s="50">
        <f t="shared" si="10"/>
        <v>0</v>
      </c>
      <c r="E44" s="50">
        <f t="shared" si="10"/>
        <v>0</v>
      </c>
      <c r="F44" s="50">
        <f t="shared" si="10"/>
        <v>-431724</v>
      </c>
      <c r="G44" s="50">
        <f>G45+G46</f>
        <v>7840158</v>
      </c>
      <c r="H44" s="50">
        <f t="shared" si="10"/>
        <v>0</v>
      </c>
      <c r="I44" s="50">
        <f t="shared" si="8"/>
        <v>7408434</v>
      </c>
    </row>
    <row r="45" spans="1:9">
      <c r="A45" s="49" t="s">
        <v>292</v>
      </c>
      <c r="B45" s="48">
        <v>610</v>
      </c>
      <c r="C45" s="50"/>
      <c r="D45" s="50"/>
      <c r="E45" s="50"/>
      <c r="F45" s="58"/>
      <c r="G45" s="58">
        <v>7408434</v>
      </c>
      <c r="H45" s="50"/>
      <c r="I45" s="50">
        <f t="shared" si="8"/>
        <v>7408434</v>
      </c>
    </row>
    <row r="46" spans="1:9" ht="17.25" customHeight="1">
      <c r="A46" s="49" t="s">
        <v>316</v>
      </c>
      <c r="B46" s="48">
        <v>620</v>
      </c>
      <c r="C46" s="50">
        <f t="shared" ref="C46:H46" si="11">C48+C49+C50+C51+C52+C53+C54+C55+C56+C57</f>
        <v>0</v>
      </c>
      <c r="D46" s="50">
        <f t="shared" si="11"/>
        <v>0</v>
      </c>
      <c r="E46" s="50">
        <f t="shared" si="11"/>
        <v>0</v>
      </c>
      <c r="F46" s="58">
        <f t="shared" si="11"/>
        <v>-431724</v>
      </c>
      <c r="G46" s="58">
        <f t="shared" si="11"/>
        <v>431724</v>
      </c>
      <c r="H46" s="50">
        <f t="shared" si="11"/>
        <v>0</v>
      </c>
      <c r="I46" s="50">
        <f t="shared" si="8"/>
        <v>0</v>
      </c>
    </row>
    <row r="47" spans="1:9">
      <c r="A47" s="49" t="s">
        <v>208</v>
      </c>
      <c r="B47" s="48"/>
      <c r="C47" s="50"/>
      <c r="D47" s="50"/>
      <c r="E47" s="50"/>
      <c r="F47" s="58"/>
      <c r="G47" s="58"/>
      <c r="H47" s="50"/>
      <c r="I47" s="50"/>
    </row>
    <row r="48" spans="1:9" ht="24">
      <c r="A48" s="49" t="s">
        <v>293</v>
      </c>
      <c r="B48" s="48">
        <v>621</v>
      </c>
      <c r="C48" s="50"/>
      <c r="D48" s="50"/>
      <c r="E48" s="50"/>
      <c r="F48" s="58"/>
      <c r="G48" s="58"/>
      <c r="H48" s="50"/>
      <c r="I48" s="50">
        <f>F48</f>
        <v>0</v>
      </c>
    </row>
    <row r="49" spans="1:9" ht="27.75" customHeight="1">
      <c r="A49" s="49" t="s">
        <v>294</v>
      </c>
      <c r="B49" s="48">
        <v>622</v>
      </c>
      <c r="C49" s="50"/>
      <c r="D49" s="50"/>
      <c r="E49" s="50"/>
      <c r="F49" s="58">
        <v>-431724</v>
      </c>
      <c r="G49" s="58">
        <v>431724</v>
      </c>
      <c r="H49" s="50"/>
      <c r="I49" s="50">
        <f>C49+D49+E49+F49+G49+H49</f>
        <v>0</v>
      </c>
    </row>
    <row r="50" spans="1:9" ht="29.25" customHeight="1">
      <c r="A50" s="49" t="s">
        <v>295</v>
      </c>
      <c r="B50" s="48">
        <v>623</v>
      </c>
      <c r="C50" s="50"/>
      <c r="D50" s="50"/>
      <c r="E50" s="50"/>
      <c r="F50" s="50"/>
      <c r="G50" s="50"/>
      <c r="H50" s="50"/>
      <c r="I50" s="50">
        <f t="shared" ref="I50:I58" si="12">C50+D50+E50+F50+G50+H50</f>
        <v>0</v>
      </c>
    </row>
    <row r="51" spans="1:9" ht="39.75" customHeight="1">
      <c r="A51" s="49" t="s">
        <v>211</v>
      </c>
      <c r="B51" s="48">
        <v>624</v>
      </c>
      <c r="C51" s="50"/>
      <c r="D51" s="50"/>
      <c r="E51" s="50"/>
      <c r="F51" s="50"/>
      <c r="G51" s="50"/>
      <c r="H51" s="50"/>
      <c r="I51" s="50">
        <f t="shared" si="12"/>
        <v>0</v>
      </c>
    </row>
    <row r="52" spans="1:9">
      <c r="A52" s="49" t="s">
        <v>212</v>
      </c>
      <c r="B52" s="48">
        <v>625</v>
      </c>
      <c r="C52" s="50"/>
      <c r="D52" s="50"/>
      <c r="E52" s="50"/>
      <c r="F52" s="50"/>
      <c r="G52" s="50"/>
      <c r="H52" s="50"/>
      <c r="I52" s="50">
        <f t="shared" si="12"/>
        <v>0</v>
      </c>
    </row>
    <row r="53" spans="1:9" ht="24">
      <c r="A53" s="49" t="s">
        <v>311</v>
      </c>
      <c r="B53" s="48">
        <v>626</v>
      </c>
      <c r="C53" s="50"/>
      <c r="D53" s="50"/>
      <c r="E53" s="50"/>
      <c r="F53" s="50"/>
      <c r="G53" s="50"/>
      <c r="H53" s="50"/>
      <c r="I53" s="50">
        <f t="shared" si="12"/>
        <v>0</v>
      </c>
    </row>
    <row r="54" spans="1:9" ht="24">
      <c r="A54" s="49" t="s">
        <v>296</v>
      </c>
      <c r="B54" s="48">
        <v>627</v>
      </c>
      <c r="C54" s="50"/>
      <c r="D54" s="50"/>
      <c r="E54" s="50"/>
      <c r="F54" s="50"/>
      <c r="G54" s="50"/>
      <c r="H54" s="50"/>
      <c r="I54" s="50">
        <f t="shared" si="12"/>
        <v>0</v>
      </c>
    </row>
    <row r="55" spans="1:9">
      <c r="A55" s="49" t="s">
        <v>215</v>
      </c>
      <c r="B55" s="48">
        <v>628</v>
      </c>
      <c r="C55" s="50"/>
      <c r="D55" s="50"/>
      <c r="E55" s="50"/>
      <c r="F55" s="50"/>
      <c r="G55" s="50"/>
      <c r="H55" s="50"/>
      <c r="I55" s="50">
        <f t="shared" si="12"/>
        <v>0</v>
      </c>
    </row>
    <row r="56" spans="1:9">
      <c r="A56" s="49" t="s">
        <v>217</v>
      </c>
      <c r="B56" s="48">
        <v>629</v>
      </c>
      <c r="C56" s="50"/>
      <c r="D56" s="50"/>
      <c r="E56" s="50"/>
      <c r="F56" s="50"/>
      <c r="G56" s="50"/>
      <c r="H56" s="50"/>
      <c r="I56" s="50">
        <f t="shared" si="12"/>
        <v>0</v>
      </c>
    </row>
    <row r="57" spans="1:9">
      <c r="A57" s="49" t="s">
        <v>320</v>
      </c>
      <c r="B57" s="48">
        <v>630</v>
      </c>
      <c r="C57" s="50"/>
      <c r="D57" s="50"/>
      <c r="E57" s="50"/>
      <c r="F57" s="50"/>
      <c r="G57" s="50"/>
      <c r="H57" s="50"/>
      <c r="I57" s="50">
        <f t="shared" si="12"/>
        <v>0</v>
      </c>
    </row>
    <row r="58" spans="1:9">
      <c r="A58" s="49" t="s">
        <v>312</v>
      </c>
      <c r="B58" s="48">
        <v>700</v>
      </c>
      <c r="C58" s="50">
        <f t="shared" ref="C58:H58" si="13">C60+C65+C66+C67+C68+C69+C70+C71+C72</f>
        <v>0</v>
      </c>
      <c r="D58" s="50">
        <f t="shared" si="13"/>
        <v>0</v>
      </c>
      <c r="E58" s="50">
        <f t="shared" si="13"/>
        <v>0</v>
      </c>
      <c r="F58" s="50">
        <f t="shared" si="13"/>
        <v>0</v>
      </c>
      <c r="G58" s="50">
        <f t="shared" si="13"/>
        <v>-2695317</v>
      </c>
      <c r="H58" s="50">
        <f t="shared" si="13"/>
        <v>0</v>
      </c>
      <c r="I58" s="50">
        <f t="shared" si="12"/>
        <v>-2695317</v>
      </c>
    </row>
    <row r="59" spans="1:9">
      <c r="A59" s="49" t="s">
        <v>208</v>
      </c>
      <c r="B59" s="48"/>
      <c r="C59" s="50"/>
      <c r="D59" s="50"/>
      <c r="E59" s="50"/>
      <c r="F59" s="50"/>
      <c r="G59" s="50"/>
      <c r="H59" s="50"/>
      <c r="I59" s="50"/>
    </row>
    <row r="60" spans="1:9">
      <c r="A60" s="49" t="s">
        <v>313</v>
      </c>
      <c r="B60" s="48">
        <v>710</v>
      </c>
      <c r="C60" s="50"/>
      <c r="D60" s="50"/>
      <c r="E60" s="50"/>
      <c r="F60" s="50"/>
      <c r="G60" s="50"/>
      <c r="H60" s="50"/>
      <c r="I60" s="50">
        <f>C60+D60+E60+F60+G60+H60</f>
        <v>0</v>
      </c>
    </row>
    <row r="61" spans="1:9">
      <c r="A61" s="49" t="s">
        <v>208</v>
      </c>
      <c r="B61" s="48"/>
      <c r="C61" s="50"/>
      <c r="D61" s="50"/>
      <c r="E61" s="50"/>
      <c r="F61" s="50"/>
      <c r="G61" s="50"/>
      <c r="H61" s="50"/>
      <c r="I61" s="50"/>
    </row>
    <row r="62" spans="1:9">
      <c r="A62" s="49" t="s">
        <v>297</v>
      </c>
      <c r="B62" s="48"/>
      <c r="C62" s="50"/>
      <c r="D62" s="50"/>
      <c r="E62" s="50"/>
      <c r="F62" s="50"/>
      <c r="G62" s="50"/>
      <c r="H62" s="50"/>
      <c r="I62" s="50"/>
    </row>
    <row r="63" spans="1:9">
      <c r="A63" s="49" t="s">
        <v>298</v>
      </c>
      <c r="B63" s="48"/>
      <c r="C63" s="50"/>
      <c r="D63" s="50"/>
      <c r="E63" s="50"/>
      <c r="F63" s="50"/>
      <c r="G63" s="50"/>
      <c r="H63" s="50"/>
      <c r="I63" s="50"/>
    </row>
    <row r="64" spans="1:9" ht="24">
      <c r="A64" s="49" t="s">
        <v>299</v>
      </c>
      <c r="B64" s="48"/>
      <c r="C64" s="50"/>
      <c r="D64" s="50"/>
      <c r="E64" s="50"/>
      <c r="F64" s="50"/>
      <c r="G64" s="50"/>
      <c r="H64" s="50"/>
      <c r="I64" s="50"/>
    </row>
    <row r="65" spans="1:9">
      <c r="A65" s="49" t="s">
        <v>300</v>
      </c>
      <c r="B65" s="48">
        <v>711</v>
      </c>
      <c r="C65" s="50"/>
      <c r="D65" s="50"/>
      <c r="E65" s="50"/>
      <c r="F65" s="50"/>
      <c r="G65" s="50"/>
      <c r="H65" s="50"/>
      <c r="I65" s="50">
        <f>C65+D65+E65+F65+G65+H65</f>
        <v>0</v>
      </c>
    </row>
    <row r="66" spans="1:9">
      <c r="A66" s="49" t="s">
        <v>301</v>
      </c>
      <c r="B66" s="48">
        <v>712</v>
      </c>
      <c r="C66" s="50"/>
      <c r="D66" s="50"/>
      <c r="E66" s="50"/>
      <c r="F66" s="50"/>
      <c r="G66" s="50"/>
      <c r="H66" s="50"/>
      <c r="I66" s="50">
        <f t="shared" ref="I66:I72" si="14">C66+D66+E66+F66+G66+H66</f>
        <v>0</v>
      </c>
    </row>
    <row r="67" spans="1:9" ht="24">
      <c r="A67" s="49" t="s">
        <v>314</v>
      </c>
      <c r="B67" s="48">
        <v>713</v>
      </c>
      <c r="C67" s="50"/>
      <c r="D67" s="50"/>
      <c r="E67" s="50"/>
      <c r="F67" s="50"/>
      <c r="G67" s="50"/>
      <c r="H67" s="50"/>
      <c r="I67" s="50">
        <f t="shared" si="14"/>
        <v>0</v>
      </c>
    </row>
    <row r="68" spans="1:9" ht="24">
      <c r="A68" s="49" t="s">
        <v>303</v>
      </c>
      <c r="B68" s="48">
        <v>714</v>
      </c>
      <c r="C68" s="50"/>
      <c r="D68" s="50"/>
      <c r="E68" s="50"/>
      <c r="F68" s="50"/>
      <c r="G68" s="50"/>
      <c r="H68" s="50"/>
      <c r="I68" s="50">
        <f t="shared" si="14"/>
        <v>0</v>
      </c>
    </row>
    <row r="69" spans="1:9">
      <c r="A69" s="49" t="s">
        <v>304</v>
      </c>
      <c r="B69" s="48">
        <v>715</v>
      </c>
      <c r="C69" s="50"/>
      <c r="D69" s="50"/>
      <c r="E69" s="50"/>
      <c r="F69" s="50"/>
      <c r="G69" s="50">
        <v>-2695317</v>
      </c>
      <c r="H69" s="50"/>
      <c r="I69" s="50">
        <f t="shared" si="14"/>
        <v>-2695317</v>
      </c>
    </row>
    <row r="70" spans="1:9">
      <c r="A70" s="49" t="s">
        <v>305</v>
      </c>
      <c r="B70" s="48">
        <v>716</v>
      </c>
      <c r="C70" s="50"/>
      <c r="D70" s="50"/>
      <c r="E70" s="50"/>
      <c r="F70" s="50"/>
      <c r="G70" s="50"/>
      <c r="H70" s="50"/>
      <c r="I70" s="50">
        <f t="shared" si="14"/>
        <v>0</v>
      </c>
    </row>
    <row r="71" spans="1:9">
      <c r="A71" s="49" t="s">
        <v>306</v>
      </c>
      <c r="B71" s="48">
        <v>717</v>
      </c>
      <c r="C71" s="50"/>
      <c r="D71" s="50"/>
      <c r="E71" s="50"/>
      <c r="F71" s="50"/>
      <c r="G71" s="50"/>
      <c r="H71" s="50"/>
      <c r="I71" s="50">
        <f t="shared" si="14"/>
        <v>0</v>
      </c>
    </row>
    <row r="72" spans="1:9" ht="24">
      <c r="A72" s="49" t="s">
        <v>307</v>
      </c>
      <c r="B72" s="48">
        <v>718</v>
      </c>
      <c r="C72" s="50"/>
      <c r="D72" s="50"/>
      <c r="E72" s="50"/>
      <c r="F72" s="50"/>
      <c r="G72" s="50"/>
      <c r="H72" s="50"/>
      <c r="I72" s="50">
        <f t="shared" si="14"/>
        <v>0</v>
      </c>
    </row>
    <row r="73" spans="1:9" ht="24">
      <c r="A73" s="49" t="s">
        <v>339</v>
      </c>
      <c r="B73" s="48">
        <v>800</v>
      </c>
      <c r="C73" s="50">
        <f>C43+C44+C58</f>
        <v>78414</v>
      </c>
      <c r="D73" s="50"/>
      <c r="E73" s="50"/>
      <c r="F73" s="50">
        <f>F43+F44+F58</f>
        <v>15215873</v>
      </c>
      <c r="G73" s="50">
        <f>G43+G44+G58</f>
        <v>55436484</v>
      </c>
      <c r="H73" s="50"/>
      <c r="I73" s="50">
        <f>I43+I44+I58</f>
        <v>70730771</v>
      </c>
    </row>
    <row r="76" spans="1:9">
      <c r="A76" s="6"/>
      <c r="B76" s="6"/>
      <c r="C76" s="6"/>
      <c r="D76" s="6"/>
      <c r="E76" s="6"/>
      <c r="F76" s="6"/>
      <c r="G76" s="6"/>
      <c r="H76" s="6"/>
      <c r="I76" s="3"/>
    </row>
    <row r="77" spans="1:9">
      <c r="A77" s="4" t="s">
        <v>317</v>
      </c>
      <c r="B77" s="4"/>
      <c r="C77" s="4" t="s">
        <v>332</v>
      </c>
      <c r="D77" s="4"/>
      <c r="E77" s="4"/>
      <c r="F77" s="4"/>
      <c r="G77" s="4" t="s">
        <v>96</v>
      </c>
      <c r="H77" s="4"/>
      <c r="I77" s="3"/>
    </row>
    <row r="78" spans="1:9" ht="10.5" customHeight="1">
      <c r="A78" s="6"/>
      <c r="B78" s="6" t="s">
        <v>97</v>
      </c>
      <c r="C78" s="6"/>
      <c r="D78" s="6"/>
      <c r="E78" s="6"/>
      <c r="F78" s="6"/>
      <c r="G78" s="106" t="s">
        <v>83</v>
      </c>
      <c r="H78" s="106"/>
      <c r="I78" s="3"/>
    </row>
    <row r="79" spans="1:9" ht="22.5" customHeight="1">
      <c r="A79" s="4" t="s">
        <v>318</v>
      </c>
      <c r="B79" s="4"/>
      <c r="C79" s="4" t="s">
        <v>99</v>
      </c>
      <c r="D79" s="4"/>
      <c r="E79" s="4"/>
      <c r="F79" s="4"/>
      <c r="G79" s="4" t="s">
        <v>96</v>
      </c>
      <c r="H79" s="4"/>
      <c r="I79" s="3"/>
    </row>
    <row r="80" spans="1:9">
      <c r="A80" s="3"/>
      <c r="B80" s="3" t="s">
        <v>97</v>
      </c>
      <c r="C80" s="3"/>
      <c r="D80" s="3"/>
      <c r="E80" s="3"/>
      <c r="F80" s="3"/>
      <c r="G80" s="106" t="s">
        <v>83</v>
      </c>
      <c r="H80" s="106"/>
      <c r="I80" s="3"/>
    </row>
    <row r="81" spans="1:9">
      <c r="A81" s="3"/>
      <c r="B81" s="3"/>
      <c r="C81" s="3"/>
      <c r="D81" s="3"/>
      <c r="E81" s="3"/>
      <c r="F81" s="3"/>
      <c r="G81" s="3"/>
      <c r="H81" s="3"/>
      <c r="I81" s="3"/>
    </row>
    <row r="82" spans="1:9">
      <c r="A82" s="3" t="s">
        <v>100</v>
      </c>
      <c r="B82" s="3"/>
      <c r="C82" s="3"/>
      <c r="D82" s="3"/>
      <c r="E82" s="3"/>
      <c r="F82" s="3"/>
      <c r="G82" s="3"/>
      <c r="H82" s="3"/>
      <c r="I82" s="3"/>
    </row>
    <row r="83" spans="1:9">
      <c r="A83" s="1"/>
      <c r="B83" s="1"/>
      <c r="C83" s="1"/>
      <c r="D83" s="1"/>
      <c r="E83" s="1"/>
      <c r="F83" s="1"/>
      <c r="G83" s="1"/>
      <c r="H83" s="1"/>
      <c r="I83" s="1"/>
    </row>
  </sheetData>
  <mergeCells count="10">
    <mergeCell ref="G78:H78"/>
    <mergeCell ref="G80:H80"/>
    <mergeCell ref="C6:G6"/>
    <mergeCell ref="H6:H7"/>
    <mergeCell ref="I6:I7"/>
    <mergeCell ref="A2:I2"/>
    <mergeCell ref="A3:I3"/>
    <mergeCell ref="A4:I4"/>
    <mergeCell ref="A6:A7"/>
    <mergeCell ref="B6:B7"/>
  </mergeCells>
  <phoneticPr fontId="2" type="noConversion"/>
  <pageMargins left="0.35433070866141736" right="0.19685039370078741" top="0.78740157480314965" bottom="0.78740157480314965" header="0.19685039370078741" footer="0.19685039370078741"/>
  <pageSetup paperSize="9" scale="95" orientation="landscape" r:id="rId1"/>
  <headerFooter alignWithMargins="0">
    <oddHeader>&amp;RФорма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 (тен)</vt:lpstr>
      <vt:lpstr>форма 2</vt:lpstr>
      <vt:lpstr>форма 3</vt:lpstr>
      <vt:lpstr>форма 4</vt:lpstr>
    </vt:vector>
  </TitlesOfParts>
  <Company>Kontora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KKassymova</cp:lastModifiedBy>
  <cp:lastPrinted>2019-07-25T09:45:17Z</cp:lastPrinted>
  <dcterms:created xsi:type="dcterms:W3CDTF">2008-06-27T12:07:19Z</dcterms:created>
  <dcterms:modified xsi:type="dcterms:W3CDTF">2019-11-01T09:48:07Z</dcterms:modified>
</cp:coreProperties>
</file>