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45" yWindow="-120" windowWidth="9780" windowHeight="11640" activeTab="3"/>
  </bookViews>
  <sheets>
    <sheet name="форма 1 (тен)" sheetId="6" r:id="rId1"/>
    <sheet name="форма 2" sheetId="2" r:id="rId2"/>
    <sheet name="форма 3" sheetId="4" r:id="rId3"/>
    <sheet name="форма 4" sheetId="5" r:id="rId4"/>
  </sheets>
  <calcPr calcId="124519"/>
</workbook>
</file>

<file path=xl/calcChain.xml><?xml version="1.0" encoding="utf-8"?>
<calcChain xmlns="http://schemas.openxmlformats.org/spreadsheetml/2006/main">
  <c r="H73" i="4"/>
  <c r="I73"/>
  <c r="H11" i="5" l="1"/>
  <c r="I11"/>
  <c r="I79" i="6"/>
  <c r="I81" s="1"/>
  <c r="I74"/>
  <c r="H74"/>
  <c r="H79" s="1"/>
  <c r="H81" s="1"/>
  <c r="I72"/>
  <c r="H72"/>
  <c r="H62"/>
  <c r="I49"/>
  <c r="H49"/>
  <c r="I32"/>
  <c r="H32"/>
  <c r="I50" l="1"/>
  <c r="H82"/>
  <c r="H50"/>
  <c r="H83" s="1"/>
  <c r="I62"/>
  <c r="I17" i="5"/>
  <c r="I16"/>
  <c r="I9"/>
  <c r="I83" i="6" l="1"/>
  <c r="I82"/>
  <c r="C11" i="5"/>
  <c r="D11"/>
  <c r="E11"/>
  <c r="F11"/>
  <c r="G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I10"/>
  <c r="I15" s="1"/>
  <c r="I21" s="1"/>
  <c r="I23" s="1"/>
  <c r="H28"/>
  <c r="I28"/>
  <c r="I45" i="5"/>
  <c r="I25" i="2" l="1"/>
  <c r="I41" s="1"/>
  <c r="I45"/>
  <c r="H25"/>
  <c r="H41" s="1"/>
  <c r="H45"/>
  <c r="I26" i="5"/>
  <c r="F41"/>
  <c r="F43" s="1"/>
  <c r="I70" i="4"/>
  <c r="H27"/>
  <c r="I58" i="5"/>
  <c r="I49"/>
  <c r="G41"/>
  <c r="G43" s="1"/>
  <c r="G73" s="1"/>
  <c r="D41"/>
  <c r="D43" s="1"/>
  <c r="H41"/>
  <c r="H43" s="1"/>
  <c r="E41"/>
  <c r="E43" s="1"/>
  <c r="F44"/>
  <c r="I46"/>
  <c r="I12"/>
  <c r="C41"/>
  <c r="I14"/>
  <c r="H70" i="4"/>
  <c r="I55"/>
  <c r="H55"/>
  <c r="I27"/>
  <c r="H75" l="1"/>
  <c r="I75"/>
  <c r="F73" i="5"/>
  <c r="I44"/>
  <c r="I41"/>
  <c r="C43"/>
  <c r="I43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Бухгалтер</author>
  </authors>
  <commentList>
    <comment ref="H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5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5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5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<sst xmlns="http://schemas.openxmlformats.org/spreadsheetml/2006/main" count="481" uniqueCount="341">
  <si>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</si>
  <si>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</si>
  <si>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</si>
  <si>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</si>
  <si>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</si>
  <si>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</si>
  <si>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</si>
  <si>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</si>
  <si>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</si>
  <si>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</si>
  <si>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</si>
  <si>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</si>
  <si>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</si>
  <si>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</si>
  <si>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</si>
  <si>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</si>
  <si>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</si>
  <si>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</si>
  <si>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</si>
  <si>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</si>
  <si>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</si>
  <si>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</si>
  <si>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</si>
  <si>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</si>
  <si>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</si>
  <si>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</si>
  <si>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</si>
  <si>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</si>
  <si>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</si>
  <si>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</si>
  <si>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</si>
  <si>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</si>
  <si>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</si>
  <si>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</si>
  <si>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</si>
  <si>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</si>
  <si>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</si>
  <si>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</si>
  <si>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</si>
  <si>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</si>
  <si>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</si>
  <si>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</si>
  <si>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</si>
  <si>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</si>
  <si>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</si>
  <si>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</si>
  <si>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</si>
  <si>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</si>
  <si>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</si>
  <si>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</si>
  <si>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</si>
  <si>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</si>
  <si>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</si>
  <si>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</si>
  <si>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</si>
  <si>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</si>
  <si>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</si>
  <si>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</si>
  <si>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</si>
  <si>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</si>
  <si>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</si>
  <si>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</si>
  <si>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</si>
  <si>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</si>
  <si>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</si>
  <si>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</si>
  <si>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</si>
  <si>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</si>
  <si>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</si>
  <si>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</si>
  <si>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</si>
  <si>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</si>
  <si>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</si>
  <si>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</si>
  <si>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</si>
  <si>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</si>
  <si>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</si>
  <si>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</si>
  <si>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</si>
  <si>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</si>
  <si>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</si>
  <si>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</si>
  <si>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</si>
  <si>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</si>
  <si>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</si>
  <si>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</si>
  <si>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</si>
  <si>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</si>
  <si>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</si>
  <si>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</si>
  <si>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</si>
  <si>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</si>
  <si>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</si>
  <si>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</si>
  <si>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</si>
  <si>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</si>
  <si>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</si>
  <si>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</si>
  <si>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</si>
  <si>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</si>
  <si>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</si>
  <si>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</si>
  <si>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</si>
  <si>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</si>
  <si>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</si>
  <si>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</si>
  <si>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</si>
  <si>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</si>
  <si>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</si>
  <si>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</si>
  <si>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</si>
  <si>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</si>
  <si>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</si>
  <si>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</si>
  <si>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</si>
  <si>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</si>
  <si>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</si>
  <si>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</si>
  <si>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</si>
  <si>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</si>
  <si>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</si>
  <si>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</si>
  <si>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</si>
  <si>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</si>
  <si>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</si>
  <si>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</si>
  <si>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</si>
  <si>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</si>
  <si>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</si>
  <si>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</si>
  <si>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</si>
  <si>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</si>
  <si>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</si>
  <si>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</si>
  <si>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</si>
  <si>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</si>
  <si>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</si>
  <si>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</si>
  <si>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</si>
  <si>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</si>
  <si>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</si>
  <si>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</si>
  <si>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</si>
  <si>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</si>
  <si>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</si>
  <si>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</si>
  <si>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</si>
  <si>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</si>
  <si>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</si>
  <si>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</si>
  <si>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</si>
  <si>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</si>
  <si>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</si>
  <si>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</si>
  <si>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</si>
  <si>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</si>
  <si>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</si>
  <si>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</si>
  <si>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</si>
  <si>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</si>
  <si>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</si>
  <si>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</si>
  <si>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</si>
  <si>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</si>
  <si>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</si>
  <si>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</si>
  <si>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</si>
  <si>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</si>
  <si>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</si>
  <si>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</si>
  <si>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</si>
  <si>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</si>
  <si>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</si>
  <si>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</si>
  <si>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</si>
  <si>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</si>
  <si>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</si>
  <si>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</si>
  <si>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</si>
  <si>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</si>
  <si>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</si>
  <si>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</si>
  <si>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</si>
  <si>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</si>
  <si>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</si>
  <si>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</si>
  <si>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</si>
  <si>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</si>
  <si>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</si>
  <si>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</si>
  <si>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</si>
  <si>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</si>
  <si>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</si>
  <si>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</si>
  <si>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</si>
  <si>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</si>
  <si>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</si>
  <si>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</si>
  <si>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</si>
  <si>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</si>
  <si>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</si>
  <si>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</si>
  <si>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</si>
  <si>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</si>
  <si>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</si>
  <si>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</si>
  <si>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</si>
  <si>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</si>
  <si>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</si>
  <si>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</si>
  <si>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</si>
  <si>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</si>
  <si>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</si>
  <si>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</si>
  <si>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</si>
  <si>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</si>
  <si>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</si>
  <si>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</si>
  <si>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</si>
  <si>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</si>
  <si>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</si>
  <si>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</si>
  <si>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</si>
  <si>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</si>
  <si>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</si>
  <si>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</si>
  <si>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</si>
  <si>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</si>
  <si>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</si>
  <si>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</si>
  <si>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</si>
  <si>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</si>
  <si>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</si>
  <si>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</si>
  <si>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</si>
  <si>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</si>
  <si>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</si>
  <si>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</si>
  <si>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</si>
  <si>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</si>
  <si>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</si>
  <si>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</si>
  <si>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</si>
  <si>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</si>
  <si>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</si>
  <si>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</si>
  <si>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</si>
  <si>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</si>
  <si>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</si>
  <si>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</si>
  <si>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</si>
  <si>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</si>
  <si>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</si>
  <si>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</si>
  <si>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</si>
  <si>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</si>
  <si>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</si>
  <si>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</si>
  <si>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</si>
  <si>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</si>
  <si>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</si>
  <si>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</si>
  <si>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</si>
  <si>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</si>
  <si>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</si>
  <si>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</si>
  <si>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</si>
  <si>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</si>
  <si>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</si>
  <si>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</si>
  <si>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</si>
  <si>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</si>
  <si>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</si>
  <si>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</si>
  <si>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</si>
  <si>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</si>
  <si>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</si>
  <si>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</si>
  <si>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</si>
  <si>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</si>
  <si>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</si>
  <si>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</si>
  <si>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</si>
  <si>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</si>
  <si>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</si>
  <si>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</si>
  <si>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</si>
  <si>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</si>
  <si>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</si>
  <si>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</si>
  <si>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</si>
  <si>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</si>
  <si>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</si>
  <si>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</si>
  <si>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</si>
  <si>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</si>
  <si>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</si>
  <si>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</si>
  <si>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</si>
  <si>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</si>
  <si>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</si>
  <si>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</si>
  <si>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</si>
  <si>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</si>
  <si>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</si>
  <si>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</si>
  <si>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</si>
  <si>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</si>
  <si>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</si>
  <si>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</si>
  <si>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</si>
  <si>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</si>
  <si>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</si>
  <si>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</si>
  <si>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</si>
  <si>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</si>
  <si>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</si>
  <si>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</si>
  <si>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</si>
  <si>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</si>
  <si>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</si>
  <si>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</si>
  <si>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</si>
  <si>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</si>
  <si>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</si>
  <si>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</si>
  <si>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</si>
  <si>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</si>
  <si>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</si>
  <si>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>Форма собственности</t>
  </si>
  <si>
    <t>ЧАСТНАЯ СОБСТВЕННОСТЬ</t>
  </si>
  <si>
    <t xml:space="preserve">Балансовая стоимость акции, тенге                                                                      </t>
  </si>
  <si>
    <t>Ержанов Б.К.</t>
  </si>
  <si>
    <t>Прибыль на акцию, тенге:</t>
  </si>
  <si>
    <t>Влияние начисленных провизий в соответствии с МСФО 9</t>
  </si>
  <si>
    <t>по состоянию на  31.12.2019 года</t>
  </si>
  <si>
    <t>за период, заканчивающийся  31.12.2019 года</t>
  </si>
  <si>
    <t>За отчетный период ( янв-декабрь 2019г.)</t>
  </si>
  <si>
    <t>За предыдущий период ( янв-декабрь 2018г.)</t>
  </si>
  <si>
    <t>за период, заканчивающийся 31 декабря  2019 года</t>
  </si>
  <si>
    <t>Сальдо на 31 декабря отчетного года (строка 500 + строка 600 + строка 700)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</si>
</sst>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00"/>
    <numFmt numFmtId="166" formatCode="_(* #,##0_);_(* \(#,##0\);_(* &quot;-&quot;??_);_(@_)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5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66" fontId="12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66" fontId="12" fillId="0" borderId="7" xfId="3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6" fontId="12" fillId="5" borderId="3" xfId="3" applyNumberFormat="1" applyFont="1" applyFill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6" fillId="2" borderId="0" xfId="2" applyFont="1" applyFill="1" applyProtection="1">
      <protection locked="0" hidden="1"/>
    </xf>
    <xf numFmtId="0" fontId="5" fillId="2" borderId="0" xfId="2" applyFont="1" applyFill="1" applyAlignment="1" applyProtection="1">
      <alignment horizontal="right"/>
      <protection locked="0" hidden="1"/>
    </xf>
    <xf numFmtId="4" fontId="5" fillId="0" borderId="0" xfId="2" applyNumberFormat="1" applyFont="1"/>
    <xf numFmtId="0" fontId="7" fillId="2" borderId="0" xfId="2" applyFont="1" applyFill="1" applyAlignment="1" applyProtection="1">
      <alignment horizontal="right"/>
      <protection locked="0" hidden="1"/>
    </xf>
    <xf numFmtId="166" fontId="12" fillId="6" borderId="3" xfId="3" applyNumberFormat="1" applyFont="1" applyFill="1" applyBorder="1" applyAlignment="1">
      <alignment horizontal="center" vertical="top" wrapText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0" fillId="2" borderId="10" xfId="2" applyFont="1" applyFill="1" applyBorder="1" applyAlignment="1" applyProtection="1">
      <alignment horizontal="center" vertical="center" wrapText="1"/>
      <protection locked="0" hidden="1"/>
    </xf>
    <xf numFmtId="0" fontId="10" fillId="2" borderId="8" xfId="2" applyFont="1" applyFill="1" applyBorder="1" applyAlignment="1" applyProtection="1">
      <alignment horizontal="center" vertical="center" wrapText="1"/>
      <protection locked="0" hidden="1"/>
    </xf>
    <xf numFmtId="0" fontId="10" fillId="2" borderId="11" xfId="2" applyFont="1" applyFill="1" applyBorder="1" applyAlignment="1" applyProtection="1">
      <alignment horizontal="center" vertical="center" wrapText="1"/>
      <protection locked="0" hidden="1"/>
    </xf>
    <xf numFmtId="0" fontId="10" fillId="2" borderId="12" xfId="2" applyFont="1" applyFill="1" applyBorder="1" applyAlignment="1" applyProtection="1">
      <alignment horizontal="center" vertical="center" wrapText="1"/>
      <protection locked="0" hidden="1"/>
    </xf>
    <xf numFmtId="0" fontId="10" fillId="2" borderId="1" xfId="2" applyFont="1" applyFill="1" applyBorder="1" applyAlignment="1" applyProtection="1">
      <alignment horizontal="center" vertical="center" wrapText="1"/>
      <protection locked="0" hidden="1"/>
    </xf>
    <xf numFmtId="0" fontId="10" fillId="2" borderId="13" xfId="2" applyFont="1" applyFill="1" applyBorder="1" applyAlignment="1" applyProtection="1">
      <alignment horizontal="center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11" fillId="2" borderId="0" xfId="2" applyFont="1" applyFill="1" applyAlignment="1" applyProtection="1">
      <alignment horizontal="center"/>
      <protection locked="0" hidden="1"/>
    </xf>
    <xf numFmtId="0" fontId="10" fillId="2" borderId="5" xfId="2" applyFont="1" applyFill="1" applyBorder="1" applyAlignment="1" applyProtection="1">
      <alignment horizontal="center" vertical="center" wrapText="1"/>
      <protection locked="0" hidden="1"/>
    </xf>
    <xf numFmtId="0" fontId="10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0"/>
          <a:ext cx="1095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066800" y="0"/>
          <a:ext cx="544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workbookViewId="0">
      <pane ySplit="3" topLeftCell="A55" activePane="bottomLeft" state="frozen"/>
      <selection pane="bottomLeft" activeCell="H79" sqref="H79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9" width="16.42578125" style="2" customWidth="1"/>
    <col min="10" max="10" width="14.7109375" style="68" customWidth="1"/>
    <col min="11" max="11" width="15" style="2" customWidth="1"/>
    <col min="12" max="259" width="9.140625" style="2"/>
    <col min="260" max="260" width="12.7109375" style="2" customWidth="1"/>
    <col min="261" max="261" width="9.140625" style="2"/>
    <col min="262" max="262" width="5.5703125" style="2" customWidth="1"/>
    <col min="263" max="263" width="10" style="2" customWidth="1"/>
    <col min="264" max="265" width="16.42578125" style="2" customWidth="1"/>
    <col min="266" max="266" width="14.7109375" style="2" customWidth="1"/>
    <col min="267" max="267" width="15" style="2" customWidth="1"/>
    <col min="268" max="515" width="9.140625" style="2"/>
    <col min="516" max="516" width="12.7109375" style="2" customWidth="1"/>
    <col min="517" max="517" width="9.140625" style="2"/>
    <col min="518" max="518" width="5.5703125" style="2" customWidth="1"/>
    <col min="519" max="519" width="10" style="2" customWidth="1"/>
    <col min="520" max="521" width="16.42578125" style="2" customWidth="1"/>
    <col min="522" max="522" width="14.7109375" style="2" customWidth="1"/>
    <col min="523" max="523" width="15" style="2" customWidth="1"/>
    <col min="524" max="771" width="9.140625" style="2"/>
    <col min="772" max="772" width="12.7109375" style="2" customWidth="1"/>
    <col min="773" max="773" width="9.140625" style="2"/>
    <col min="774" max="774" width="5.5703125" style="2" customWidth="1"/>
    <col min="775" max="775" width="10" style="2" customWidth="1"/>
    <col min="776" max="777" width="16.42578125" style="2" customWidth="1"/>
    <col min="778" max="778" width="14.7109375" style="2" customWidth="1"/>
    <col min="779" max="779" width="15" style="2" customWidth="1"/>
    <col min="780" max="1027" width="9.140625" style="2"/>
    <col min="1028" max="1028" width="12.7109375" style="2" customWidth="1"/>
    <col min="1029" max="1029" width="9.140625" style="2"/>
    <col min="1030" max="1030" width="5.5703125" style="2" customWidth="1"/>
    <col min="1031" max="1031" width="10" style="2" customWidth="1"/>
    <col min="1032" max="1033" width="16.42578125" style="2" customWidth="1"/>
    <col min="1034" max="1034" width="14.7109375" style="2" customWidth="1"/>
    <col min="1035" max="1035" width="15" style="2" customWidth="1"/>
    <col min="1036" max="1283" width="9.140625" style="2"/>
    <col min="1284" max="1284" width="12.7109375" style="2" customWidth="1"/>
    <col min="1285" max="1285" width="9.140625" style="2"/>
    <col min="1286" max="1286" width="5.5703125" style="2" customWidth="1"/>
    <col min="1287" max="1287" width="10" style="2" customWidth="1"/>
    <col min="1288" max="1289" width="16.42578125" style="2" customWidth="1"/>
    <col min="1290" max="1290" width="14.7109375" style="2" customWidth="1"/>
    <col min="1291" max="1291" width="15" style="2" customWidth="1"/>
    <col min="1292" max="1539" width="9.140625" style="2"/>
    <col min="1540" max="1540" width="12.7109375" style="2" customWidth="1"/>
    <col min="1541" max="1541" width="9.140625" style="2"/>
    <col min="1542" max="1542" width="5.5703125" style="2" customWidth="1"/>
    <col min="1543" max="1543" width="10" style="2" customWidth="1"/>
    <col min="1544" max="1545" width="16.42578125" style="2" customWidth="1"/>
    <col min="1546" max="1546" width="14.7109375" style="2" customWidth="1"/>
    <col min="1547" max="1547" width="15" style="2" customWidth="1"/>
    <col min="1548" max="1795" width="9.140625" style="2"/>
    <col min="1796" max="1796" width="12.7109375" style="2" customWidth="1"/>
    <col min="1797" max="1797" width="9.140625" style="2"/>
    <col min="1798" max="1798" width="5.5703125" style="2" customWidth="1"/>
    <col min="1799" max="1799" width="10" style="2" customWidth="1"/>
    <col min="1800" max="1801" width="16.42578125" style="2" customWidth="1"/>
    <col min="1802" max="1802" width="14.7109375" style="2" customWidth="1"/>
    <col min="1803" max="1803" width="15" style="2" customWidth="1"/>
    <col min="1804" max="2051" width="9.140625" style="2"/>
    <col min="2052" max="2052" width="12.7109375" style="2" customWidth="1"/>
    <col min="2053" max="2053" width="9.140625" style="2"/>
    <col min="2054" max="2054" width="5.5703125" style="2" customWidth="1"/>
    <col min="2055" max="2055" width="10" style="2" customWidth="1"/>
    <col min="2056" max="2057" width="16.42578125" style="2" customWidth="1"/>
    <col min="2058" max="2058" width="14.7109375" style="2" customWidth="1"/>
    <col min="2059" max="2059" width="15" style="2" customWidth="1"/>
    <col min="2060" max="2307" width="9.140625" style="2"/>
    <col min="2308" max="2308" width="12.7109375" style="2" customWidth="1"/>
    <col min="2309" max="2309" width="9.140625" style="2"/>
    <col min="2310" max="2310" width="5.5703125" style="2" customWidth="1"/>
    <col min="2311" max="2311" width="10" style="2" customWidth="1"/>
    <col min="2312" max="2313" width="16.42578125" style="2" customWidth="1"/>
    <col min="2314" max="2314" width="14.7109375" style="2" customWidth="1"/>
    <col min="2315" max="2315" width="15" style="2" customWidth="1"/>
    <col min="2316" max="2563" width="9.140625" style="2"/>
    <col min="2564" max="2564" width="12.7109375" style="2" customWidth="1"/>
    <col min="2565" max="2565" width="9.140625" style="2"/>
    <col min="2566" max="2566" width="5.5703125" style="2" customWidth="1"/>
    <col min="2567" max="2567" width="10" style="2" customWidth="1"/>
    <col min="2568" max="2569" width="16.42578125" style="2" customWidth="1"/>
    <col min="2570" max="2570" width="14.7109375" style="2" customWidth="1"/>
    <col min="2571" max="2571" width="15" style="2" customWidth="1"/>
    <col min="2572" max="2819" width="9.140625" style="2"/>
    <col min="2820" max="2820" width="12.7109375" style="2" customWidth="1"/>
    <col min="2821" max="2821" width="9.140625" style="2"/>
    <col min="2822" max="2822" width="5.5703125" style="2" customWidth="1"/>
    <col min="2823" max="2823" width="10" style="2" customWidth="1"/>
    <col min="2824" max="2825" width="16.42578125" style="2" customWidth="1"/>
    <col min="2826" max="2826" width="14.7109375" style="2" customWidth="1"/>
    <col min="2827" max="2827" width="15" style="2" customWidth="1"/>
    <col min="2828" max="3075" width="9.140625" style="2"/>
    <col min="3076" max="3076" width="12.7109375" style="2" customWidth="1"/>
    <col min="3077" max="3077" width="9.140625" style="2"/>
    <col min="3078" max="3078" width="5.5703125" style="2" customWidth="1"/>
    <col min="3079" max="3079" width="10" style="2" customWidth="1"/>
    <col min="3080" max="3081" width="16.42578125" style="2" customWidth="1"/>
    <col min="3082" max="3082" width="14.7109375" style="2" customWidth="1"/>
    <col min="3083" max="3083" width="15" style="2" customWidth="1"/>
    <col min="3084" max="3331" width="9.140625" style="2"/>
    <col min="3332" max="3332" width="12.7109375" style="2" customWidth="1"/>
    <col min="3333" max="3333" width="9.140625" style="2"/>
    <col min="3334" max="3334" width="5.5703125" style="2" customWidth="1"/>
    <col min="3335" max="3335" width="10" style="2" customWidth="1"/>
    <col min="3336" max="3337" width="16.42578125" style="2" customWidth="1"/>
    <col min="3338" max="3338" width="14.7109375" style="2" customWidth="1"/>
    <col min="3339" max="3339" width="15" style="2" customWidth="1"/>
    <col min="3340" max="3587" width="9.140625" style="2"/>
    <col min="3588" max="3588" width="12.7109375" style="2" customWidth="1"/>
    <col min="3589" max="3589" width="9.140625" style="2"/>
    <col min="3590" max="3590" width="5.5703125" style="2" customWidth="1"/>
    <col min="3591" max="3591" width="10" style="2" customWidth="1"/>
    <col min="3592" max="3593" width="16.42578125" style="2" customWidth="1"/>
    <col min="3594" max="3594" width="14.7109375" style="2" customWidth="1"/>
    <col min="3595" max="3595" width="15" style="2" customWidth="1"/>
    <col min="3596" max="3843" width="9.140625" style="2"/>
    <col min="3844" max="3844" width="12.7109375" style="2" customWidth="1"/>
    <col min="3845" max="3845" width="9.140625" style="2"/>
    <col min="3846" max="3846" width="5.5703125" style="2" customWidth="1"/>
    <col min="3847" max="3847" width="10" style="2" customWidth="1"/>
    <col min="3848" max="3849" width="16.42578125" style="2" customWidth="1"/>
    <col min="3850" max="3850" width="14.7109375" style="2" customWidth="1"/>
    <col min="3851" max="3851" width="15" style="2" customWidth="1"/>
    <col min="3852" max="4099" width="9.140625" style="2"/>
    <col min="4100" max="4100" width="12.7109375" style="2" customWidth="1"/>
    <col min="4101" max="4101" width="9.140625" style="2"/>
    <col min="4102" max="4102" width="5.5703125" style="2" customWidth="1"/>
    <col min="4103" max="4103" width="10" style="2" customWidth="1"/>
    <col min="4104" max="4105" width="16.42578125" style="2" customWidth="1"/>
    <col min="4106" max="4106" width="14.7109375" style="2" customWidth="1"/>
    <col min="4107" max="4107" width="15" style="2" customWidth="1"/>
    <col min="4108" max="4355" width="9.140625" style="2"/>
    <col min="4356" max="4356" width="12.7109375" style="2" customWidth="1"/>
    <col min="4357" max="4357" width="9.140625" style="2"/>
    <col min="4358" max="4358" width="5.5703125" style="2" customWidth="1"/>
    <col min="4359" max="4359" width="10" style="2" customWidth="1"/>
    <col min="4360" max="4361" width="16.42578125" style="2" customWidth="1"/>
    <col min="4362" max="4362" width="14.7109375" style="2" customWidth="1"/>
    <col min="4363" max="4363" width="15" style="2" customWidth="1"/>
    <col min="4364" max="4611" width="9.140625" style="2"/>
    <col min="4612" max="4612" width="12.7109375" style="2" customWidth="1"/>
    <col min="4613" max="4613" width="9.140625" style="2"/>
    <col min="4614" max="4614" width="5.5703125" style="2" customWidth="1"/>
    <col min="4615" max="4615" width="10" style="2" customWidth="1"/>
    <col min="4616" max="4617" width="16.42578125" style="2" customWidth="1"/>
    <col min="4618" max="4618" width="14.7109375" style="2" customWidth="1"/>
    <col min="4619" max="4619" width="15" style="2" customWidth="1"/>
    <col min="4620" max="4867" width="9.140625" style="2"/>
    <col min="4868" max="4868" width="12.7109375" style="2" customWidth="1"/>
    <col min="4869" max="4869" width="9.140625" style="2"/>
    <col min="4870" max="4870" width="5.5703125" style="2" customWidth="1"/>
    <col min="4871" max="4871" width="10" style="2" customWidth="1"/>
    <col min="4872" max="4873" width="16.42578125" style="2" customWidth="1"/>
    <col min="4874" max="4874" width="14.7109375" style="2" customWidth="1"/>
    <col min="4875" max="4875" width="15" style="2" customWidth="1"/>
    <col min="4876" max="5123" width="9.140625" style="2"/>
    <col min="5124" max="5124" width="12.7109375" style="2" customWidth="1"/>
    <col min="5125" max="5125" width="9.140625" style="2"/>
    <col min="5126" max="5126" width="5.5703125" style="2" customWidth="1"/>
    <col min="5127" max="5127" width="10" style="2" customWidth="1"/>
    <col min="5128" max="5129" width="16.42578125" style="2" customWidth="1"/>
    <col min="5130" max="5130" width="14.7109375" style="2" customWidth="1"/>
    <col min="5131" max="5131" width="15" style="2" customWidth="1"/>
    <col min="5132" max="5379" width="9.140625" style="2"/>
    <col min="5380" max="5380" width="12.7109375" style="2" customWidth="1"/>
    <col min="5381" max="5381" width="9.140625" style="2"/>
    <col min="5382" max="5382" width="5.5703125" style="2" customWidth="1"/>
    <col min="5383" max="5383" width="10" style="2" customWidth="1"/>
    <col min="5384" max="5385" width="16.42578125" style="2" customWidth="1"/>
    <col min="5386" max="5386" width="14.7109375" style="2" customWidth="1"/>
    <col min="5387" max="5387" width="15" style="2" customWidth="1"/>
    <col min="5388" max="5635" width="9.140625" style="2"/>
    <col min="5636" max="5636" width="12.7109375" style="2" customWidth="1"/>
    <col min="5637" max="5637" width="9.140625" style="2"/>
    <col min="5638" max="5638" width="5.5703125" style="2" customWidth="1"/>
    <col min="5639" max="5639" width="10" style="2" customWidth="1"/>
    <col min="5640" max="5641" width="16.42578125" style="2" customWidth="1"/>
    <col min="5642" max="5642" width="14.7109375" style="2" customWidth="1"/>
    <col min="5643" max="5643" width="15" style="2" customWidth="1"/>
    <col min="5644" max="5891" width="9.140625" style="2"/>
    <col min="5892" max="5892" width="12.7109375" style="2" customWidth="1"/>
    <col min="5893" max="5893" width="9.140625" style="2"/>
    <col min="5894" max="5894" width="5.5703125" style="2" customWidth="1"/>
    <col min="5895" max="5895" width="10" style="2" customWidth="1"/>
    <col min="5896" max="5897" width="16.42578125" style="2" customWidth="1"/>
    <col min="5898" max="5898" width="14.7109375" style="2" customWidth="1"/>
    <col min="5899" max="5899" width="15" style="2" customWidth="1"/>
    <col min="5900" max="6147" width="9.140625" style="2"/>
    <col min="6148" max="6148" width="12.7109375" style="2" customWidth="1"/>
    <col min="6149" max="6149" width="9.140625" style="2"/>
    <col min="6150" max="6150" width="5.5703125" style="2" customWidth="1"/>
    <col min="6151" max="6151" width="10" style="2" customWidth="1"/>
    <col min="6152" max="6153" width="16.42578125" style="2" customWidth="1"/>
    <col min="6154" max="6154" width="14.7109375" style="2" customWidth="1"/>
    <col min="6155" max="6155" width="15" style="2" customWidth="1"/>
    <col min="6156" max="6403" width="9.140625" style="2"/>
    <col min="6404" max="6404" width="12.7109375" style="2" customWidth="1"/>
    <col min="6405" max="6405" width="9.140625" style="2"/>
    <col min="6406" max="6406" width="5.5703125" style="2" customWidth="1"/>
    <col min="6407" max="6407" width="10" style="2" customWidth="1"/>
    <col min="6408" max="6409" width="16.42578125" style="2" customWidth="1"/>
    <col min="6410" max="6410" width="14.7109375" style="2" customWidth="1"/>
    <col min="6411" max="6411" width="15" style="2" customWidth="1"/>
    <col min="6412" max="6659" width="9.140625" style="2"/>
    <col min="6660" max="6660" width="12.7109375" style="2" customWidth="1"/>
    <col min="6661" max="6661" width="9.140625" style="2"/>
    <col min="6662" max="6662" width="5.5703125" style="2" customWidth="1"/>
    <col min="6663" max="6663" width="10" style="2" customWidth="1"/>
    <col min="6664" max="6665" width="16.42578125" style="2" customWidth="1"/>
    <col min="6666" max="6666" width="14.7109375" style="2" customWidth="1"/>
    <col min="6667" max="6667" width="15" style="2" customWidth="1"/>
    <col min="6668" max="6915" width="9.140625" style="2"/>
    <col min="6916" max="6916" width="12.7109375" style="2" customWidth="1"/>
    <col min="6917" max="6917" width="9.140625" style="2"/>
    <col min="6918" max="6918" width="5.5703125" style="2" customWidth="1"/>
    <col min="6919" max="6919" width="10" style="2" customWidth="1"/>
    <col min="6920" max="6921" width="16.42578125" style="2" customWidth="1"/>
    <col min="6922" max="6922" width="14.7109375" style="2" customWidth="1"/>
    <col min="6923" max="6923" width="15" style="2" customWidth="1"/>
    <col min="6924" max="7171" width="9.140625" style="2"/>
    <col min="7172" max="7172" width="12.7109375" style="2" customWidth="1"/>
    <col min="7173" max="7173" width="9.140625" style="2"/>
    <col min="7174" max="7174" width="5.5703125" style="2" customWidth="1"/>
    <col min="7175" max="7175" width="10" style="2" customWidth="1"/>
    <col min="7176" max="7177" width="16.42578125" style="2" customWidth="1"/>
    <col min="7178" max="7178" width="14.7109375" style="2" customWidth="1"/>
    <col min="7179" max="7179" width="15" style="2" customWidth="1"/>
    <col min="7180" max="7427" width="9.140625" style="2"/>
    <col min="7428" max="7428" width="12.7109375" style="2" customWidth="1"/>
    <col min="7429" max="7429" width="9.140625" style="2"/>
    <col min="7430" max="7430" width="5.5703125" style="2" customWidth="1"/>
    <col min="7431" max="7431" width="10" style="2" customWidth="1"/>
    <col min="7432" max="7433" width="16.42578125" style="2" customWidth="1"/>
    <col min="7434" max="7434" width="14.7109375" style="2" customWidth="1"/>
    <col min="7435" max="7435" width="15" style="2" customWidth="1"/>
    <col min="7436" max="7683" width="9.140625" style="2"/>
    <col min="7684" max="7684" width="12.7109375" style="2" customWidth="1"/>
    <col min="7685" max="7685" width="9.140625" style="2"/>
    <col min="7686" max="7686" width="5.5703125" style="2" customWidth="1"/>
    <col min="7687" max="7687" width="10" style="2" customWidth="1"/>
    <col min="7688" max="7689" width="16.42578125" style="2" customWidth="1"/>
    <col min="7690" max="7690" width="14.7109375" style="2" customWidth="1"/>
    <col min="7691" max="7691" width="15" style="2" customWidth="1"/>
    <col min="7692" max="7939" width="9.140625" style="2"/>
    <col min="7940" max="7940" width="12.7109375" style="2" customWidth="1"/>
    <col min="7941" max="7941" width="9.140625" style="2"/>
    <col min="7942" max="7942" width="5.5703125" style="2" customWidth="1"/>
    <col min="7943" max="7943" width="10" style="2" customWidth="1"/>
    <col min="7944" max="7945" width="16.42578125" style="2" customWidth="1"/>
    <col min="7946" max="7946" width="14.7109375" style="2" customWidth="1"/>
    <col min="7947" max="7947" width="15" style="2" customWidth="1"/>
    <col min="7948" max="8195" width="9.140625" style="2"/>
    <col min="8196" max="8196" width="12.7109375" style="2" customWidth="1"/>
    <col min="8197" max="8197" width="9.140625" style="2"/>
    <col min="8198" max="8198" width="5.5703125" style="2" customWidth="1"/>
    <col min="8199" max="8199" width="10" style="2" customWidth="1"/>
    <col min="8200" max="8201" width="16.42578125" style="2" customWidth="1"/>
    <col min="8202" max="8202" width="14.7109375" style="2" customWidth="1"/>
    <col min="8203" max="8203" width="15" style="2" customWidth="1"/>
    <col min="8204" max="8451" width="9.140625" style="2"/>
    <col min="8452" max="8452" width="12.7109375" style="2" customWidth="1"/>
    <col min="8453" max="8453" width="9.140625" style="2"/>
    <col min="8454" max="8454" width="5.5703125" style="2" customWidth="1"/>
    <col min="8455" max="8455" width="10" style="2" customWidth="1"/>
    <col min="8456" max="8457" width="16.42578125" style="2" customWidth="1"/>
    <col min="8458" max="8458" width="14.7109375" style="2" customWidth="1"/>
    <col min="8459" max="8459" width="15" style="2" customWidth="1"/>
    <col min="8460" max="8707" width="9.140625" style="2"/>
    <col min="8708" max="8708" width="12.7109375" style="2" customWidth="1"/>
    <col min="8709" max="8709" width="9.140625" style="2"/>
    <col min="8710" max="8710" width="5.5703125" style="2" customWidth="1"/>
    <col min="8711" max="8711" width="10" style="2" customWidth="1"/>
    <col min="8712" max="8713" width="16.42578125" style="2" customWidth="1"/>
    <col min="8714" max="8714" width="14.7109375" style="2" customWidth="1"/>
    <col min="8715" max="8715" width="15" style="2" customWidth="1"/>
    <col min="8716" max="8963" width="9.140625" style="2"/>
    <col min="8964" max="8964" width="12.7109375" style="2" customWidth="1"/>
    <col min="8965" max="8965" width="9.140625" style="2"/>
    <col min="8966" max="8966" width="5.5703125" style="2" customWidth="1"/>
    <col min="8967" max="8967" width="10" style="2" customWidth="1"/>
    <col min="8968" max="8969" width="16.42578125" style="2" customWidth="1"/>
    <col min="8970" max="8970" width="14.7109375" style="2" customWidth="1"/>
    <col min="8971" max="8971" width="15" style="2" customWidth="1"/>
    <col min="8972" max="9219" width="9.140625" style="2"/>
    <col min="9220" max="9220" width="12.7109375" style="2" customWidth="1"/>
    <col min="9221" max="9221" width="9.140625" style="2"/>
    <col min="9222" max="9222" width="5.5703125" style="2" customWidth="1"/>
    <col min="9223" max="9223" width="10" style="2" customWidth="1"/>
    <col min="9224" max="9225" width="16.42578125" style="2" customWidth="1"/>
    <col min="9226" max="9226" width="14.7109375" style="2" customWidth="1"/>
    <col min="9227" max="9227" width="15" style="2" customWidth="1"/>
    <col min="9228" max="9475" width="9.140625" style="2"/>
    <col min="9476" max="9476" width="12.7109375" style="2" customWidth="1"/>
    <col min="9477" max="9477" width="9.140625" style="2"/>
    <col min="9478" max="9478" width="5.5703125" style="2" customWidth="1"/>
    <col min="9479" max="9479" width="10" style="2" customWidth="1"/>
    <col min="9480" max="9481" width="16.42578125" style="2" customWidth="1"/>
    <col min="9482" max="9482" width="14.7109375" style="2" customWidth="1"/>
    <col min="9483" max="9483" width="15" style="2" customWidth="1"/>
    <col min="9484" max="9731" width="9.140625" style="2"/>
    <col min="9732" max="9732" width="12.7109375" style="2" customWidth="1"/>
    <col min="9733" max="9733" width="9.140625" style="2"/>
    <col min="9734" max="9734" width="5.5703125" style="2" customWidth="1"/>
    <col min="9735" max="9735" width="10" style="2" customWidth="1"/>
    <col min="9736" max="9737" width="16.42578125" style="2" customWidth="1"/>
    <col min="9738" max="9738" width="14.7109375" style="2" customWidth="1"/>
    <col min="9739" max="9739" width="15" style="2" customWidth="1"/>
    <col min="9740" max="9987" width="9.140625" style="2"/>
    <col min="9988" max="9988" width="12.7109375" style="2" customWidth="1"/>
    <col min="9989" max="9989" width="9.140625" style="2"/>
    <col min="9990" max="9990" width="5.5703125" style="2" customWidth="1"/>
    <col min="9991" max="9991" width="10" style="2" customWidth="1"/>
    <col min="9992" max="9993" width="16.42578125" style="2" customWidth="1"/>
    <col min="9994" max="9994" width="14.7109375" style="2" customWidth="1"/>
    <col min="9995" max="9995" width="15" style="2" customWidth="1"/>
    <col min="9996" max="10243" width="9.140625" style="2"/>
    <col min="10244" max="10244" width="12.7109375" style="2" customWidth="1"/>
    <col min="10245" max="10245" width="9.140625" style="2"/>
    <col min="10246" max="10246" width="5.5703125" style="2" customWidth="1"/>
    <col min="10247" max="10247" width="10" style="2" customWidth="1"/>
    <col min="10248" max="10249" width="16.42578125" style="2" customWidth="1"/>
    <col min="10250" max="10250" width="14.7109375" style="2" customWidth="1"/>
    <col min="10251" max="10251" width="15" style="2" customWidth="1"/>
    <col min="10252" max="10499" width="9.140625" style="2"/>
    <col min="10500" max="10500" width="12.7109375" style="2" customWidth="1"/>
    <col min="10501" max="10501" width="9.140625" style="2"/>
    <col min="10502" max="10502" width="5.5703125" style="2" customWidth="1"/>
    <col min="10503" max="10503" width="10" style="2" customWidth="1"/>
    <col min="10504" max="10505" width="16.42578125" style="2" customWidth="1"/>
    <col min="10506" max="10506" width="14.7109375" style="2" customWidth="1"/>
    <col min="10507" max="10507" width="15" style="2" customWidth="1"/>
    <col min="10508" max="10755" width="9.140625" style="2"/>
    <col min="10756" max="10756" width="12.7109375" style="2" customWidth="1"/>
    <col min="10757" max="10757" width="9.140625" style="2"/>
    <col min="10758" max="10758" width="5.5703125" style="2" customWidth="1"/>
    <col min="10759" max="10759" width="10" style="2" customWidth="1"/>
    <col min="10760" max="10761" width="16.42578125" style="2" customWidth="1"/>
    <col min="10762" max="10762" width="14.7109375" style="2" customWidth="1"/>
    <col min="10763" max="10763" width="15" style="2" customWidth="1"/>
    <col min="10764" max="11011" width="9.140625" style="2"/>
    <col min="11012" max="11012" width="12.7109375" style="2" customWidth="1"/>
    <col min="11013" max="11013" width="9.140625" style="2"/>
    <col min="11014" max="11014" width="5.5703125" style="2" customWidth="1"/>
    <col min="11015" max="11015" width="10" style="2" customWidth="1"/>
    <col min="11016" max="11017" width="16.42578125" style="2" customWidth="1"/>
    <col min="11018" max="11018" width="14.7109375" style="2" customWidth="1"/>
    <col min="11019" max="11019" width="15" style="2" customWidth="1"/>
    <col min="11020" max="11267" width="9.140625" style="2"/>
    <col min="11268" max="11268" width="12.7109375" style="2" customWidth="1"/>
    <col min="11269" max="11269" width="9.140625" style="2"/>
    <col min="11270" max="11270" width="5.5703125" style="2" customWidth="1"/>
    <col min="11271" max="11271" width="10" style="2" customWidth="1"/>
    <col min="11272" max="11273" width="16.42578125" style="2" customWidth="1"/>
    <col min="11274" max="11274" width="14.7109375" style="2" customWidth="1"/>
    <col min="11275" max="11275" width="15" style="2" customWidth="1"/>
    <col min="11276" max="11523" width="9.140625" style="2"/>
    <col min="11524" max="11524" width="12.7109375" style="2" customWidth="1"/>
    <col min="11525" max="11525" width="9.140625" style="2"/>
    <col min="11526" max="11526" width="5.5703125" style="2" customWidth="1"/>
    <col min="11527" max="11527" width="10" style="2" customWidth="1"/>
    <col min="11528" max="11529" width="16.42578125" style="2" customWidth="1"/>
    <col min="11530" max="11530" width="14.7109375" style="2" customWidth="1"/>
    <col min="11531" max="11531" width="15" style="2" customWidth="1"/>
    <col min="11532" max="11779" width="9.140625" style="2"/>
    <col min="11780" max="11780" width="12.7109375" style="2" customWidth="1"/>
    <col min="11781" max="11781" width="9.140625" style="2"/>
    <col min="11782" max="11782" width="5.5703125" style="2" customWidth="1"/>
    <col min="11783" max="11783" width="10" style="2" customWidth="1"/>
    <col min="11784" max="11785" width="16.42578125" style="2" customWidth="1"/>
    <col min="11786" max="11786" width="14.7109375" style="2" customWidth="1"/>
    <col min="11787" max="11787" width="15" style="2" customWidth="1"/>
    <col min="11788" max="12035" width="9.140625" style="2"/>
    <col min="12036" max="12036" width="12.7109375" style="2" customWidth="1"/>
    <col min="12037" max="12037" width="9.140625" style="2"/>
    <col min="12038" max="12038" width="5.5703125" style="2" customWidth="1"/>
    <col min="12039" max="12039" width="10" style="2" customWidth="1"/>
    <col min="12040" max="12041" width="16.42578125" style="2" customWidth="1"/>
    <col min="12042" max="12042" width="14.7109375" style="2" customWidth="1"/>
    <col min="12043" max="12043" width="15" style="2" customWidth="1"/>
    <col min="12044" max="12291" width="9.140625" style="2"/>
    <col min="12292" max="12292" width="12.7109375" style="2" customWidth="1"/>
    <col min="12293" max="12293" width="9.140625" style="2"/>
    <col min="12294" max="12294" width="5.5703125" style="2" customWidth="1"/>
    <col min="12295" max="12295" width="10" style="2" customWidth="1"/>
    <col min="12296" max="12297" width="16.42578125" style="2" customWidth="1"/>
    <col min="12298" max="12298" width="14.7109375" style="2" customWidth="1"/>
    <col min="12299" max="12299" width="15" style="2" customWidth="1"/>
    <col min="12300" max="12547" width="9.140625" style="2"/>
    <col min="12548" max="12548" width="12.7109375" style="2" customWidth="1"/>
    <col min="12549" max="12549" width="9.140625" style="2"/>
    <col min="12550" max="12550" width="5.5703125" style="2" customWidth="1"/>
    <col min="12551" max="12551" width="10" style="2" customWidth="1"/>
    <col min="12552" max="12553" width="16.42578125" style="2" customWidth="1"/>
    <col min="12554" max="12554" width="14.7109375" style="2" customWidth="1"/>
    <col min="12555" max="12555" width="15" style="2" customWidth="1"/>
    <col min="12556" max="12803" width="9.140625" style="2"/>
    <col min="12804" max="12804" width="12.7109375" style="2" customWidth="1"/>
    <col min="12805" max="12805" width="9.140625" style="2"/>
    <col min="12806" max="12806" width="5.5703125" style="2" customWidth="1"/>
    <col min="12807" max="12807" width="10" style="2" customWidth="1"/>
    <col min="12808" max="12809" width="16.42578125" style="2" customWidth="1"/>
    <col min="12810" max="12810" width="14.7109375" style="2" customWidth="1"/>
    <col min="12811" max="12811" width="15" style="2" customWidth="1"/>
    <col min="12812" max="13059" width="9.140625" style="2"/>
    <col min="13060" max="13060" width="12.7109375" style="2" customWidth="1"/>
    <col min="13061" max="13061" width="9.140625" style="2"/>
    <col min="13062" max="13062" width="5.5703125" style="2" customWidth="1"/>
    <col min="13063" max="13063" width="10" style="2" customWidth="1"/>
    <col min="13064" max="13065" width="16.42578125" style="2" customWidth="1"/>
    <col min="13066" max="13066" width="14.7109375" style="2" customWidth="1"/>
    <col min="13067" max="13067" width="15" style="2" customWidth="1"/>
    <col min="13068" max="13315" width="9.140625" style="2"/>
    <col min="13316" max="13316" width="12.7109375" style="2" customWidth="1"/>
    <col min="13317" max="13317" width="9.140625" style="2"/>
    <col min="13318" max="13318" width="5.5703125" style="2" customWidth="1"/>
    <col min="13319" max="13319" width="10" style="2" customWidth="1"/>
    <col min="13320" max="13321" width="16.42578125" style="2" customWidth="1"/>
    <col min="13322" max="13322" width="14.7109375" style="2" customWidth="1"/>
    <col min="13323" max="13323" width="15" style="2" customWidth="1"/>
    <col min="13324" max="13571" width="9.140625" style="2"/>
    <col min="13572" max="13572" width="12.7109375" style="2" customWidth="1"/>
    <col min="13573" max="13573" width="9.140625" style="2"/>
    <col min="13574" max="13574" width="5.5703125" style="2" customWidth="1"/>
    <col min="13575" max="13575" width="10" style="2" customWidth="1"/>
    <col min="13576" max="13577" width="16.42578125" style="2" customWidth="1"/>
    <col min="13578" max="13578" width="14.7109375" style="2" customWidth="1"/>
    <col min="13579" max="13579" width="15" style="2" customWidth="1"/>
    <col min="13580" max="13827" width="9.140625" style="2"/>
    <col min="13828" max="13828" width="12.7109375" style="2" customWidth="1"/>
    <col min="13829" max="13829" width="9.140625" style="2"/>
    <col min="13830" max="13830" width="5.5703125" style="2" customWidth="1"/>
    <col min="13831" max="13831" width="10" style="2" customWidth="1"/>
    <col min="13832" max="13833" width="16.42578125" style="2" customWidth="1"/>
    <col min="13834" max="13834" width="14.7109375" style="2" customWidth="1"/>
    <col min="13835" max="13835" width="15" style="2" customWidth="1"/>
    <col min="13836" max="14083" width="9.140625" style="2"/>
    <col min="14084" max="14084" width="12.7109375" style="2" customWidth="1"/>
    <col min="14085" max="14085" width="9.140625" style="2"/>
    <col min="14086" max="14086" width="5.5703125" style="2" customWidth="1"/>
    <col min="14087" max="14087" width="10" style="2" customWidth="1"/>
    <col min="14088" max="14089" width="16.42578125" style="2" customWidth="1"/>
    <col min="14090" max="14090" width="14.7109375" style="2" customWidth="1"/>
    <col min="14091" max="14091" width="15" style="2" customWidth="1"/>
    <col min="14092" max="14339" width="9.140625" style="2"/>
    <col min="14340" max="14340" width="12.7109375" style="2" customWidth="1"/>
    <col min="14341" max="14341" width="9.140625" style="2"/>
    <col min="14342" max="14342" width="5.5703125" style="2" customWidth="1"/>
    <col min="14343" max="14343" width="10" style="2" customWidth="1"/>
    <col min="14344" max="14345" width="16.42578125" style="2" customWidth="1"/>
    <col min="14346" max="14346" width="14.7109375" style="2" customWidth="1"/>
    <col min="14347" max="14347" width="15" style="2" customWidth="1"/>
    <col min="14348" max="14595" width="9.140625" style="2"/>
    <col min="14596" max="14596" width="12.7109375" style="2" customWidth="1"/>
    <col min="14597" max="14597" width="9.140625" style="2"/>
    <col min="14598" max="14598" width="5.5703125" style="2" customWidth="1"/>
    <col min="14599" max="14599" width="10" style="2" customWidth="1"/>
    <col min="14600" max="14601" width="16.42578125" style="2" customWidth="1"/>
    <col min="14602" max="14602" width="14.7109375" style="2" customWidth="1"/>
    <col min="14603" max="14603" width="15" style="2" customWidth="1"/>
    <col min="14604" max="14851" width="9.140625" style="2"/>
    <col min="14852" max="14852" width="12.7109375" style="2" customWidth="1"/>
    <col min="14853" max="14853" width="9.140625" style="2"/>
    <col min="14854" max="14854" width="5.5703125" style="2" customWidth="1"/>
    <col min="14855" max="14855" width="10" style="2" customWidth="1"/>
    <col min="14856" max="14857" width="16.42578125" style="2" customWidth="1"/>
    <col min="14858" max="14858" width="14.7109375" style="2" customWidth="1"/>
    <col min="14859" max="14859" width="15" style="2" customWidth="1"/>
    <col min="14860" max="15107" width="9.140625" style="2"/>
    <col min="15108" max="15108" width="12.7109375" style="2" customWidth="1"/>
    <col min="15109" max="15109" width="9.140625" style="2"/>
    <col min="15110" max="15110" width="5.5703125" style="2" customWidth="1"/>
    <col min="15111" max="15111" width="10" style="2" customWidth="1"/>
    <col min="15112" max="15113" width="16.42578125" style="2" customWidth="1"/>
    <col min="15114" max="15114" width="14.7109375" style="2" customWidth="1"/>
    <col min="15115" max="15115" width="15" style="2" customWidth="1"/>
    <col min="15116" max="15363" width="9.140625" style="2"/>
    <col min="15364" max="15364" width="12.7109375" style="2" customWidth="1"/>
    <col min="15365" max="15365" width="9.140625" style="2"/>
    <col min="15366" max="15366" width="5.5703125" style="2" customWidth="1"/>
    <col min="15367" max="15367" width="10" style="2" customWidth="1"/>
    <col min="15368" max="15369" width="16.42578125" style="2" customWidth="1"/>
    <col min="15370" max="15370" width="14.7109375" style="2" customWidth="1"/>
    <col min="15371" max="15371" width="15" style="2" customWidth="1"/>
    <col min="15372" max="15619" width="9.140625" style="2"/>
    <col min="15620" max="15620" width="12.7109375" style="2" customWidth="1"/>
    <col min="15621" max="15621" width="9.140625" style="2"/>
    <col min="15622" max="15622" width="5.5703125" style="2" customWidth="1"/>
    <col min="15623" max="15623" width="10" style="2" customWidth="1"/>
    <col min="15624" max="15625" width="16.42578125" style="2" customWidth="1"/>
    <col min="15626" max="15626" width="14.7109375" style="2" customWidth="1"/>
    <col min="15627" max="15627" width="15" style="2" customWidth="1"/>
    <col min="15628" max="15875" width="9.140625" style="2"/>
    <col min="15876" max="15876" width="12.7109375" style="2" customWidth="1"/>
    <col min="15877" max="15877" width="9.140625" style="2"/>
    <col min="15878" max="15878" width="5.5703125" style="2" customWidth="1"/>
    <col min="15879" max="15879" width="10" style="2" customWidth="1"/>
    <col min="15880" max="15881" width="16.42578125" style="2" customWidth="1"/>
    <col min="15882" max="15882" width="14.7109375" style="2" customWidth="1"/>
    <col min="15883" max="15883" width="15" style="2" customWidth="1"/>
    <col min="15884" max="16131" width="9.140625" style="2"/>
    <col min="16132" max="16132" width="12.7109375" style="2" customWidth="1"/>
    <col min="16133" max="16133" width="9.140625" style="2"/>
    <col min="16134" max="16134" width="5.5703125" style="2" customWidth="1"/>
    <col min="16135" max="16135" width="10" style="2" customWidth="1"/>
    <col min="16136" max="16137" width="16.42578125" style="2" customWidth="1"/>
    <col min="16138" max="16138" width="14.7109375" style="2" customWidth="1"/>
    <col min="16139" max="16139" width="15" style="2" customWidth="1"/>
    <col min="16140" max="16384" width="9.140625" style="2"/>
  </cols>
  <sheetData>
    <row r="1" spans="1:9">
      <c r="A1" s="66"/>
      <c r="B1" s="3"/>
      <c r="C1" s="3"/>
      <c r="D1" s="3"/>
      <c r="E1" s="3"/>
      <c r="F1" s="3"/>
      <c r="G1" s="3"/>
      <c r="H1" s="3"/>
      <c r="I1" s="6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67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67"/>
    </row>
    <row r="4" spans="1:9" ht="12" customHeight="1">
      <c r="A4" s="3"/>
      <c r="B4" s="3"/>
      <c r="C4" s="3"/>
      <c r="D4" s="3"/>
      <c r="E4" s="3"/>
      <c r="F4" s="3"/>
      <c r="G4" s="3"/>
      <c r="H4" s="3"/>
      <c r="I4" s="69"/>
    </row>
    <row r="5" spans="1:9">
      <c r="A5" s="3" t="s">
        <v>86</v>
      </c>
      <c r="B5" s="3"/>
      <c r="C5" s="3"/>
      <c r="D5" s="4" t="s">
        <v>107</v>
      </c>
      <c r="E5" s="4"/>
      <c r="F5" s="4"/>
      <c r="G5" s="4"/>
      <c r="H5" s="4"/>
      <c r="I5" s="4"/>
    </row>
    <row r="6" spans="1:9">
      <c r="A6" s="3" t="s">
        <v>108</v>
      </c>
      <c r="B6" s="3"/>
      <c r="C6" s="3"/>
      <c r="D6" s="6" t="s">
        <v>109</v>
      </c>
      <c r="E6" s="6"/>
      <c r="F6" s="6"/>
      <c r="G6" s="6"/>
      <c r="H6" s="6"/>
      <c r="I6" s="6"/>
    </row>
    <row r="7" spans="1:9">
      <c r="A7" s="3" t="s">
        <v>87</v>
      </c>
      <c r="B7" s="3"/>
      <c r="C7" s="3"/>
      <c r="D7" s="3" t="s">
        <v>321</v>
      </c>
      <c r="E7" s="3"/>
      <c r="F7" s="3"/>
      <c r="G7" s="3"/>
      <c r="H7" s="3"/>
      <c r="I7" s="3"/>
    </row>
    <row r="8" spans="1:9">
      <c r="A8" s="3" t="s">
        <v>88</v>
      </c>
      <c r="B8" s="3"/>
      <c r="C8" s="3"/>
      <c r="D8" s="5" t="s">
        <v>84</v>
      </c>
      <c r="E8" s="5"/>
      <c r="F8" s="5"/>
      <c r="G8" s="5"/>
      <c r="H8" s="5"/>
      <c r="I8" s="5"/>
    </row>
    <row r="9" spans="1:9">
      <c r="A9" s="3" t="s">
        <v>110</v>
      </c>
      <c r="B9" s="3"/>
      <c r="C9" s="3"/>
      <c r="D9" s="6"/>
      <c r="E9" s="6"/>
      <c r="F9" s="5"/>
      <c r="G9" s="5" t="s">
        <v>322</v>
      </c>
      <c r="H9" s="5"/>
      <c r="I9" s="5"/>
    </row>
    <row r="10" spans="1:9">
      <c r="A10" s="3" t="s">
        <v>329</v>
      </c>
      <c r="B10" s="3"/>
      <c r="C10" s="3"/>
      <c r="D10" s="6"/>
      <c r="E10" s="6" t="s">
        <v>330</v>
      </c>
      <c r="F10" s="5"/>
      <c r="G10" s="5"/>
      <c r="H10" s="5"/>
      <c r="I10" s="6"/>
    </row>
    <row r="11" spans="1:9">
      <c r="A11" s="3" t="s">
        <v>89</v>
      </c>
      <c r="B11" s="3"/>
      <c r="C11" s="3"/>
      <c r="D11" s="6"/>
      <c r="E11" s="4"/>
      <c r="F11" s="5"/>
      <c r="G11" s="5"/>
      <c r="H11" s="5"/>
      <c r="I11" s="6"/>
    </row>
    <row r="12" spans="1:9">
      <c r="A12" s="6" t="s">
        <v>90</v>
      </c>
      <c r="B12" s="6"/>
      <c r="C12" s="6"/>
      <c r="D12" s="4" t="s">
        <v>91</v>
      </c>
      <c r="E12" s="5"/>
      <c r="F12" s="5"/>
      <c r="G12" s="5"/>
      <c r="H12" s="5"/>
      <c r="I12" s="4"/>
    </row>
    <row r="13" spans="1:9">
      <c r="A13" s="6"/>
      <c r="B13" s="6"/>
      <c r="C13" s="6"/>
      <c r="D13" s="6"/>
      <c r="E13" s="7" t="s">
        <v>92</v>
      </c>
      <c r="F13" s="6"/>
      <c r="G13" s="6"/>
      <c r="H13" s="6"/>
      <c r="I13" s="6"/>
    </row>
    <row r="14" spans="1:9" ht="12.75" customHeight="1">
      <c r="A14" s="6" t="s">
        <v>93</v>
      </c>
      <c r="B14" s="6"/>
      <c r="C14" s="6"/>
      <c r="D14" s="4" t="s">
        <v>111</v>
      </c>
      <c r="E14" s="4"/>
      <c r="F14" s="4"/>
      <c r="G14" s="4"/>
      <c r="H14" s="4"/>
      <c r="I14" s="4"/>
    </row>
    <row r="15" spans="1:9" ht="0.75" customHeight="1">
      <c r="A15" s="3"/>
      <c r="B15" s="3"/>
      <c r="C15" s="3"/>
      <c r="D15" s="6"/>
      <c r="E15" s="6"/>
      <c r="F15" s="6"/>
      <c r="G15" s="6"/>
      <c r="H15" s="6"/>
      <c r="I15" s="6"/>
    </row>
    <row r="16" spans="1:9" ht="20.25" customHeight="1">
      <c r="A16" s="100" t="s">
        <v>327</v>
      </c>
      <c r="B16" s="100"/>
      <c r="C16" s="100"/>
      <c r="D16" s="100"/>
      <c r="E16" s="100"/>
      <c r="F16" s="100"/>
      <c r="G16" s="100"/>
      <c r="H16" s="100"/>
      <c r="I16" s="100"/>
    </row>
    <row r="17" spans="1:10" ht="12.75" customHeight="1">
      <c r="A17" s="106" t="s">
        <v>335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6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0" ht="25.5">
      <c r="A19" s="101" t="s">
        <v>94</v>
      </c>
      <c r="B19" s="102"/>
      <c r="C19" s="102"/>
      <c r="D19" s="102"/>
      <c r="E19" s="102"/>
      <c r="F19" s="61"/>
      <c r="G19" s="9" t="s">
        <v>112</v>
      </c>
      <c r="H19" s="9" t="s">
        <v>82</v>
      </c>
      <c r="I19" s="9" t="s">
        <v>81</v>
      </c>
    </row>
    <row r="20" spans="1:10">
      <c r="A20" s="62"/>
      <c r="B20" s="63"/>
      <c r="C20" s="63">
        <v>1</v>
      </c>
      <c r="D20" s="63"/>
      <c r="E20" s="63"/>
      <c r="F20" s="64"/>
      <c r="G20" s="9">
        <v>2</v>
      </c>
      <c r="H20" s="9">
        <v>3</v>
      </c>
      <c r="I20" s="9">
        <v>4</v>
      </c>
    </row>
    <row r="21" spans="1:10">
      <c r="A21" s="103" t="s">
        <v>113</v>
      </c>
      <c r="B21" s="104"/>
      <c r="C21" s="104"/>
      <c r="D21" s="104"/>
      <c r="E21" s="104"/>
      <c r="F21" s="105"/>
      <c r="G21" s="10"/>
      <c r="H21" s="11"/>
      <c r="I21" s="11"/>
    </row>
    <row r="22" spans="1:10" ht="12.75" customHeight="1">
      <c r="A22" s="84" t="s">
        <v>114</v>
      </c>
      <c r="B22" s="85"/>
      <c r="C22" s="85"/>
      <c r="D22" s="85"/>
      <c r="E22" s="85"/>
      <c r="F22" s="86"/>
      <c r="G22" s="65" t="s">
        <v>1</v>
      </c>
      <c r="H22" s="13">
        <v>7564694</v>
      </c>
      <c r="I22" s="13">
        <v>4823169</v>
      </c>
    </row>
    <row r="23" spans="1:10" ht="12.75" customHeight="1">
      <c r="A23" s="84" t="s">
        <v>115</v>
      </c>
      <c r="B23" s="85"/>
      <c r="C23" s="85"/>
      <c r="D23" s="85"/>
      <c r="E23" s="85"/>
      <c r="F23" s="86"/>
      <c r="G23" s="65" t="s">
        <v>2</v>
      </c>
      <c r="H23" s="13"/>
      <c r="I23" s="13"/>
    </row>
    <row r="24" spans="1:10" ht="12.75" customHeight="1">
      <c r="A24" s="84" t="s">
        <v>116</v>
      </c>
      <c r="B24" s="85"/>
      <c r="C24" s="85"/>
      <c r="D24" s="85"/>
      <c r="E24" s="85"/>
      <c r="F24" s="86"/>
      <c r="G24" s="65" t="s">
        <v>3</v>
      </c>
      <c r="H24" s="13"/>
      <c r="I24" s="13"/>
    </row>
    <row r="25" spans="1:10" ht="24.75" customHeight="1">
      <c r="A25" s="84" t="s">
        <v>117</v>
      </c>
      <c r="B25" s="85"/>
      <c r="C25" s="85"/>
      <c r="D25" s="85"/>
      <c r="E25" s="85"/>
      <c r="F25" s="86"/>
      <c r="G25" s="65" t="s">
        <v>5</v>
      </c>
      <c r="H25" s="13"/>
      <c r="I25" s="13"/>
    </row>
    <row r="26" spans="1:10" ht="12.75" customHeight="1">
      <c r="A26" s="84" t="s">
        <v>118</v>
      </c>
      <c r="B26" s="85"/>
      <c r="C26" s="85"/>
      <c r="D26" s="85"/>
      <c r="E26" s="85"/>
      <c r="F26" s="86"/>
      <c r="G26" s="65" t="s">
        <v>6</v>
      </c>
      <c r="H26" s="13"/>
      <c r="I26" s="13"/>
    </row>
    <row r="27" spans="1:10" ht="12.75" customHeight="1">
      <c r="A27" s="84" t="s">
        <v>119</v>
      </c>
      <c r="B27" s="85"/>
      <c r="C27" s="85"/>
      <c r="D27" s="85"/>
      <c r="E27" s="85"/>
      <c r="F27" s="86"/>
      <c r="G27" s="65" t="s">
        <v>7</v>
      </c>
      <c r="H27" s="13"/>
      <c r="I27" s="13"/>
    </row>
    <row r="28" spans="1:10" ht="12.75" customHeight="1">
      <c r="A28" s="84" t="s">
        <v>120</v>
      </c>
      <c r="B28" s="85"/>
      <c r="C28" s="85"/>
      <c r="D28" s="85"/>
      <c r="E28" s="85"/>
      <c r="F28" s="86"/>
      <c r="G28" s="65" t="s">
        <v>9</v>
      </c>
      <c r="H28" s="13">
        <v>2217944</v>
      </c>
      <c r="I28" s="13">
        <v>1496822</v>
      </c>
    </row>
    <row r="29" spans="1:10" ht="12.75" customHeight="1">
      <c r="A29" s="84" t="s">
        <v>326</v>
      </c>
      <c r="B29" s="85"/>
      <c r="C29" s="85"/>
      <c r="D29" s="85"/>
      <c r="E29" s="85"/>
      <c r="F29" s="86"/>
      <c r="G29" s="65" t="s">
        <v>121</v>
      </c>
      <c r="H29" s="13">
        <v>0</v>
      </c>
      <c r="I29" s="13">
        <v>3722</v>
      </c>
    </row>
    <row r="30" spans="1:10" ht="12.75" customHeight="1">
      <c r="A30" s="84" t="s">
        <v>4</v>
      </c>
      <c r="B30" s="85"/>
      <c r="C30" s="85"/>
      <c r="D30" s="85"/>
      <c r="E30" s="85"/>
      <c r="F30" s="86"/>
      <c r="G30" s="65" t="s">
        <v>122</v>
      </c>
      <c r="H30" s="13">
        <v>7170724</v>
      </c>
      <c r="I30" s="13">
        <v>4426220</v>
      </c>
    </row>
    <row r="31" spans="1:10" ht="12.75" customHeight="1">
      <c r="A31" s="84" t="s">
        <v>8</v>
      </c>
      <c r="B31" s="85"/>
      <c r="C31" s="85"/>
      <c r="D31" s="85"/>
      <c r="E31" s="85"/>
      <c r="F31" s="86"/>
      <c r="G31" s="65" t="s">
        <v>123</v>
      </c>
      <c r="H31" s="13">
        <v>11986837</v>
      </c>
      <c r="I31" s="13">
        <v>7627746</v>
      </c>
    </row>
    <row r="32" spans="1:10" ht="12.75" customHeight="1">
      <c r="A32" s="97" t="s">
        <v>124</v>
      </c>
      <c r="B32" s="98"/>
      <c r="C32" s="98"/>
      <c r="D32" s="98"/>
      <c r="E32" s="98"/>
      <c r="F32" s="99"/>
      <c r="G32" s="14" t="s">
        <v>10</v>
      </c>
      <c r="H32" s="46">
        <f>SUM(H22:H31)</f>
        <v>28940199</v>
      </c>
      <c r="I32" s="46">
        <f>SUM(I22:I31)</f>
        <v>18377679</v>
      </c>
    </row>
    <row r="33" spans="1:9" ht="27.75" customHeight="1">
      <c r="A33" s="78" t="s">
        <v>126</v>
      </c>
      <c r="B33" s="79"/>
      <c r="C33" s="79"/>
      <c r="D33" s="79"/>
      <c r="E33" s="79"/>
      <c r="F33" s="80"/>
      <c r="G33" s="14" t="s">
        <v>125</v>
      </c>
      <c r="H33" s="15"/>
      <c r="I33" s="15"/>
    </row>
    <row r="34" spans="1:9" ht="12.75" customHeight="1">
      <c r="A34" s="78" t="s">
        <v>127</v>
      </c>
      <c r="B34" s="79"/>
      <c r="C34" s="79"/>
      <c r="D34" s="79"/>
      <c r="E34" s="79"/>
      <c r="F34" s="80"/>
      <c r="G34" s="65"/>
      <c r="H34" s="11"/>
      <c r="I34" s="11"/>
    </row>
    <row r="35" spans="1:9" ht="12.75" customHeight="1">
      <c r="A35" s="84" t="s">
        <v>115</v>
      </c>
      <c r="B35" s="85"/>
      <c r="C35" s="85"/>
      <c r="D35" s="85"/>
      <c r="E35" s="85"/>
      <c r="F35" s="86"/>
      <c r="G35" s="65" t="s">
        <v>74</v>
      </c>
      <c r="H35" s="13"/>
      <c r="I35" s="13"/>
    </row>
    <row r="36" spans="1:9" ht="12.75" customHeight="1">
      <c r="A36" s="84" t="s">
        <v>116</v>
      </c>
      <c r="B36" s="85"/>
      <c r="C36" s="85"/>
      <c r="D36" s="85"/>
      <c r="E36" s="85"/>
      <c r="F36" s="86"/>
      <c r="G36" s="65" t="s">
        <v>128</v>
      </c>
      <c r="H36" s="13"/>
      <c r="I36" s="13"/>
    </row>
    <row r="37" spans="1:9" ht="24.75" customHeight="1">
      <c r="A37" s="84" t="s">
        <v>117</v>
      </c>
      <c r="B37" s="85"/>
      <c r="C37" s="85"/>
      <c r="D37" s="85"/>
      <c r="E37" s="85"/>
      <c r="F37" s="86"/>
      <c r="G37" s="65" t="s">
        <v>129</v>
      </c>
      <c r="H37" s="13"/>
      <c r="I37" s="13"/>
    </row>
    <row r="38" spans="1:9" ht="12.75" customHeight="1">
      <c r="A38" s="84" t="s">
        <v>118</v>
      </c>
      <c r="B38" s="85"/>
      <c r="C38" s="85"/>
      <c r="D38" s="85"/>
      <c r="E38" s="85"/>
      <c r="F38" s="86"/>
      <c r="G38" s="65" t="s">
        <v>130</v>
      </c>
      <c r="H38" s="13"/>
      <c r="I38" s="13"/>
    </row>
    <row r="39" spans="1:9" ht="12.75" customHeight="1">
      <c r="A39" s="84" t="s">
        <v>132</v>
      </c>
      <c r="B39" s="85"/>
      <c r="C39" s="85"/>
      <c r="D39" s="85"/>
      <c r="E39" s="85"/>
      <c r="F39" s="86"/>
      <c r="G39" s="65" t="s">
        <v>131</v>
      </c>
      <c r="H39" s="13"/>
      <c r="I39" s="13"/>
    </row>
    <row r="40" spans="1:9" ht="12.75" customHeight="1">
      <c r="A40" s="84" t="s">
        <v>134</v>
      </c>
      <c r="B40" s="85"/>
      <c r="C40" s="85"/>
      <c r="D40" s="85"/>
      <c r="E40" s="85"/>
      <c r="F40" s="86"/>
      <c r="G40" s="65" t="s">
        <v>133</v>
      </c>
      <c r="H40" s="13"/>
      <c r="I40" s="13"/>
    </row>
    <row r="41" spans="1:9" ht="12.75" customHeight="1">
      <c r="A41" s="84" t="s">
        <v>13</v>
      </c>
      <c r="B41" s="85"/>
      <c r="C41" s="85"/>
      <c r="D41" s="85"/>
      <c r="E41" s="85"/>
      <c r="F41" s="86"/>
      <c r="G41" s="65" t="s">
        <v>135</v>
      </c>
      <c r="H41" s="13"/>
      <c r="I41" s="13"/>
    </row>
    <row r="42" spans="1:9" ht="12.75" customHeight="1">
      <c r="A42" s="84" t="s">
        <v>136</v>
      </c>
      <c r="B42" s="85"/>
      <c r="C42" s="85"/>
      <c r="D42" s="85"/>
      <c r="E42" s="85"/>
      <c r="F42" s="86"/>
      <c r="G42" s="65" t="s">
        <v>137</v>
      </c>
      <c r="H42" s="13"/>
      <c r="I42" s="13"/>
    </row>
    <row r="43" spans="1:9" ht="12.75" customHeight="1">
      <c r="A43" s="84" t="s">
        <v>16</v>
      </c>
      <c r="B43" s="85"/>
      <c r="C43" s="85"/>
      <c r="D43" s="85"/>
      <c r="E43" s="85"/>
      <c r="F43" s="86"/>
      <c r="G43" s="65" t="s">
        <v>138</v>
      </c>
      <c r="H43" s="13">
        <v>59568476</v>
      </c>
      <c r="I43" s="13">
        <v>59407388</v>
      </c>
    </row>
    <row r="44" spans="1:9" ht="12.75" customHeight="1">
      <c r="A44" s="84" t="s">
        <v>18</v>
      </c>
      <c r="B44" s="85"/>
      <c r="C44" s="85"/>
      <c r="D44" s="85"/>
      <c r="E44" s="85"/>
      <c r="F44" s="86"/>
      <c r="G44" s="65" t="s">
        <v>139</v>
      </c>
      <c r="H44" s="13"/>
      <c r="I44" s="13"/>
    </row>
    <row r="45" spans="1:9" ht="12.75" customHeight="1">
      <c r="A45" s="81" t="s">
        <v>20</v>
      </c>
      <c r="B45" s="82"/>
      <c r="C45" s="82"/>
      <c r="D45" s="82"/>
      <c r="E45" s="82"/>
      <c r="F45" s="83"/>
      <c r="G45" s="65" t="s">
        <v>75</v>
      </c>
      <c r="H45" s="13"/>
      <c r="I45" s="13"/>
    </row>
    <row r="46" spans="1:9" ht="12.75" customHeight="1">
      <c r="A46" s="81" t="s">
        <v>22</v>
      </c>
      <c r="B46" s="82"/>
      <c r="C46" s="82"/>
      <c r="D46" s="82"/>
      <c r="E46" s="82"/>
      <c r="F46" s="83"/>
      <c r="G46" s="65" t="s">
        <v>140</v>
      </c>
      <c r="H46" s="13">
        <v>416527</v>
      </c>
      <c r="I46" s="13">
        <v>420679</v>
      </c>
    </row>
    <row r="47" spans="1:9" ht="12.75" customHeight="1">
      <c r="A47" s="81" t="s">
        <v>24</v>
      </c>
      <c r="B47" s="82"/>
      <c r="C47" s="82"/>
      <c r="D47" s="82"/>
      <c r="E47" s="82"/>
      <c r="F47" s="83"/>
      <c r="G47" s="65" t="s">
        <v>141</v>
      </c>
      <c r="H47" s="13"/>
      <c r="I47" s="13"/>
    </row>
    <row r="48" spans="1:9" ht="12.75" customHeight="1">
      <c r="A48" s="81" t="s">
        <v>25</v>
      </c>
      <c r="B48" s="82"/>
      <c r="C48" s="82"/>
      <c r="D48" s="82"/>
      <c r="E48" s="82"/>
      <c r="F48" s="83"/>
      <c r="G48" s="65" t="s">
        <v>142</v>
      </c>
      <c r="H48" s="13">
        <v>7632</v>
      </c>
      <c r="I48" s="13">
        <v>2993480</v>
      </c>
    </row>
    <row r="49" spans="1:9" ht="12.75" customHeight="1">
      <c r="A49" s="78" t="s">
        <v>143</v>
      </c>
      <c r="B49" s="79"/>
      <c r="C49" s="79"/>
      <c r="D49" s="79"/>
      <c r="E49" s="79"/>
      <c r="F49" s="80"/>
      <c r="G49" s="14" t="s">
        <v>26</v>
      </c>
      <c r="H49" s="15">
        <f>SUM(H35:H48)</f>
        <v>59992635</v>
      </c>
      <c r="I49" s="15">
        <f>SUM(I35:I48)</f>
        <v>62821547</v>
      </c>
    </row>
    <row r="50" spans="1:9" ht="12.75" customHeight="1">
      <c r="A50" s="78" t="s">
        <v>144</v>
      </c>
      <c r="B50" s="79"/>
      <c r="C50" s="79"/>
      <c r="D50" s="79"/>
      <c r="E50" s="79"/>
      <c r="F50" s="80"/>
      <c r="G50" s="16"/>
      <c r="H50" s="15">
        <f>H32+H33+H49</f>
        <v>88932834</v>
      </c>
      <c r="I50" s="15">
        <f>I32+I33+I49</f>
        <v>81199226</v>
      </c>
    </row>
    <row r="51" spans="1:9" ht="12.75" customHeight="1">
      <c r="A51" s="90" t="s">
        <v>145</v>
      </c>
      <c r="B51" s="91"/>
      <c r="C51" s="91"/>
      <c r="D51" s="91"/>
      <c r="E51" s="91"/>
      <c r="F51" s="92"/>
      <c r="G51" s="96"/>
      <c r="H51" s="89"/>
      <c r="I51" s="87"/>
    </row>
    <row r="52" spans="1:9">
      <c r="A52" s="93"/>
      <c r="B52" s="94"/>
      <c r="C52" s="94"/>
      <c r="D52" s="94"/>
      <c r="E52" s="94"/>
      <c r="F52" s="95"/>
      <c r="G52" s="96"/>
      <c r="H52" s="89"/>
      <c r="I52" s="88"/>
    </row>
    <row r="53" spans="1:9" ht="12.75" customHeight="1">
      <c r="A53" s="78" t="s">
        <v>146</v>
      </c>
      <c r="B53" s="79"/>
      <c r="C53" s="79"/>
      <c r="D53" s="79"/>
      <c r="E53" s="79"/>
      <c r="F53" s="80"/>
      <c r="G53" s="65"/>
      <c r="H53" s="11"/>
      <c r="I53" s="11"/>
    </row>
    <row r="54" spans="1:9" ht="12.75" customHeight="1">
      <c r="A54" s="81" t="s">
        <v>147</v>
      </c>
      <c r="B54" s="82"/>
      <c r="C54" s="82"/>
      <c r="D54" s="82"/>
      <c r="E54" s="82"/>
      <c r="F54" s="83"/>
      <c r="G54" s="65" t="s">
        <v>148</v>
      </c>
      <c r="H54" s="13">
        <v>0</v>
      </c>
      <c r="I54" s="13">
        <v>2208293</v>
      </c>
    </row>
    <row r="55" spans="1:9" ht="12.75" customHeight="1">
      <c r="A55" s="84" t="s">
        <v>116</v>
      </c>
      <c r="B55" s="85"/>
      <c r="C55" s="85"/>
      <c r="D55" s="85"/>
      <c r="E55" s="85"/>
      <c r="F55" s="86"/>
      <c r="G55" s="65" t="s">
        <v>149</v>
      </c>
      <c r="H55" s="13"/>
      <c r="I55" s="13"/>
    </row>
    <row r="56" spans="1:9" ht="12.75" customHeight="1">
      <c r="A56" s="84" t="s">
        <v>150</v>
      </c>
      <c r="B56" s="85"/>
      <c r="C56" s="85"/>
      <c r="D56" s="85"/>
      <c r="E56" s="85"/>
      <c r="F56" s="86"/>
      <c r="G56" s="65" t="s">
        <v>151</v>
      </c>
      <c r="H56" s="13"/>
      <c r="I56" s="13"/>
    </row>
    <row r="57" spans="1:9" ht="12.75" customHeight="1">
      <c r="A57" s="84" t="s">
        <v>152</v>
      </c>
      <c r="B57" s="85"/>
      <c r="C57" s="85"/>
      <c r="D57" s="85"/>
      <c r="E57" s="85"/>
      <c r="F57" s="86"/>
      <c r="G57" s="65" t="s">
        <v>153</v>
      </c>
      <c r="H57" s="13">
        <v>3536338</v>
      </c>
      <c r="I57" s="13">
        <v>586385</v>
      </c>
    </row>
    <row r="58" spans="1:9" ht="12.75" customHeight="1">
      <c r="A58" s="84" t="s">
        <v>154</v>
      </c>
      <c r="B58" s="85"/>
      <c r="C58" s="85"/>
      <c r="D58" s="85"/>
      <c r="E58" s="85"/>
      <c r="F58" s="86"/>
      <c r="G58" s="65" t="s">
        <v>155</v>
      </c>
      <c r="H58" s="13"/>
      <c r="I58" s="13"/>
    </row>
    <row r="59" spans="1:9" ht="12.75" customHeight="1">
      <c r="A59" s="81" t="s">
        <v>156</v>
      </c>
      <c r="B59" s="82"/>
      <c r="C59" s="82"/>
      <c r="D59" s="82"/>
      <c r="E59" s="82"/>
      <c r="F59" s="83"/>
      <c r="G59" s="65" t="s">
        <v>157</v>
      </c>
      <c r="H59" s="13">
        <v>61111</v>
      </c>
      <c r="I59" s="13">
        <v>51299</v>
      </c>
    </row>
    <row r="60" spans="1:9" ht="12.75" customHeight="1">
      <c r="A60" s="81" t="s">
        <v>158</v>
      </c>
      <c r="B60" s="82"/>
      <c r="C60" s="82"/>
      <c r="D60" s="82"/>
      <c r="E60" s="82"/>
      <c r="F60" s="83"/>
      <c r="G60" s="65" t="s">
        <v>159</v>
      </c>
      <c r="H60" s="13"/>
      <c r="I60" s="13"/>
    </row>
    <row r="61" spans="1:9" ht="12.75" customHeight="1">
      <c r="A61" s="81" t="s">
        <v>27</v>
      </c>
      <c r="B61" s="82"/>
      <c r="C61" s="82"/>
      <c r="D61" s="82"/>
      <c r="E61" s="82"/>
      <c r="F61" s="83"/>
      <c r="G61" s="65" t="s">
        <v>160</v>
      </c>
      <c r="H61" s="13">
        <v>9288625</v>
      </c>
      <c r="I61" s="13">
        <v>3108829</v>
      </c>
    </row>
    <row r="62" spans="1:9" ht="12.75" customHeight="1">
      <c r="A62" s="78" t="s">
        <v>161</v>
      </c>
      <c r="B62" s="79"/>
      <c r="C62" s="79"/>
      <c r="D62" s="79"/>
      <c r="E62" s="79"/>
      <c r="F62" s="80"/>
      <c r="G62" s="14" t="s">
        <v>28</v>
      </c>
      <c r="H62" s="46">
        <f>SUM(H54:H61)</f>
        <v>12886074</v>
      </c>
      <c r="I62" s="46">
        <f>SUM(I54:I61)</f>
        <v>5954806</v>
      </c>
    </row>
    <row r="63" spans="1:9" ht="24.75" customHeight="1">
      <c r="A63" s="78" t="s">
        <v>163</v>
      </c>
      <c r="B63" s="79"/>
      <c r="C63" s="79"/>
      <c r="D63" s="79"/>
      <c r="E63" s="79"/>
      <c r="F63" s="80"/>
      <c r="G63" s="14" t="s">
        <v>162</v>
      </c>
      <c r="H63" s="15"/>
      <c r="I63" s="15"/>
    </row>
    <row r="64" spans="1:9" ht="12.75" customHeight="1">
      <c r="A64" s="78" t="s">
        <v>164</v>
      </c>
      <c r="B64" s="79"/>
      <c r="C64" s="79"/>
      <c r="D64" s="79"/>
      <c r="E64" s="79"/>
      <c r="F64" s="80"/>
      <c r="G64" s="14"/>
      <c r="H64" s="11"/>
      <c r="I64" s="11"/>
    </row>
    <row r="65" spans="1:9" ht="12.75" customHeight="1">
      <c r="A65" s="81" t="s">
        <v>147</v>
      </c>
      <c r="B65" s="82"/>
      <c r="C65" s="82"/>
      <c r="D65" s="82"/>
      <c r="E65" s="82"/>
      <c r="F65" s="83"/>
      <c r="G65" s="65" t="s">
        <v>165</v>
      </c>
      <c r="H65" s="13">
        <v>3461752</v>
      </c>
      <c r="I65" s="13">
        <v>3402905</v>
      </c>
    </row>
    <row r="66" spans="1:9" ht="12.75" customHeight="1">
      <c r="A66" s="84" t="s">
        <v>116</v>
      </c>
      <c r="B66" s="85"/>
      <c r="C66" s="85"/>
      <c r="D66" s="85"/>
      <c r="E66" s="85"/>
      <c r="F66" s="86"/>
      <c r="G66" s="65" t="s">
        <v>166</v>
      </c>
      <c r="H66" s="13"/>
      <c r="I66" s="13"/>
    </row>
    <row r="67" spans="1:9" ht="12.75" customHeight="1">
      <c r="A67" s="84" t="s">
        <v>167</v>
      </c>
      <c r="B67" s="85"/>
      <c r="C67" s="85"/>
      <c r="D67" s="85"/>
      <c r="E67" s="85"/>
      <c r="F67" s="86"/>
      <c r="G67" s="65" t="s">
        <v>168</v>
      </c>
      <c r="H67" s="13"/>
      <c r="I67" s="13"/>
    </row>
    <row r="68" spans="1:9" ht="12.75" customHeight="1">
      <c r="A68" s="84" t="s">
        <v>169</v>
      </c>
      <c r="B68" s="85"/>
      <c r="C68" s="85"/>
      <c r="D68" s="85"/>
      <c r="E68" s="85"/>
      <c r="F68" s="86"/>
      <c r="G68" s="65" t="s">
        <v>170</v>
      </c>
      <c r="H68" s="13"/>
      <c r="I68" s="13"/>
    </row>
    <row r="69" spans="1:9" ht="12.75" customHeight="1">
      <c r="A69" s="84" t="s">
        <v>171</v>
      </c>
      <c r="B69" s="85"/>
      <c r="C69" s="85"/>
      <c r="D69" s="85"/>
      <c r="E69" s="85"/>
      <c r="F69" s="86"/>
      <c r="G69" s="65" t="s">
        <v>172</v>
      </c>
      <c r="H69" s="13"/>
      <c r="I69" s="13"/>
    </row>
    <row r="70" spans="1:9" ht="12.75" customHeight="1">
      <c r="A70" s="81" t="s">
        <v>32</v>
      </c>
      <c r="B70" s="82"/>
      <c r="C70" s="82"/>
      <c r="D70" s="82"/>
      <c r="E70" s="82"/>
      <c r="F70" s="83"/>
      <c r="G70" s="65" t="s">
        <v>173</v>
      </c>
      <c r="H70" s="13"/>
      <c r="I70" s="13">
        <v>5823861</v>
      </c>
    </row>
    <row r="71" spans="1:9">
      <c r="A71" s="75" t="s">
        <v>34</v>
      </c>
      <c r="B71" s="76"/>
      <c r="C71" s="76"/>
      <c r="D71" s="76"/>
      <c r="E71" s="76"/>
      <c r="F71" s="77"/>
      <c r="G71" s="65" t="s">
        <v>174</v>
      </c>
      <c r="H71" s="13">
        <v>182610</v>
      </c>
      <c r="I71" s="13"/>
    </row>
    <row r="72" spans="1:9">
      <c r="A72" s="71" t="s">
        <v>175</v>
      </c>
      <c r="B72" s="72"/>
      <c r="C72" s="72"/>
      <c r="D72" s="72"/>
      <c r="E72" s="72"/>
      <c r="F72" s="73"/>
      <c r="G72" s="14" t="s">
        <v>36</v>
      </c>
      <c r="H72" s="15">
        <f>SUM(H65:H71)</f>
        <v>3644362</v>
      </c>
      <c r="I72" s="15">
        <f>SUM(I65:I71)</f>
        <v>9226766</v>
      </c>
    </row>
    <row r="73" spans="1:9">
      <c r="A73" s="71" t="s">
        <v>37</v>
      </c>
      <c r="B73" s="72"/>
      <c r="C73" s="72"/>
      <c r="D73" s="72"/>
      <c r="E73" s="72"/>
      <c r="F73" s="73"/>
      <c r="G73" s="65"/>
      <c r="H73" s="11"/>
      <c r="I73" s="11"/>
    </row>
    <row r="74" spans="1:9">
      <c r="A74" s="75" t="s">
        <v>176</v>
      </c>
      <c r="B74" s="76"/>
      <c r="C74" s="76"/>
      <c r="D74" s="76"/>
      <c r="E74" s="76"/>
      <c r="F74" s="77"/>
      <c r="G74" s="65" t="s">
        <v>177</v>
      </c>
      <c r="H74" s="13">
        <f>78414</f>
        <v>78414</v>
      </c>
      <c r="I74" s="13">
        <f>78414</f>
        <v>78414</v>
      </c>
    </row>
    <row r="75" spans="1:9">
      <c r="A75" s="75" t="s">
        <v>39</v>
      </c>
      <c r="B75" s="76"/>
      <c r="C75" s="76"/>
      <c r="D75" s="76"/>
      <c r="E75" s="76"/>
      <c r="F75" s="77"/>
      <c r="G75" s="65" t="s">
        <v>178</v>
      </c>
      <c r="H75" s="13"/>
      <c r="I75" s="13"/>
    </row>
    <row r="76" spans="1:9">
      <c r="A76" s="75" t="s">
        <v>41</v>
      </c>
      <c r="B76" s="76"/>
      <c r="C76" s="76"/>
      <c r="D76" s="76"/>
      <c r="E76" s="76"/>
      <c r="F76" s="77"/>
      <c r="G76" s="65" t="s">
        <v>179</v>
      </c>
      <c r="H76" s="13"/>
      <c r="I76" s="13"/>
    </row>
    <row r="77" spans="1:9">
      <c r="A77" s="75" t="s">
        <v>42</v>
      </c>
      <c r="B77" s="76"/>
      <c r="C77" s="76"/>
      <c r="D77" s="76"/>
      <c r="E77" s="76"/>
      <c r="F77" s="77"/>
      <c r="G77" s="65" t="s">
        <v>180</v>
      </c>
      <c r="H77" s="13">
        <v>14797699</v>
      </c>
      <c r="I77" s="13">
        <v>15647597</v>
      </c>
    </row>
    <row r="78" spans="1:9" ht="17.25" customHeight="1">
      <c r="A78" s="75" t="s">
        <v>181</v>
      </c>
      <c r="B78" s="76"/>
      <c r="C78" s="76"/>
      <c r="D78" s="76"/>
      <c r="E78" s="76"/>
      <c r="F78" s="77"/>
      <c r="G78" s="65" t="s">
        <v>182</v>
      </c>
      <c r="H78" s="13">
        <v>57526285</v>
      </c>
      <c r="I78" s="13">
        <v>50291643</v>
      </c>
    </row>
    <row r="79" spans="1:9" ht="26.25" customHeight="1">
      <c r="A79" s="78" t="s">
        <v>183</v>
      </c>
      <c r="B79" s="79"/>
      <c r="C79" s="79"/>
      <c r="D79" s="79"/>
      <c r="E79" s="79"/>
      <c r="F79" s="80"/>
      <c r="G79" s="14" t="s">
        <v>185</v>
      </c>
      <c r="H79" s="46">
        <f>SUM(H74:H78)</f>
        <v>72402398</v>
      </c>
      <c r="I79" s="46">
        <f>SUM(I74:I78)</f>
        <v>66017654</v>
      </c>
    </row>
    <row r="80" spans="1:9" ht="13.5" customHeight="1">
      <c r="A80" s="75" t="s">
        <v>184</v>
      </c>
      <c r="B80" s="76"/>
      <c r="C80" s="76"/>
      <c r="D80" s="76"/>
      <c r="E80" s="76"/>
      <c r="F80" s="77"/>
      <c r="G80" s="65" t="s">
        <v>186</v>
      </c>
      <c r="H80" s="13"/>
      <c r="I80" s="13"/>
    </row>
    <row r="81" spans="1:9" ht="12.75" customHeight="1">
      <c r="A81" s="71" t="s">
        <v>187</v>
      </c>
      <c r="B81" s="72"/>
      <c r="C81" s="72"/>
      <c r="D81" s="72"/>
      <c r="E81" s="72"/>
      <c r="F81" s="73"/>
      <c r="G81" s="14" t="s">
        <v>44</v>
      </c>
      <c r="H81" s="15">
        <f>SUM(H79:H80)</f>
        <v>72402398</v>
      </c>
      <c r="I81" s="15">
        <f>SUM(I79:I80)</f>
        <v>66017654</v>
      </c>
    </row>
    <row r="82" spans="1:9">
      <c r="A82" s="71" t="s">
        <v>188</v>
      </c>
      <c r="B82" s="72"/>
      <c r="C82" s="72"/>
      <c r="D82" s="72"/>
      <c r="E82" s="72"/>
      <c r="F82" s="73"/>
      <c r="G82" s="17"/>
      <c r="H82" s="15">
        <f>H62+H63+H72+H81</f>
        <v>88932834</v>
      </c>
      <c r="I82" s="15">
        <f>I62+I63+I72+I81</f>
        <v>81199226</v>
      </c>
    </row>
    <row r="83" spans="1:9">
      <c r="A83" s="71" t="s">
        <v>331</v>
      </c>
      <c r="B83" s="72"/>
      <c r="C83" s="72"/>
      <c r="D83" s="72"/>
      <c r="E83" s="72"/>
      <c r="F83" s="73"/>
      <c r="G83" s="17"/>
      <c r="H83" s="57">
        <f>(H50-H46-H62-H72)/H74*1000</f>
        <v>918023.19738822151</v>
      </c>
      <c r="I83" s="57">
        <f>(I50-I46-I62-I72)/I74*1000</f>
        <v>836546.72634988651</v>
      </c>
    </row>
    <row r="84" spans="1:9" ht="34.5" customHeight="1">
      <c r="A84" s="4" t="s">
        <v>95</v>
      </c>
      <c r="B84" s="4"/>
      <c r="C84" s="4" t="s">
        <v>332</v>
      </c>
      <c r="D84" s="4"/>
      <c r="E84" s="4"/>
      <c r="F84" s="4"/>
      <c r="G84" s="4" t="s">
        <v>96</v>
      </c>
      <c r="H84" s="4"/>
      <c r="I84" s="6"/>
    </row>
    <row r="85" spans="1:9">
      <c r="A85" s="6"/>
      <c r="B85" s="6" t="s">
        <v>97</v>
      </c>
      <c r="C85" s="6"/>
      <c r="D85" s="6"/>
      <c r="E85" s="6"/>
      <c r="F85" s="6"/>
      <c r="G85" s="74" t="s">
        <v>83</v>
      </c>
      <c r="H85" s="74"/>
      <c r="I85" s="44"/>
    </row>
    <row r="86" spans="1:9" ht="22.5" customHeight="1">
      <c r="A86" s="4" t="s">
        <v>98</v>
      </c>
      <c r="B86" s="4"/>
      <c r="C86" s="4" t="s">
        <v>99</v>
      </c>
      <c r="D86" s="4"/>
      <c r="E86" s="4"/>
      <c r="F86" s="4"/>
      <c r="G86" s="4" t="s">
        <v>96</v>
      </c>
      <c r="H86" s="4"/>
      <c r="I86" s="6"/>
    </row>
    <row r="87" spans="1:9">
      <c r="A87" s="3"/>
      <c r="B87" s="3" t="s">
        <v>97</v>
      </c>
      <c r="C87" s="3"/>
      <c r="D87" s="3"/>
      <c r="E87" s="3"/>
      <c r="F87" s="3"/>
      <c r="G87" s="74" t="s">
        <v>83</v>
      </c>
      <c r="H87" s="74"/>
      <c r="I87" s="44"/>
    </row>
    <row r="88" spans="1:9" ht="22.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 t="s">
        <v>100</v>
      </c>
      <c r="B89" s="3"/>
      <c r="C89" s="3"/>
      <c r="D89" s="3"/>
      <c r="E89" s="3"/>
      <c r="F89" s="3"/>
      <c r="G89" s="3"/>
      <c r="H89" s="3"/>
      <c r="I89" s="3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6.2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.75" customHeight="1">
      <c r="A244" s="1"/>
      <c r="B244" s="1"/>
      <c r="C244" s="1"/>
      <c r="D244" s="1"/>
      <c r="E244" s="1"/>
      <c r="F244" s="1"/>
      <c r="G244" s="1"/>
      <c r="H244" s="1"/>
      <c r="I244" s="1"/>
    </row>
  </sheetData>
  <mergeCells count="70">
    <mergeCell ref="A23:F23"/>
    <mergeCell ref="A16:I16"/>
    <mergeCell ref="A19:E19"/>
    <mergeCell ref="A21:F21"/>
    <mergeCell ref="A22:F22"/>
    <mergeCell ref="A17:J17"/>
    <mergeCell ref="A35:F35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47:F47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8:F48"/>
    <mergeCell ref="A49:F49"/>
    <mergeCell ref="A50:F50"/>
    <mergeCell ref="A51:F52"/>
    <mergeCell ref="G51:G52"/>
    <mergeCell ref="A63:F63"/>
    <mergeCell ref="I51:I52"/>
    <mergeCell ref="A53:F53"/>
    <mergeCell ref="A54:F54"/>
    <mergeCell ref="A55:F55"/>
    <mergeCell ref="A56:F56"/>
    <mergeCell ref="A57:F57"/>
    <mergeCell ref="H51:H52"/>
    <mergeCell ref="A58:F58"/>
    <mergeCell ref="A59:F59"/>
    <mergeCell ref="A60:F60"/>
    <mergeCell ref="A61:F61"/>
    <mergeCell ref="A62:F62"/>
    <mergeCell ref="A75:F7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2:F82"/>
    <mergeCell ref="A83:F83"/>
    <mergeCell ref="G85:H85"/>
    <mergeCell ref="G87:H87"/>
    <mergeCell ref="A76:F76"/>
    <mergeCell ref="A77:F77"/>
    <mergeCell ref="A78:F78"/>
    <mergeCell ref="A79:F79"/>
    <mergeCell ref="A80:F80"/>
    <mergeCell ref="A81:F81"/>
  </mergeCells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27" activePane="bottomLeft" state="frozen"/>
      <selection pane="bottomLeft" activeCell="H31" sqref="H31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5" customWidth="1"/>
    <col min="9" max="9" width="14.85546875" style="25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107</v>
      </c>
      <c r="E1" s="4"/>
      <c r="F1" s="3"/>
      <c r="G1" s="3"/>
      <c r="H1" s="18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8"/>
      <c r="I2" s="8"/>
      <c r="J2" s="1"/>
    </row>
    <row r="3" spans="1:10" ht="14.25">
      <c r="A3" s="100" t="s">
        <v>328</v>
      </c>
      <c r="B3" s="100"/>
      <c r="C3" s="100"/>
      <c r="D3" s="100"/>
      <c r="E3" s="100"/>
      <c r="F3" s="100"/>
      <c r="G3" s="100"/>
      <c r="H3" s="100"/>
      <c r="I3" s="100"/>
      <c r="J3" s="1"/>
    </row>
    <row r="4" spans="1:10">
      <c r="A4" s="106" t="s">
        <v>336</v>
      </c>
      <c r="B4" s="106"/>
      <c r="C4" s="106"/>
      <c r="D4" s="106"/>
      <c r="E4" s="106"/>
      <c r="F4" s="106"/>
      <c r="G4" s="106"/>
      <c r="H4" s="106"/>
      <c r="I4" s="106"/>
      <c r="J4" s="1"/>
    </row>
    <row r="5" spans="1:10">
      <c r="A5" s="3"/>
      <c r="B5" s="3"/>
      <c r="C5" s="3"/>
      <c r="D5" s="3"/>
      <c r="E5" s="3"/>
      <c r="F5" s="3"/>
      <c r="G5" s="3"/>
      <c r="H5" s="18"/>
      <c r="I5" s="18"/>
      <c r="J5" s="1"/>
    </row>
    <row r="6" spans="1:10">
      <c r="A6" s="3"/>
      <c r="B6" s="3"/>
      <c r="C6" s="3"/>
      <c r="D6" s="3"/>
      <c r="E6" s="3"/>
      <c r="F6" s="3"/>
      <c r="G6" s="3"/>
      <c r="H6" s="18"/>
      <c r="I6" s="18" t="s">
        <v>325</v>
      </c>
      <c r="J6" s="1"/>
    </row>
    <row r="7" spans="1:10" ht="38.25" customHeight="1">
      <c r="A7" s="108" t="s">
        <v>85</v>
      </c>
      <c r="B7" s="109"/>
      <c r="C7" s="109"/>
      <c r="D7" s="109"/>
      <c r="E7" s="109"/>
      <c r="F7" s="110"/>
      <c r="G7" s="9" t="s">
        <v>112</v>
      </c>
      <c r="H7" s="9" t="s">
        <v>337</v>
      </c>
      <c r="I7" s="9" t="s">
        <v>338</v>
      </c>
      <c r="J7" s="1"/>
    </row>
    <row r="8" spans="1:10">
      <c r="A8" s="111" t="s">
        <v>189</v>
      </c>
      <c r="B8" s="112"/>
      <c r="C8" s="112"/>
      <c r="D8" s="112"/>
      <c r="E8" s="112"/>
      <c r="F8" s="113"/>
      <c r="G8" s="12" t="s">
        <v>1</v>
      </c>
      <c r="H8" s="13">
        <v>72522419</v>
      </c>
      <c r="I8" s="13">
        <v>65312041</v>
      </c>
      <c r="J8" s="19"/>
    </row>
    <row r="9" spans="1:10" ht="12.75" customHeight="1">
      <c r="A9" s="81" t="s">
        <v>190</v>
      </c>
      <c r="B9" s="82"/>
      <c r="C9" s="82"/>
      <c r="D9" s="82"/>
      <c r="E9" s="82"/>
      <c r="F9" s="83"/>
      <c r="G9" s="12" t="s">
        <v>2</v>
      </c>
      <c r="H9" s="20">
        <v>57948070</v>
      </c>
      <c r="I9" s="13">
        <v>52587716</v>
      </c>
      <c r="J9" s="1"/>
    </row>
    <row r="10" spans="1:10" ht="12.75" customHeight="1">
      <c r="A10" s="78" t="s">
        <v>191</v>
      </c>
      <c r="B10" s="79"/>
      <c r="C10" s="79"/>
      <c r="D10" s="79"/>
      <c r="E10" s="79"/>
      <c r="F10" s="80"/>
      <c r="G10" s="14" t="s">
        <v>3</v>
      </c>
      <c r="H10" s="15">
        <f>H8-H9</f>
        <v>14574349</v>
      </c>
      <c r="I10" s="15">
        <f>I8-I9</f>
        <v>12724325</v>
      </c>
      <c r="J10" s="1"/>
    </row>
    <row r="11" spans="1:10" ht="12.75" customHeight="1">
      <c r="A11" s="81" t="s">
        <v>192</v>
      </c>
      <c r="B11" s="82"/>
      <c r="C11" s="82"/>
      <c r="D11" s="82"/>
      <c r="E11" s="82"/>
      <c r="F11" s="83"/>
      <c r="G11" s="12" t="s">
        <v>5</v>
      </c>
      <c r="H11" s="13">
        <v>1068507</v>
      </c>
      <c r="I11" s="13">
        <v>664468</v>
      </c>
      <c r="J11" s="1"/>
    </row>
    <row r="12" spans="1:10" ht="12.75" customHeight="1">
      <c r="A12" s="81" t="s">
        <v>72</v>
      </c>
      <c r="B12" s="82"/>
      <c r="C12" s="82"/>
      <c r="D12" s="82"/>
      <c r="E12" s="82"/>
      <c r="F12" s="83"/>
      <c r="G12" s="12" t="s">
        <v>6</v>
      </c>
      <c r="H12" s="13">
        <v>5854312</v>
      </c>
      <c r="I12" s="13">
        <v>5018859</v>
      </c>
      <c r="J12" s="1"/>
    </row>
    <row r="13" spans="1:10" ht="12.75" customHeight="1">
      <c r="A13" s="81" t="s">
        <v>73</v>
      </c>
      <c r="B13" s="82"/>
      <c r="C13" s="82"/>
      <c r="D13" s="82"/>
      <c r="E13" s="82"/>
      <c r="F13" s="83"/>
      <c r="G13" s="12" t="s">
        <v>7</v>
      </c>
      <c r="H13" s="13">
        <v>458674</v>
      </c>
      <c r="I13" s="13">
        <v>361241</v>
      </c>
      <c r="J13" s="1"/>
    </row>
    <row r="14" spans="1:10" ht="12.75" customHeight="1">
      <c r="A14" s="81" t="s">
        <v>71</v>
      </c>
      <c r="B14" s="82"/>
      <c r="C14" s="82"/>
      <c r="D14" s="82"/>
      <c r="E14" s="82"/>
      <c r="F14" s="83"/>
      <c r="G14" s="12" t="s">
        <v>9</v>
      </c>
      <c r="H14" s="13">
        <v>4146133</v>
      </c>
      <c r="I14" s="13">
        <v>313769</v>
      </c>
      <c r="J14" s="1"/>
    </row>
    <row r="15" spans="1:10" ht="28.5" customHeight="1">
      <c r="A15" s="78" t="s">
        <v>193</v>
      </c>
      <c r="B15" s="79"/>
      <c r="C15" s="79"/>
      <c r="D15" s="79"/>
      <c r="E15" s="79"/>
      <c r="F15" s="80"/>
      <c r="G15" s="14" t="s">
        <v>11</v>
      </c>
      <c r="H15" s="15">
        <f>H10+H14-H11-H12-H13</f>
        <v>11338989</v>
      </c>
      <c r="I15" s="15">
        <f>I10+I14-I11-I12-I13</f>
        <v>6993526</v>
      </c>
      <c r="J15" s="1"/>
    </row>
    <row r="16" spans="1:10" ht="12.75" customHeight="1">
      <c r="A16" s="81" t="s">
        <v>194</v>
      </c>
      <c r="B16" s="82"/>
      <c r="C16" s="82"/>
      <c r="D16" s="82"/>
      <c r="E16" s="82"/>
      <c r="F16" s="83"/>
      <c r="G16" s="12" t="s">
        <v>12</v>
      </c>
      <c r="H16" s="13">
        <v>65769</v>
      </c>
      <c r="I16" s="13">
        <v>91432</v>
      </c>
      <c r="J16" s="1"/>
    </row>
    <row r="17" spans="1:10" ht="12.75" customHeight="1">
      <c r="A17" s="81" t="s">
        <v>195</v>
      </c>
      <c r="B17" s="82"/>
      <c r="C17" s="82"/>
      <c r="D17" s="82"/>
      <c r="E17" s="82"/>
      <c r="F17" s="83"/>
      <c r="G17" s="12" t="s">
        <v>14</v>
      </c>
      <c r="H17" s="13">
        <v>158953</v>
      </c>
      <c r="I17" s="13">
        <v>171059</v>
      </c>
      <c r="J17" s="1"/>
    </row>
    <row r="18" spans="1:10" ht="39.75" customHeight="1">
      <c r="A18" s="81" t="s">
        <v>196</v>
      </c>
      <c r="B18" s="82"/>
      <c r="C18" s="82"/>
      <c r="D18" s="82"/>
      <c r="E18" s="82"/>
      <c r="F18" s="83"/>
      <c r="G18" s="12" t="s">
        <v>15</v>
      </c>
      <c r="H18" s="13"/>
      <c r="I18" s="13"/>
      <c r="J18" s="1"/>
    </row>
    <row r="19" spans="1:10" ht="12.75" customHeight="1">
      <c r="A19" s="81" t="s">
        <v>197</v>
      </c>
      <c r="B19" s="82"/>
      <c r="C19" s="82"/>
      <c r="D19" s="82"/>
      <c r="E19" s="82"/>
      <c r="F19" s="83"/>
      <c r="G19" s="12" t="s">
        <v>17</v>
      </c>
      <c r="H19" s="13">
        <v>238507</v>
      </c>
      <c r="I19" s="13">
        <v>0</v>
      </c>
      <c r="J19" s="1"/>
    </row>
    <row r="20" spans="1:10" ht="12.75" customHeight="1">
      <c r="A20" s="81" t="s">
        <v>198</v>
      </c>
      <c r="B20" s="82"/>
      <c r="C20" s="82"/>
      <c r="D20" s="82"/>
      <c r="E20" s="82"/>
      <c r="F20" s="83"/>
      <c r="G20" s="12" t="s">
        <v>19</v>
      </c>
      <c r="H20" s="13">
        <v>0</v>
      </c>
      <c r="I20" s="13">
        <v>0</v>
      </c>
      <c r="J20" s="1"/>
    </row>
    <row r="21" spans="1:10" ht="27.75" customHeight="1">
      <c r="A21" s="78" t="s">
        <v>199</v>
      </c>
      <c r="B21" s="79"/>
      <c r="C21" s="79"/>
      <c r="D21" s="79"/>
      <c r="E21" s="79"/>
      <c r="F21" s="80"/>
      <c r="G21" s="21" t="s">
        <v>10</v>
      </c>
      <c r="H21" s="15">
        <f>H15+H16-H17-H18+H19-H20</f>
        <v>11484312</v>
      </c>
      <c r="I21" s="15">
        <f>I15+I16-I17-I18+I19-I20</f>
        <v>6913899</v>
      </c>
      <c r="J21" s="1"/>
    </row>
    <row r="22" spans="1:10" ht="12.75" customHeight="1">
      <c r="A22" s="81" t="s">
        <v>200</v>
      </c>
      <c r="B22" s="82"/>
      <c r="C22" s="82"/>
      <c r="D22" s="82"/>
      <c r="E22" s="82"/>
      <c r="F22" s="83"/>
      <c r="G22" s="12" t="s">
        <v>125</v>
      </c>
      <c r="H22" s="13">
        <v>2404251</v>
      </c>
      <c r="I22" s="13">
        <v>1523265</v>
      </c>
      <c r="J22" s="1"/>
    </row>
    <row r="23" spans="1:10" ht="24.75" customHeight="1">
      <c r="A23" s="78" t="s">
        <v>201</v>
      </c>
      <c r="B23" s="79"/>
      <c r="C23" s="79"/>
      <c r="D23" s="79"/>
      <c r="E23" s="79"/>
      <c r="F23" s="80"/>
      <c r="G23" s="14" t="s">
        <v>26</v>
      </c>
      <c r="H23" s="15">
        <f>H21-H22</f>
        <v>9080061</v>
      </c>
      <c r="I23" s="15">
        <f>I21-I22</f>
        <v>5390634</v>
      </c>
      <c r="J23" s="1"/>
    </row>
    <row r="24" spans="1:10" ht="22.5" customHeight="1">
      <c r="A24" s="81" t="s">
        <v>202</v>
      </c>
      <c r="B24" s="82"/>
      <c r="C24" s="82"/>
      <c r="D24" s="82"/>
      <c r="E24" s="82"/>
      <c r="F24" s="83"/>
      <c r="G24" s="12" t="s">
        <v>203</v>
      </c>
      <c r="H24" s="13"/>
      <c r="I24" s="13"/>
      <c r="J24" s="19"/>
    </row>
    <row r="25" spans="1:10" ht="12.75" customHeight="1">
      <c r="A25" s="78" t="s">
        <v>204</v>
      </c>
      <c r="B25" s="79"/>
      <c r="C25" s="79"/>
      <c r="D25" s="79"/>
      <c r="E25" s="79"/>
      <c r="F25" s="80"/>
      <c r="G25" s="21" t="s">
        <v>28</v>
      </c>
      <c r="H25" s="15">
        <f>SUM(H23:H24)</f>
        <v>9080061</v>
      </c>
      <c r="I25" s="15">
        <f>SUM(I23:I24)</f>
        <v>5390634</v>
      </c>
      <c r="J25" s="1"/>
    </row>
    <row r="26" spans="1:10" ht="12.75" customHeight="1">
      <c r="A26" s="81" t="s">
        <v>205</v>
      </c>
      <c r="B26" s="82"/>
      <c r="C26" s="82"/>
      <c r="D26" s="82"/>
      <c r="E26" s="82"/>
      <c r="F26" s="83"/>
      <c r="G26" s="21"/>
      <c r="H26" s="15"/>
      <c r="I26" s="15"/>
      <c r="J26" s="1"/>
    </row>
    <row r="27" spans="1:10" ht="12.75" customHeight="1">
      <c r="A27" s="81" t="s">
        <v>206</v>
      </c>
      <c r="B27" s="82"/>
      <c r="C27" s="82"/>
      <c r="D27" s="82"/>
      <c r="E27" s="82"/>
      <c r="F27" s="83"/>
      <c r="G27" s="12"/>
      <c r="H27" s="15"/>
      <c r="I27" s="15"/>
      <c r="J27" s="1"/>
    </row>
    <row r="28" spans="1:10" ht="27" customHeight="1">
      <c r="A28" s="78" t="s">
        <v>207</v>
      </c>
      <c r="B28" s="79"/>
      <c r="C28" s="79"/>
      <c r="D28" s="79"/>
      <c r="E28" s="79"/>
      <c r="F28" s="80"/>
      <c r="G28" s="14" t="s">
        <v>36</v>
      </c>
      <c r="H28" s="15">
        <f>H30+H31+H32+H33+H34+H35+H36+H37+H38+H39+H40</f>
        <v>849898</v>
      </c>
      <c r="I28" s="15">
        <f>I30+I31+I32+I33+I34+I35+I36+I37+I38+I39+I40</f>
        <v>0</v>
      </c>
      <c r="J28" s="1"/>
    </row>
    <row r="29" spans="1:10" ht="12.75" customHeight="1">
      <c r="A29" s="81" t="s">
        <v>208</v>
      </c>
      <c r="B29" s="82"/>
      <c r="C29" s="82"/>
      <c r="D29" s="82"/>
      <c r="E29" s="82"/>
      <c r="F29" s="83"/>
      <c r="G29" s="12"/>
      <c r="H29" s="15"/>
      <c r="I29" s="15"/>
      <c r="J29" s="1"/>
    </row>
    <row r="30" spans="1:10" ht="12.75" customHeight="1">
      <c r="A30" s="81" t="s">
        <v>209</v>
      </c>
      <c r="B30" s="82"/>
      <c r="C30" s="82"/>
      <c r="D30" s="82"/>
      <c r="E30" s="82"/>
      <c r="F30" s="83"/>
      <c r="G30" s="12" t="s">
        <v>177</v>
      </c>
      <c r="H30" s="13">
        <v>849898</v>
      </c>
      <c r="I30" s="13">
        <v>0</v>
      </c>
      <c r="J30" s="1"/>
    </row>
    <row r="31" spans="1:10" ht="26.25" customHeight="1">
      <c r="A31" s="81" t="s">
        <v>210</v>
      </c>
      <c r="B31" s="82"/>
      <c r="C31" s="82"/>
      <c r="D31" s="82"/>
      <c r="E31" s="82"/>
      <c r="F31" s="83"/>
      <c r="G31" s="12" t="s">
        <v>178</v>
      </c>
      <c r="H31" s="13"/>
      <c r="I31" s="13"/>
      <c r="J31" s="1"/>
    </row>
    <row r="32" spans="1:10" ht="39" customHeight="1">
      <c r="A32" s="81" t="s">
        <v>211</v>
      </c>
      <c r="B32" s="82"/>
      <c r="C32" s="82"/>
      <c r="D32" s="82"/>
      <c r="E32" s="82"/>
      <c r="F32" s="83"/>
      <c r="G32" s="12" t="s">
        <v>179</v>
      </c>
      <c r="H32" s="13"/>
      <c r="I32" s="13"/>
      <c r="J32" s="1"/>
    </row>
    <row r="33" spans="1:10" ht="22.5" customHeight="1">
      <c r="A33" s="81" t="s">
        <v>212</v>
      </c>
      <c r="B33" s="82"/>
      <c r="C33" s="82"/>
      <c r="D33" s="82"/>
      <c r="E33" s="82"/>
      <c r="F33" s="83"/>
      <c r="G33" s="12" t="s">
        <v>180</v>
      </c>
      <c r="H33" s="13"/>
      <c r="I33" s="13"/>
      <c r="J33" s="1"/>
    </row>
    <row r="34" spans="1:10" ht="25.5" customHeight="1">
      <c r="A34" s="81" t="s">
        <v>213</v>
      </c>
      <c r="B34" s="82"/>
      <c r="C34" s="82"/>
      <c r="D34" s="82"/>
      <c r="E34" s="82"/>
      <c r="F34" s="83"/>
      <c r="G34" s="12" t="s">
        <v>182</v>
      </c>
      <c r="H34" s="13"/>
      <c r="I34" s="13"/>
      <c r="J34" s="1"/>
    </row>
    <row r="35" spans="1:10" ht="12.75" customHeight="1">
      <c r="A35" s="81" t="s">
        <v>80</v>
      </c>
      <c r="B35" s="82"/>
      <c r="C35" s="82"/>
      <c r="D35" s="82"/>
      <c r="E35" s="82"/>
      <c r="F35" s="83"/>
      <c r="G35" s="12" t="s">
        <v>214</v>
      </c>
      <c r="H35" s="13"/>
      <c r="I35" s="13"/>
      <c r="J35" s="1"/>
    </row>
    <row r="36" spans="1:10" ht="24" customHeight="1">
      <c r="A36" s="81" t="s">
        <v>215</v>
      </c>
      <c r="B36" s="82"/>
      <c r="C36" s="82"/>
      <c r="D36" s="82"/>
      <c r="E36" s="82"/>
      <c r="F36" s="83"/>
      <c r="G36" s="12" t="s">
        <v>216</v>
      </c>
      <c r="H36" s="13"/>
      <c r="I36" s="13"/>
      <c r="J36" s="1"/>
    </row>
    <row r="37" spans="1:10" ht="12.75" customHeight="1">
      <c r="A37" s="81" t="s">
        <v>217</v>
      </c>
      <c r="B37" s="82"/>
      <c r="C37" s="82"/>
      <c r="D37" s="82"/>
      <c r="E37" s="82"/>
      <c r="F37" s="83"/>
      <c r="G37" s="12" t="s">
        <v>218</v>
      </c>
      <c r="H37" s="13"/>
      <c r="I37" s="13"/>
      <c r="J37" s="1"/>
    </row>
    <row r="38" spans="1:10" ht="12.75" customHeight="1">
      <c r="A38" s="81" t="s">
        <v>219</v>
      </c>
      <c r="B38" s="82"/>
      <c r="C38" s="82"/>
      <c r="D38" s="82"/>
      <c r="E38" s="82"/>
      <c r="F38" s="83"/>
      <c r="G38" s="12" t="s">
        <v>220</v>
      </c>
      <c r="H38" s="13"/>
      <c r="I38" s="13"/>
      <c r="J38" s="1"/>
    </row>
    <row r="39" spans="1:10" ht="27" customHeight="1">
      <c r="A39" s="81" t="s">
        <v>221</v>
      </c>
      <c r="B39" s="82"/>
      <c r="C39" s="82"/>
      <c r="D39" s="82"/>
      <c r="E39" s="82"/>
      <c r="F39" s="83"/>
      <c r="G39" s="12" t="s">
        <v>222</v>
      </c>
      <c r="H39" s="13"/>
      <c r="I39" s="13"/>
      <c r="J39" s="1"/>
    </row>
    <row r="40" spans="1:10" ht="28.5" customHeight="1">
      <c r="A40" s="81" t="s">
        <v>223</v>
      </c>
      <c r="B40" s="82"/>
      <c r="C40" s="82"/>
      <c r="D40" s="82"/>
      <c r="E40" s="82"/>
      <c r="F40" s="83"/>
      <c r="G40" s="12" t="s">
        <v>185</v>
      </c>
      <c r="H40" s="13"/>
      <c r="I40" s="13"/>
      <c r="J40" s="1"/>
    </row>
    <row r="41" spans="1:10" ht="16.5" customHeight="1">
      <c r="A41" s="78" t="s">
        <v>224</v>
      </c>
      <c r="B41" s="79"/>
      <c r="C41" s="79"/>
      <c r="D41" s="79"/>
      <c r="E41" s="79"/>
      <c r="F41" s="80"/>
      <c r="G41" s="14" t="s">
        <v>44</v>
      </c>
      <c r="H41" s="15">
        <f>H25+H28</f>
        <v>9929959</v>
      </c>
      <c r="I41" s="15">
        <f>I25+I28</f>
        <v>5390634</v>
      </c>
      <c r="J41" s="1"/>
    </row>
    <row r="42" spans="1:10" ht="12.75" customHeight="1">
      <c r="A42" s="81" t="s">
        <v>225</v>
      </c>
      <c r="B42" s="82"/>
      <c r="C42" s="82"/>
      <c r="D42" s="82"/>
      <c r="E42" s="82"/>
      <c r="F42" s="83"/>
      <c r="G42" s="12"/>
      <c r="H42" s="47"/>
      <c r="I42" s="47"/>
      <c r="J42" s="1"/>
    </row>
    <row r="43" spans="1:10" ht="12.75" customHeight="1">
      <c r="A43" s="81" t="s">
        <v>205</v>
      </c>
      <c r="B43" s="82"/>
      <c r="C43" s="82"/>
      <c r="D43" s="82"/>
      <c r="E43" s="82"/>
      <c r="F43" s="83"/>
      <c r="G43" s="12"/>
      <c r="H43" s="47"/>
      <c r="I43" s="47"/>
      <c r="J43" s="1"/>
    </row>
    <row r="44" spans="1:10" ht="12.75" customHeight="1">
      <c r="A44" s="81" t="s">
        <v>206</v>
      </c>
      <c r="B44" s="82"/>
      <c r="C44" s="82"/>
      <c r="D44" s="82"/>
      <c r="E44" s="82"/>
      <c r="F44" s="83"/>
      <c r="G44" s="12"/>
      <c r="H44" s="47"/>
      <c r="I44" s="47"/>
      <c r="J44" s="1"/>
    </row>
    <row r="45" spans="1:10" ht="12.75" customHeight="1">
      <c r="A45" s="78" t="s">
        <v>333</v>
      </c>
      <c r="B45" s="79"/>
      <c r="C45" s="79"/>
      <c r="D45" s="79"/>
      <c r="E45" s="79"/>
      <c r="F45" s="80"/>
      <c r="G45" s="14" t="s">
        <v>226</v>
      </c>
      <c r="H45" s="59">
        <f>H23/78414*1000</f>
        <v>115796.42665850486</v>
      </c>
      <c r="I45" s="59">
        <f>I23/78414*1000</f>
        <v>68745.810697069406</v>
      </c>
      <c r="J45" s="1"/>
    </row>
    <row r="46" spans="1:10" ht="12.75" customHeight="1">
      <c r="A46" s="81" t="s">
        <v>208</v>
      </c>
      <c r="B46" s="82"/>
      <c r="C46" s="82"/>
      <c r="D46" s="82"/>
      <c r="E46" s="82"/>
      <c r="F46" s="83"/>
      <c r="G46" s="12"/>
      <c r="H46" s="47"/>
      <c r="I46" s="47"/>
      <c r="J46" s="1"/>
    </row>
    <row r="47" spans="1:10" ht="12.75" customHeight="1">
      <c r="A47" s="81" t="s">
        <v>227</v>
      </c>
      <c r="B47" s="82"/>
      <c r="C47" s="82"/>
      <c r="D47" s="82"/>
      <c r="E47" s="82"/>
      <c r="F47" s="83"/>
      <c r="G47" s="12"/>
      <c r="H47" s="47"/>
      <c r="I47" s="47"/>
      <c r="J47" s="1"/>
    </row>
    <row r="48" spans="1:10" ht="12.75" customHeight="1">
      <c r="A48" s="81" t="s">
        <v>228</v>
      </c>
      <c r="B48" s="82"/>
      <c r="C48" s="82"/>
      <c r="D48" s="82"/>
      <c r="E48" s="82"/>
      <c r="F48" s="83"/>
      <c r="G48" s="12"/>
      <c r="H48" s="47"/>
      <c r="I48" s="47"/>
      <c r="J48" s="1"/>
    </row>
    <row r="49" spans="1:10" ht="12.75" customHeight="1">
      <c r="A49" s="81" t="s">
        <v>229</v>
      </c>
      <c r="B49" s="82"/>
      <c r="C49" s="82"/>
      <c r="D49" s="82"/>
      <c r="E49" s="82"/>
      <c r="F49" s="83"/>
      <c r="G49" s="12"/>
      <c r="H49" s="47"/>
      <c r="I49" s="47"/>
      <c r="J49" s="1"/>
    </row>
    <row r="50" spans="1:10" ht="12.75" customHeight="1">
      <c r="A50" s="81" t="s">
        <v>230</v>
      </c>
      <c r="B50" s="82"/>
      <c r="C50" s="82"/>
      <c r="D50" s="82"/>
      <c r="E50" s="82"/>
      <c r="F50" s="83"/>
      <c r="G50" s="12"/>
      <c r="H50" s="47"/>
      <c r="I50" s="47"/>
      <c r="J50" s="1"/>
    </row>
    <row r="51" spans="1:10" ht="12.75" customHeight="1">
      <c r="A51" s="81" t="s">
        <v>228</v>
      </c>
      <c r="B51" s="82"/>
      <c r="C51" s="82"/>
      <c r="D51" s="82"/>
      <c r="E51" s="82"/>
      <c r="F51" s="83"/>
      <c r="G51" s="12"/>
      <c r="H51" s="47"/>
      <c r="I51" s="47"/>
      <c r="J51" s="1"/>
    </row>
    <row r="52" spans="1:10" ht="12.75" customHeight="1">
      <c r="A52" s="81" t="s">
        <v>229</v>
      </c>
      <c r="B52" s="82"/>
      <c r="C52" s="82"/>
      <c r="D52" s="82"/>
      <c r="E52" s="82"/>
      <c r="F52" s="83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2"/>
      <c r="I53" s="22"/>
      <c r="J53" s="1"/>
    </row>
    <row r="54" spans="1:10">
      <c r="A54" s="3"/>
      <c r="B54" s="3"/>
      <c r="C54" s="3"/>
      <c r="D54" s="3"/>
      <c r="E54" s="3"/>
      <c r="F54" s="3"/>
      <c r="G54" s="3"/>
      <c r="H54" s="22"/>
      <c r="I54" s="22"/>
      <c r="J54" s="1"/>
    </row>
    <row r="55" spans="1:10">
      <c r="A55" s="4" t="s">
        <v>95</v>
      </c>
      <c r="B55" s="4"/>
      <c r="C55" s="4" t="s">
        <v>332</v>
      </c>
      <c r="D55" s="4"/>
      <c r="E55" s="4"/>
      <c r="F55" s="4"/>
      <c r="G55" s="4" t="s">
        <v>96</v>
      </c>
      <c r="H55" s="23"/>
      <c r="I55" s="22"/>
      <c r="J55" s="1"/>
    </row>
    <row r="56" spans="1:10">
      <c r="A56" s="6"/>
      <c r="B56" s="6" t="s">
        <v>97</v>
      </c>
      <c r="C56" s="6"/>
      <c r="D56" s="6"/>
      <c r="E56" s="6"/>
      <c r="F56" s="6"/>
      <c r="G56" s="74" t="s">
        <v>83</v>
      </c>
      <c r="H56" s="107"/>
      <c r="I56" s="22"/>
      <c r="J56" s="1"/>
    </row>
    <row r="57" spans="1:10">
      <c r="A57" s="4" t="s">
        <v>98</v>
      </c>
      <c r="B57" s="4"/>
      <c r="C57" s="4" t="s">
        <v>99</v>
      </c>
      <c r="D57" s="4"/>
      <c r="E57" s="4"/>
      <c r="F57" s="4"/>
      <c r="G57" s="4" t="s">
        <v>96</v>
      </c>
      <c r="H57" s="23"/>
      <c r="I57" s="22"/>
      <c r="J57" s="1"/>
    </row>
    <row r="58" spans="1:10">
      <c r="A58" s="3"/>
      <c r="B58" s="3" t="s">
        <v>97</v>
      </c>
      <c r="C58" s="3"/>
      <c r="D58" s="3"/>
      <c r="E58" s="3"/>
      <c r="F58" s="3"/>
      <c r="G58" s="74" t="s">
        <v>83</v>
      </c>
      <c r="H58" s="107"/>
      <c r="I58" s="22"/>
      <c r="J58" s="1"/>
    </row>
    <row r="59" spans="1:10">
      <c r="A59" s="3"/>
      <c r="B59" s="3"/>
      <c r="C59" s="3"/>
      <c r="D59" s="3"/>
      <c r="E59" s="3"/>
      <c r="F59" s="3"/>
      <c r="G59" s="3"/>
      <c r="H59" s="22"/>
      <c r="I59" s="22"/>
      <c r="J59" s="1"/>
    </row>
    <row r="60" spans="1:10">
      <c r="A60" s="3" t="s">
        <v>100</v>
      </c>
      <c r="B60" s="3"/>
      <c r="C60" s="3"/>
      <c r="D60" s="3"/>
      <c r="E60" s="3"/>
      <c r="F60" s="3"/>
      <c r="G60" s="3"/>
      <c r="H60" s="22"/>
      <c r="I60" s="22"/>
      <c r="J60" s="1"/>
    </row>
    <row r="61" spans="1:10">
      <c r="A61" s="1"/>
      <c r="B61" s="1"/>
      <c r="C61" s="1"/>
      <c r="D61" s="1"/>
      <c r="E61" s="1"/>
      <c r="F61" s="1"/>
      <c r="G61" s="1"/>
      <c r="H61" s="24"/>
      <c r="I61" s="24"/>
      <c r="J61" s="1"/>
    </row>
    <row r="62" spans="1:10">
      <c r="A62" s="1"/>
      <c r="B62" s="1"/>
      <c r="C62" s="1"/>
      <c r="D62" s="1"/>
      <c r="E62" s="1"/>
      <c r="F62" s="1"/>
      <c r="G62" s="1"/>
      <c r="H62" s="24"/>
      <c r="I62" s="24"/>
      <c r="J62" s="1"/>
    </row>
    <row r="63" spans="1:10">
      <c r="A63" s="1"/>
      <c r="B63" s="1"/>
      <c r="C63" s="1"/>
      <c r="D63" s="1"/>
      <c r="E63" s="1"/>
      <c r="F63" s="1"/>
      <c r="G63" s="1"/>
      <c r="H63" s="24"/>
      <c r="I63" s="24"/>
      <c r="J63" s="1"/>
    </row>
    <row r="64" spans="1:10">
      <c r="A64" s="1"/>
      <c r="B64" s="1"/>
      <c r="C64" s="1"/>
      <c r="D64" s="1"/>
      <c r="E64" s="1"/>
      <c r="F64" s="1"/>
      <c r="G64" s="1"/>
      <c r="H64" s="24"/>
      <c r="I64" s="24"/>
      <c r="J64" s="1"/>
    </row>
    <row r="65" spans="1:10">
      <c r="A65" s="1"/>
      <c r="B65" s="1"/>
      <c r="C65" s="1"/>
      <c r="D65" s="1"/>
      <c r="E65" s="1"/>
      <c r="F65" s="1"/>
      <c r="G65" s="1"/>
      <c r="H65" s="24"/>
      <c r="I65" s="24"/>
      <c r="J65" s="1"/>
    </row>
    <row r="66" spans="1:10">
      <c r="A66" s="1"/>
      <c r="B66" s="1"/>
      <c r="C66" s="1"/>
      <c r="D66" s="1"/>
      <c r="E66" s="1"/>
      <c r="F66" s="1"/>
      <c r="G66" s="1"/>
      <c r="H66" s="24"/>
      <c r="I66" s="24"/>
      <c r="J66" s="1"/>
    </row>
    <row r="67" spans="1:10">
      <c r="A67" s="1"/>
      <c r="B67" s="1"/>
      <c r="C67" s="1"/>
      <c r="D67" s="1"/>
      <c r="E67" s="1"/>
      <c r="F67" s="1"/>
      <c r="G67" s="1"/>
      <c r="H67" s="24"/>
      <c r="I67" s="24"/>
      <c r="J67" s="1"/>
    </row>
    <row r="68" spans="1:10">
      <c r="A68" s="1"/>
      <c r="B68" s="1"/>
      <c r="C68" s="1"/>
      <c r="D68" s="1"/>
      <c r="E68" s="1"/>
      <c r="F68" s="1"/>
      <c r="G68" s="1"/>
      <c r="H68" s="24"/>
      <c r="I68" s="24"/>
      <c r="J68" s="1"/>
    </row>
    <row r="69" spans="1:10">
      <c r="A69" s="1"/>
      <c r="B69" s="1"/>
      <c r="C69" s="1"/>
      <c r="D69" s="1"/>
      <c r="E69" s="1"/>
      <c r="F69" s="1"/>
      <c r="G69" s="1"/>
      <c r="H69" s="24"/>
      <c r="I69" s="24"/>
      <c r="J69" s="1"/>
    </row>
    <row r="70" spans="1:10">
      <c r="A70" s="1"/>
      <c r="B70" s="1"/>
      <c r="C70" s="1"/>
      <c r="D70" s="1"/>
      <c r="E70" s="1"/>
      <c r="F70" s="1"/>
      <c r="G70" s="1"/>
      <c r="H70" s="24"/>
      <c r="I70" s="24"/>
      <c r="J70" s="1"/>
    </row>
    <row r="71" spans="1:10">
      <c r="A71" s="1"/>
      <c r="B71" s="1"/>
      <c r="C71" s="1"/>
      <c r="D71" s="1"/>
      <c r="E71" s="1"/>
      <c r="F71" s="1"/>
      <c r="G71" s="1"/>
      <c r="H71" s="24"/>
      <c r="I71" s="24"/>
      <c r="J71" s="1"/>
    </row>
    <row r="72" spans="1:10">
      <c r="A72" s="1"/>
      <c r="B72" s="1"/>
      <c r="C72" s="1"/>
      <c r="D72" s="1"/>
      <c r="E72" s="1"/>
      <c r="F72" s="1"/>
      <c r="G72" s="1"/>
      <c r="H72" s="24"/>
      <c r="I72" s="24"/>
      <c r="J72" s="1"/>
    </row>
    <row r="73" spans="1:10">
      <c r="A73" s="1"/>
      <c r="B73" s="1"/>
      <c r="C73" s="1"/>
      <c r="D73" s="1"/>
      <c r="E73" s="1"/>
      <c r="F73" s="1"/>
      <c r="G73" s="1"/>
      <c r="H73" s="24"/>
      <c r="I73" s="24"/>
      <c r="J73" s="1"/>
    </row>
    <row r="74" spans="1:10">
      <c r="A74" s="1"/>
      <c r="B74" s="1"/>
      <c r="C74" s="1"/>
      <c r="D74" s="1"/>
      <c r="E74" s="1"/>
      <c r="F74" s="1"/>
      <c r="G74" s="1"/>
      <c r="H74" s="24"/>
      <c r="I74" s="24"/>
      <c r="J74" s="1"/>
    </row>
    <row r="75" spans="1:10">
      <c r="A75" s="1"/>
      <c r="B75" s="1"/>
      <c r="C75" s="1"/>
      <c r="D75" s="1"/>
      <c r="E75" s="1"/>
      <c r="F75" s="1"/>
      <c r="G75" s="1"/>
      <c r="H75" s="24"/>
      <c r="I75" s="24"/>
      <c r="J75" s="1"/>
    </row>
    <row r="76" spans="1:10">
      <c r="A76" s="1"/>
      <c r="B76" s="1"/>
      <c r="C76" s="1"/>
      <c r="D76" s="1"/>
      <c r="E76" s="1"/>
      <c r="F76" s="1"/>
      <c r="G76" s="1"/>
      <c r="H76" s="24"/>
      <c r="I76" s="24"/>
      <c r="J76" s="1"/>
    </row>
    <row r="77" spans="1:10">
      <c r="A77" s="1"/>
      <c r="B77" s="1"/>
      <c r="C77" s="1"/>
      <c r="D77" s="1"/>
      <c r="E77" s="1"/>
      <c r="F77" s="1"/>
      <c r="G77" s="1"/>
      <c r="H77" s="24"/>
      <c r="I77" s="24"/>
      <c r="J77" s="1"/>
    </row>
    <row r="78" spans="1:10">
      <c r="A78" s="1"/>
      <c r="B78" s="1"/>
      <c r="C78" s="1"/>
      <c r="D78" s="1"/>
      <c r="E78" s="1"/>
      <c r="F78" s="1"/>
      <c r="G78" s="1"/>
      <c r="H78" s="24"/>
      <c r="I78" s="24"/>
      <c r="J78" s="1"/>
    </row>
    <row r="79" spans="1:10">
      <c r="A79" s="1"/>
      <c r="B79" s="1"/>
      <c r="C79" s="1"/>
      <c r="D79" s="1"/>
      <c r="E79" s="1"/>
      <c r="F79" s="1"/>
      <c r="G79" s="1"/>
      <c r="H79" s="24"/>
      <c r="I79" s="24"/>
      <c r="J79" s="1"/>
    </row>
    <row r="80" spans="1:10">
      <c r="A80" s="1"/>
      <c r="B80" s="1"/>
      <c r="C80" s="1"/>
      <c r="D80" s="1"/>
      <c r="E80" s="1"/>
      <c r="F80" s="1"/>
      <c r="G80" s="1"/>
      <c r="H80" s="24"/>
      <c r="I80" s="24"/>
      <c r="J80" s="1"/>
    </row>
    <row r="81" spans="1:10">
      <c r="A81" s="1"/>
      <c r="B81" s="1"/>
      <c r="C81" s="1"/>
      <c r="D81" s="1"/>
      <c r="E81" s="1"/>
      <c r="F81" s="1"/>
      <c r="G81" s="1"/>
      <c r="H81" s="24"/>
      <c r="I81" s="24"/>
      <c r="J81" s="1"/>
    </row>
    <row r="82" spans="1:10">
      <c r="A82" s="1"/>
      <c r="B82" s="1"/>
      <c r="C82" s="1"/>
      <c r="D82" s="1"/>
      <c r="E82" s="1"/>
      <c r="F82" s="1"/>
      <c r="G82" s="1"/>
      <c r="H82" s="24"/>
      <c r="I82" s="24"/>
      <c r="J82" s="1"/>
    </row>
    <row r="83" spans="1:10">
      <c r="A83" s="1"/>
      <c r="B83" s="1"/>
      <c r="C83" s="1"/>
      <c r="D83" s="1"/>
      <c r="E83" s="1"/>
      <c r="F83" s="1"/>
      <c r="G83" s="1"/>
      <c r="H83" s="24"/>
      <c r="I83" s="24"/>
      <c r="J83" s="1"/>
    </row>
    <row r="84" spans="1:10">
      <c r="A84" s="1"/>
      <c r="B84" s="1"/>
      <c r="C84" s="1"/>
      <c r="D84" s="1"/>
      <c r="E84" s="1"/>
      <c r="F84" s="1"/>
      <c r="G84" s="1"/>
      <c r="H84" s="24"/>
      <c r="I84" s="24"/>
      <c r="J84" s="1"/>
    </row>
    <row r="85" spans="1:10">
      <c r="A85" s="1"/>
      <c r="B85" s="1"/>
      <c r="C85" s="1"/>
      <c r="D85" s="1"/>
      <c r="E85" s="1"/>
      <c r="F85" s="1"/>
      <c r="G85" s="1"/>
      <c r="H85" s="24"/>
      <c r="I85" s="24"/>
      <c r="J85" s="1"/>
    </row>
    <row r="86" spans="1:10">
      <c r="A86" s="1"/>
      <c r="B86" s="1"/>
      <c r="C86" s="1"/>
      <c r="D86" s="1"/>
      <c r="E86" s="1"/>
      <c r="F86" s="1"/>
      <c r="G86" s="1"/>
      <c r="H86" s="24"/>
      <c r="I86" s="24"/>
      <c r="J86" s="1"/>
    </row>
    <row r="87" spans="1:10">
      <c r="A87" s="1"/>
      <c r="B87" s="1"/>
      <c r="C87" s="1"/>
      <c r="D87" s="1"/>
      <c r="E87" s="1"/>
      <c r="F87" s="1"/>
      <c r="G87" s="1"/>
      <c r="H87" s="24"/>
      <c r="I87" s="24"/>
      <c r="J87" s="1"/>
    </row>
    <row r="88" spans="1:10">
      <c r="A88" s="1"/>
      <c r="B88" s="1"/>
      <c r="C88" s="1"/>
      <c r="D88" s="1"/>
      <c r="E88" s="1"/>
      <c r="F88" s="1"/>
      <c r="G88" s="1"/>
      <c r="H88" s="24"/>
      <c r="I88" s="24"/>
      <c r="J88" s="1"/>
    </row>
    <row r="89" spans="1:10">
      <c r="A89" s="1"/>
      <c r="B89" s="1"/>
      <c r="C89" s="1"/>
      <c r="D89" s="1"/>
      <c r="E89" s="1"/>
      <c r="F89" s="1"/>
      <c r="G89" s="1"/>
      <c r="H89" s="24"/>
      <c r="I89" s="24"/>
      <c r="J89" s="1"/>
    </row>
    <row r="90" spans="1:10">
      <c r="A90" s="1"/>
      <c r="B90" s="1"/>
      <c r="C90" s="1"/>
      <c r="D90" s="1"/>
      <c r="E90" s="1"/>
      <c r="F90" s="1"/>
      <c r="G90" s="1"/>
      <c r="H90" s="24"/>
      <c r="I90" s="24"/>
      <c r="J90" s="1"/>
    </row>
    <row r="91" spans="1:10">
      <c r="A91" s="1"/>
      <c r="B91" s="1"/>
      <c r="C91" s="1"/>
      <c r="D91" s="1"/>
      <c r="E91" s="1"/>
      <c r="F91" s="1"/>
      <c r="G91" s="1"/>
      <c r="H91" s="24"/>
      <c r="I91" s="24"/>
      <c r="J91" s="1"/>
    </row>
    <row r="92" spans="1:10">
      <c r="A92" s="1"/>
      <c r="B92" s="1"/>
      <c r="C92" s="1"/>
      <c r="D92" s="1"/>
      <c r="E92" s="1"/>
      <c r="F92" s="1"/>
      <c r="G92" s="1"/>
      <c r="H92" s="24"/>
      <c r="I92" s="24"/>
      <c r="J92" s="1"/>
    </row>
  </sheetData>
  <mergeCells count="50"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42:F42"/>
    <mergeCell ref="A43:F43"/>
    <mergeCell ref="A46:F46"/>
    <mergeCell ref="A50:F50"/>
    <mergeCell ref="A51:F51"/>
    <mergeCell ref="A47:F47"/>
    <mergeCell ref="A48:F48"/>
    <mergeCell ref="A49:F49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pane ySplit="1" topLeftCell="A51" activePane="bottomLeft" state="frozen"/>
      <selection pane="bottomLeft" activeCell="H74" sqref="H74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8" t="s">
        <v>107</v>
      </c>
      <c r="F2" s="118"/>
      <c r="G2" s="118"/>
      <c r="H2" s="118"/>
      <c r="I2" s="118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106" t="s">
        <v>323</v>
      </c>
      <c r="B4" s="106"/>
      <c r="C4" s="106"/>
      <c r="D4" s="106"/>
      <c r="E4" s="106"/>
      <c r="F4" s="106"/>
      <c r="G4" s="106"/>
      <c r="H4" s="106"/>
      <c r="I4" s="106"/>
      <c r="J4" s="1"/>
      <c r="K4" s="1"/>
    </row>
    <row r="5" spans="1:11">
      <c r="A5" s="106" t="s">
        <v>336</v>
      </c>
      <c r="B5" s="106"/>
      <c r="C5" s="106"/>
      <c r="D5" s="106"/>
      <c r="E5" s="106"/>
      <c r="F5" s="106"/>
      <c r="G5" s="106"/>
      <c r="H5" s="106"/>
      <c r="I5" s="106"/>
      <c r="J5" s="1"/>
      <c r="K5" s="1"/>
    </row>
    <row r="6" spans="1:11">
      <c r="A6" s="106" t="s">
        <v>45</v>
      </c>
      <c r="B6" s="106"/>
      <c r="C6" s="106"/>
      <c r="D6" s="106"/>
      <c r="E6" s="106"/>
      <c r="F6" s="106"/>
      <c r="G6" s="106"/>
      <c r="H6" s="106"/>
      <c r="I6" s="106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8" t="s">
        <v>325</v>
      </c>
      <c r="J7" s="1"/>
      <c r="K7" s="1"/>
    </row>
    <row r="8" spans="1:11" ht="43.5" customHeight="1">
      <c r="A8" s="108" t="s">
        <v>46</v>
      </c>
      <c r="B8" s="109"/>
      <c r="C8" s="109"/>
      <c r="D8" s="109"/>
      <c r="E8" s="109"/>
      <c r="F8" s="110"/>
      <c r="G8" s="9" t="s">
        <v>112</v>
      </c>
      <c r="H8" s="9" t="s">
        <v>337</v>
      </c>
      <c r="I8" s="9" t="s">
        <v>338</v>
      </c>
      <c r="J8" s="1"/>
      <c r="K8" s="1"/>
    </row>
    <row r="9" spans="1:11">
      <c r="A9" s="114" t="s">
        <v>101</v>
      </c>
      <c r="B9" s="115"/>
      <c r="C9" s="115"/>
      <c r="D9" s="115"/>
      <c r="E9" s="115"/>
      <c r="F9" s="115"/>
      <c r="G9" s="115"/>
      <c r="H9" s="115"/>
      <c r="I9" s="119"/>
      <c r="J9" s="1"/>
      <c r="K9" s="1"/>
    </row>
    <row r="10" spans="1:11" ht="12.75" customHeight="1">
      <c r="A10" s="97" t="s">
        <v>231</v>
      </c>
      <c r="B10" s="98"/>
      <c r="C10" s="98"/>
      <c r="D10" s="98"/>
      <c r="E10" s="98"/>
      <c r="F10" s="99"/>
      <c r="G10" s="14" t="s">
        <v>1</v>
      </c>
      <c r="H10" s="26">
        <f>H12+H13+H14+H15+H16+H17</f>
        <v>79624389</v>
      </c>
      <c r="I10" s="26">
        <f>I12+I13+I14+I15+I16+I17</f>
        <v>68647500</v>
      </c>
      <c r="J10" s="1"/>
      <c r="K10" s="1"/>
    </row>
    <row r="11" spans="1:11" ht="12.75" customHeight="1">
      <c r="A11" s="84" t="s">
        <v>102</v>
      </c>
      <c r="B11" s="85"/>
      <c r="C11" s="85"/>
      <c r="D11" s="85"/>
      <c r="E11" s="85"/>
      <c r="F11" s="86"/>
      <c r="G11" s="14"/>
      <c r="H11" s="27"/>
      <c r="I11" s="27"/>
      <c r="J11" s="1"/>
      <c r="K11" s="1"/>
    </row>
    <row r="12" spans="1:11" ht="12.75" customHeight="1">
      <c r="A12" s="84" t="s">
        <v>232</v>
      </c>
      <c r="B12" s="85"/>
      <c r="C12" s="85"/>
      <c r="D12" s="85"/>
      <c r="E12" s="85"/>
      <c r="F12" s="86"/>
      <c r="G12" s="12" t="s">
        <v>2</v>
      </c>
      <c r="H12" s="13">
        <v>20706177</v>
      </c>
      <c r="I12" s="13">
        <v>31649324</v>
      </c>
      <c r="J12" s="1"/>
      <c r="K12" s="1"/>
    </row>
    <row r="13" spans="1:11" ht="12.75" customHeight="1">
      <c r="A13" s="84" t="s">
        <v>233</v>
      </c>
      <c r="B13" s="85"/>
      <c r="C13" s="85"/>
      <c r="D13" s="85"/>
      <c r="E13" s="85"/>
      <c r="F13" s="86"/>
      <c r="G13" s="12" t="s">
        <v>3</v>
      </c>
      <c r="H13" s="13"/>
      <c r="I13" s="13"/>
      <c r="J13" s="1"/>
      <c r="K13" s="1"/>
    </row>
    <row r="14" spans="1:11" ht="12.75" customHeight="1">
      <c r="A14" s="84" t="s">
        <v>234</v>
      </c>
      <c r="B14" s="85"/>
      <c r="C14" s="85"/>
      <c r="D14" s="85"/>
      <c r="E14" s="85"/>
      <c r="F14" s="86"/>
      <c r="G14" s="12" t="s">
        <v>5</v>
      </c>
      <c r="H14" s="13">
        <v>58559699</v>
      </c>
      <c r="I14" s="13">
        <v>36998176</v>
      </c>
      <c r="J14" s="1"/>
      <c r="K14" s="1"/>
    </row>
    <row r="15" spans="1:11" ht="12.75" customHeight="1">
      <c r="A15" s="84" t="s">
        <v>235</v>
      </c>
      <c r="B15" s="85"/>
      <c r="C15" s="85"/>
      <c r="D15" s="85"/>
      <c r="E15" s="85"/>
      <c r="F15" s="86"/>
      <c r="G15" s="12" t="s">
        <v>6</v>
      </c>
      <c r="H15" s="13"/>
      <c r="I15" s="13"/>
      <c r="J15" s="1"/>
      <c r="K15" s="1"/>
    </row>
    <row r="16" spans="1:11" ht="12.75" customHeight="1">
      <c r="A16" s="84" t="s">
        <v>236</v>
      </c>
      <c r="B16" s="85"/>
      <c r="C16" s="85"/>
      <c r="D16" s="85"/>
      <c r="E16" s="85"/>
      <c r="F16" s="86"/>
      <c r="G16" s="12" t="s">
        <v>7</v>
      </c>
      <c r="H16" s="13"/>
      <c r="I16" s="13"/>
      <c r="J16" s="1"/>
      <c r="K16" s="1"/>
    </row>
    <row r="17" spans="1:11" ht="12.75" customHeight="1">
      <c r="A17" s="84" t="s">
        <v>48</v>
      </c>
      <c r="B17" s="85"/>
      <c r="C17" s="85"/>
      <c r="D17" s="85"/>
      <c r="E17" s="85"/>
      <c r="F17" s="86"/>
      <c r="G17" s="12" t="s">
        <v>9</v>
      </c>
      <c r="H17" s="13">
        <v>358513</v>
      </c>
      <c r="I17" s="13">
        <v>0</v>
      </c>
      <c r="J17" s="28"/>
      <c r="K17" s="28"/>
    </row>
    <row r="18" spans="1:11" ht="12.75" customHeight="1">
      <c r="A18" s="78" t="s">
        <v>237</v>
      </c>
      <c r="B18" s="79"/>
      <c r="C18" s="79"/>
      <c r="D18" s="79"/>
      <c r="E18" s="79"/>
      <c r="F18" s="80"/>
      <c r="G18" s="14" t="s">
        <v>11</v>
      </c>
      <c r="H18" s="15">
        <f>H20+H21+H22+H23+H24+H25+H26</f>
        <v>69283511</v>
      </c>
      <c r="I18" s="15">
        <f>I20+I21+I22+I23+I24+I25+I26</f>
        <v>60151112</v>
      </c>
      <c r="J18" s="1"/>
      <c r="K18" s="1"/>
    </row>
    <row r="19" spans="1:11" ht="12.75" customHeight="1">
      <c r="A19" s="81" t="s">
        <v>47</v>
      </c>
      <c r="B19" s="82"/>
      <c r="C19" s="82"/>
      <c r="D19" s="82"/>
      <c r="E19" s="82"/>
      <c r="F19" s="83"/>
      <c r="G19" s="14"/>
      <c r="H19" s="27"/>
      <c r="I19" s="27"/>
      <c r="J19" s="1"/>
      <c r="K19" s="1"/>
    </row>
    <row r="20" spans="1:11" ht="12.75" customHeight="1">
      <c r="A20" s="81" t="s">
        <v>49</v>
      </c>
      <c r="B20" s="82"/>
      <c r="C20" s="82"/>
      <c r="D20" s="82"/>
      <c r="E20" s="82"/>
      <c r="F20" s="83"/>
      <c r="G20" s="12" t="s">
        <v>12</v>
      </c>
      <c r="H20" s="13">
        <v>22154829</v>
      </c>
      <c r="I20" s="13">
        <v>9499458</v>
      </c>
      <c r="J20" s="1"/>
      <c r="K20" s="1"/>
    </row>
    <row r="21" spans="1:11" ht="12.75" customHeight="1">
      <c r="A21" s="81" t="s">
        <v>238</v>
      </c>
      <c r="B21" s="82"/>
      <c r="C21" s="82"/>
      <c r="D21" s="82"/>
      <c r="E21" s="82"/>
      <c r="F21" s="83"/>
      <c r="G21" s="12" t="s">
        <v>14</v>
      </c>
      <c r="H21" s="13">
        <v>32762181</v>
      </c>
      <c r="I21" s="13">
        <v>39927392</v>
      </c>
      <c r="J21" s="1"/>
      <c r="K21" s="1"/>
    </row>
    <row r="22" spans="1:11" ht="12.75" customHeight="1">
      <c r="A22" s="81" t="s">
        <v>239</v>
      </c>
      <c r="B22" s="82"/>
      <c r="C22" s="82"/>
      <c r="D22" s="82"/>
      <c r="E22" s="82"/>
      <c r="F22" s="83"/>
      <c r="G22" s="12" t="s">
        <v>15</v>
      </c>
      <c r="H22" s="13">
        <v>7037414</v>
      </c>
      <c r="I22" s="13">
        <v>6259884</v>
      </c>
      <c r="J22" s="1"/>
      <c r="K22" s="1"/>
    </row>
    <row r="23" spans="1:11" ht="12.75" customHeight="1">
      <c r="A23" s="81" t="s">
        <v>240</v>
      </c>
      <c r="B23" s="82"/>
      <c r="C23" s="82"/>
      <c r="D23" s="82"/>
      <c r="E23" s="82"/>
      <c r="F23" s="83"/>
      <c r="G23" s="12" t="s">
        <v>17</v>
      </c>
      <c r="H23" s="13"/>
      <c r="I23" s="13">
        <v>176225</v>
      </c>
      <c r="J23" s="1"/>
      <c r="K23" s="1"/>
    </row>
    <row r="24" spans="1:11" ht="12.75" customHeight="1">
      <c r="A24" s="81" t="s">
        <v>241</v>
      </c>
      <c r="B24" s="82"/>
      <c r="C24" s="82"/>
      <c r="D24" s="82"/>
      <c r="E24" s="82"/>
      <c r="F24" s="83"/>
      <c r="G24" s="12" t="s">
        <v>19</v>
      </c>
      <c r="H24" s="13"/>
      <c r="I24" s="13">
        <v>0</v>
      </c>
      <c r="J24" s="1"/>
      <c r="K24" s="1"/>
    </row>
    <row r="25" spans="1:11" ht="12.75" customHeight="1">
      <c r="A25" s="81" t="s">
        <v>242</v>
      </c>
      <c r="B25" s="82"/>
      <c r="C25" s="82"/>
      <c r="D25" s="82"/>
      <c r="E25" s="82"/>
      <c r="F25" s="83"/>
      <c r="G25" s="12" t="s">
        <v>21</v>
      </c>
      <c r="H25" s="13">
        <v>5563163</v>
      </c>
      <c r="I25" s="13">
        <v>3166186</v>
      </c>
      <c r="J25" s="1"/>
      <c r="K25" s="1"/>
    </row>
    <row r="26" spans="1:11" ht="12.75" customHeight="1">
      <c r="A26" s="81" t="s">
        <v>50</v>
      </c>
      <c r="B26" s="82"/>
      <c r="C26" s="82"/>
      <c r="D26" s="82"/>
      <c r="E26" s="82"/>
      <c r="F26" s="83"/>
      <c r="G26" s="12" t="s">
        <v>23</v>
      </c>
      <c r="H26" s="13">
        <v>1765924</v>
      </c>
      <c r="I26" s="13">
        <v>1121967</v>
      </c>
      <c r="J26" s="1"/>
      <c r="K26" s="1"/>
    </row>
    <row r="27" spans="1:11" ht="24" customHeight="1">
      <c r="A27" s="78" t="s">
        <v>243</v>
      </c>
      <c r="B27" s="79"/>
      <c r="C27" s="79"/>
      <c r="D27" s="79"/>
      <c r="E27" s="79"/>
      <c r="F27" s="80"/>
      <c r="G27" s="21" t="s">
        <v>51</v>
      </c>
      <c r="H27" s="29">
        <f>H10-H18</f>
        <v>10340878</v>
      </c>
      <c r="I27" s="29">
        <f>I10-I18</f>
        <v>8496388</v>
      </c>
      <c r="J27" s="1"/>
      <c r="K27" s="1"/>
    </row>
    <row r="28" spans="1:11">
      <c r="A28" s="114" t="s">
        <v>103</v>
      </c>
      <c r="B28" s="115"/>
      <c r="C28" s="115"/>
      <c r="D28" s="115"/>
      <c r="E28" s="115"/>
      <c r="F28" s="115"/>
      <c r="G28" s="115"/>
      <c r="H28" s="116"/>
      <c r="I28" s="117"/>
      <c r="J28" s="1"/>
      <c r="K28" s="1"/>
    </row>
    <row r="29" spans="1:11" ht="12.75" customHeight="1">
      <c r="A29" s="97" t="s">
        <v>244</v>
      </c>
      <c r="B29" s="98"/>
      <c r="C29" s="98"/>
      <c r="D29" s="98"/>
      <c r="E29" s="98"/>
      <c r="F29" s="99"/>
      <c r="G29" s="14" t="s">
        <v>29</v>
      </c>
      <c r="H29" s="30">
        <f>H31+H32+H33+H34+H35+H36+H37+H38+H39+H40+H41</f>
        <v>1103381</v>
      </c>
      <c r="I29" s="45">
        <f>I31+I32+I33+I34+I35+I36+I37+I38+I39+I40+I41</f>
        <v>256642</v>
      </c>
      <c r="J29" s="1"/>
      <c r="K29" s="1"/>
    </row>
    <row r="30" spans="1:11" ht="12.75" customHeight="1">
      <c r="A30" s="84" t="s">
        <v>102</v>
      </c>
      <c r="B30" s="85"/>
      <c r="C30" s="85"/>
      <c r="D30" s="85"/>
      <c r="E30" s="85"/>
      <c r="F30" s="86"/>
      <c r="G30" s="14"/>
      <c r="H30" s="27"/>
      <c r="I30" s="27"/>
      <c r="J30" s="1"/>
      <c r="K30" s="1"/>
    </row>
    <row r="31" spans="1:11" ht="12.75" customHeight="1">
      <c r="A31" s="81" t="s">
        <v>52</v>
      </c>
      <c r="B31" s="82"/>
      <c r="C31" s="82"/>
      <c r="D31" s="82"/>
      <c r="E31" s="82"/>
      <c r="F31" s="83"/>
      <c r="G31" s="12" t="s">
        <v>30</v>
      </c>
      <c r="H31" s="13">
        <v>9653</v>
      </c>
      <c r="I31" s="20"/>
      <c r="J31" s="1"/>
      <c r="K31" s="1"/>
    </row>
    <row r="32" spans="1:11" ht="12.75" customHeight="1">
      <c r="A32" s="81" t="s">
        <v>53</v>
      </c>
      <c r="B32" s="82"/>
      <c r="C32" s="82"/>
      <c r="D32" s="82"/>
      <c r="E32" s="82"/>
      <c r="F32" s="83"/>
      <c r="G32" s="12" t="s">
        <v>31</v>
      </c>
      <c r="H32" s="13"/>
      <c r="I32" s="13"/>
      <c r="J32" s="1"/>
      <c r="K32" s="1"/>
    </row>
    <row r="33" spans="1:11" ht="12.75" customHeight="1">
      <c r="A33" s="81" t="s">
        <v>54</v>
      </c>
      <c r="B33" s="82"/>
      <c r="C33" s="82"/>
      <c r="D33" s="82"/>
      <c r="E33" s="82"/>
      <c r="F33" s="83"/>
      <c r="G33" s="12" t="s">
        <v>33</v>
      </c>
      <c r="H33" s="13"/>
      <c r="I33" s="13"/>
      <c r="J33" s="1"/>
      <c r="K33" s="1"/>
    </row>
    <row r="34" spans="1:11" ht="26.25" customHeight="1">
      <c r="A34" s="81" t="s">
        <v>245</v>
      </c>
      <c r="B34" s="82"/>
      <c r="C34" s="82"/>
      <c r="D34" s="82"/>
      <c r="E34" s="82"/>
      <c r="F34" s="83"/>
      <c r="G34" s="12" t="s">
        <v>35</v>
      </c>
      <c r="H34" s="13"/>
      <c r="I34" s="13"/>
      <c r="J34" s="1"/>
      <c r="K34" s="1"/>
    </row>
    <row r="35" spans="1:11" ht="12.75" customHeight="1">
      <c r="A35" s="81" t="s">
        <v>246</v>
      </c>
      <c r="B35" s="82"/>
      <c r="C35" s="82"/>
      <c r="D35" s="82"/>
      <c r="E35" s="82"/>
      <c r="F35" s="83"/>
      <c r="G35" s="12" t="s">
        <v>55</v>
      </c>
      <c r="H35" s="13"/>
      <c r="I35" s="13"/>
      <c r="J35" s="1"/>
      <c r="K35" s="1"/>
    </row>
    <row r="36" spans="1:11" ht="12.75" customHeight="1">
      <c r="A36" s="81" t="s">
        <v>247</v>
      </c>
      <c r="B36" s="82"/>
      <c r="C36" s="82"/>
      <c r="D36" s="82"/>
      <c r="E36" s="82"/>
      <c r="F36" s="83"/>
      <c r="G36" s="12" t="s">
        <v>57</v>
      </c>
      <c r="H36" s="13"/>
      <c r="I36" s="13"/>
      <c r="J36" s="1"/>
      <c r="K36" s="1"/>
    </row>
    <row r="37" spans="1:11">
      <c r="A37" s="81" t="s">
        <v>248</v>
      </c>
      <c r="B37" s="82"/>
      <c r="C37" s="82"/>
      <c r="D37" s="82"/>
      <c r="E37" s="82"/>
      <c r="F37" s="83"/>
      <c r="G37" s="12" t="s">
        <v>58</v>
      </c>
      <c r="H37" s="13"/>
      <c r="I37" s="13"/>
      <c r="J37" s="1"/>
      <c r="K37" s="1"/>
    </row>
    <row r="38" spans="1:11">
      <c r="A38" s="75" t="s">
        <v>56</v>
      </c>
      <c r="B38" s="76"/>
      <c r="C38" s="76"/>
      <c r="D38" s="76"/>
      <c r="E38" s="76"/>
      <c r="F38" s="77"/>
      <c r="G38" s="12" t="s">
        <v>249</v>
      </c>
      <c r="H38" s="13"/>
      <c r="I38" s="13"/>
      <c r="J38" s="1"/>
      <c r="K38" s="1"/>
    </row>
    <row r="39" spans="1:11">
      <c r="A39" s="75" t="s">
        <v>250</v>
      </c>
      <c r="B39" s="76"/>
      <c r="C39" s="76"/>
      <c r="D39" s="76"/>
      <c r="E39" s="76"/>
      <c r="F39" s="77"/>
      <c r="G39" s="12" t="s">
        <v>251</v>
      </c>
      <c r="H39" s="13">
        <v>1093728</v>
      </c>
      <c r="I39" s="13"/>
      <c r="J39" s="1"/>
      <c r="K39" s="1"/>
    </row>
    <row r="40" spans="1:11">
      <c r="A40" s="75" t="s">
        <v>236</v>
      </c>
      <c r="B40" s="76"/>
      <c r="C40" s="76"/>
      <c r="D40" s="76"/>
      <c r="E40" s="76"/>
      <c r="F40" s="77"/>
      <c r="G40" s="12" t="s">
        <v>38</v>
      </c>
      <c r="H40" s="13"/>
      <c r="I40" s="13"/>
      <c r="J40" s="1"/>
      <c r="K40" s="1"/>
    </row>
    <row r="41" spans="1:11">
      <c r="A41" s="75" t="s">
        <v>48</v>
      </c>
      <c r="B41" s="76"/>
      <c r="C41" s="76"/>
      <c r="D41" s="76"/>
      <c r="E41" s="76"/>
      <c r="F41" s="77"/>
      <c r="G41" s="12" t="s">
        <v>40</v>
      </c>
      <c r="H41" s="13"/>
      <c r="I41" s="13">
        <v>256642</v>
      </c>
      <c r="J41" s="1"/>
      <c r="K41" s="1"/>
    </row>
    <row r="42" spans="1:11" ht="12.75" customHeight="1">
      <c r="A42" s="78" t="s">
        <v>252</v>
      </c>
      <c r="B42" s="79"/>
      <c r="C42" s="79"/>
      <c r="D42" s="79"/>
      <c r="E42" s="79"/>
      <c r="F42" s="80"/>
      <c r="G42" s="14" t="s">
        <v>62</v>
      </c>
      <c r="H42" s="15">
        <f>H44+H45+H46+H47+H48+H49+H50+H51+H52+H53+H54</f>
        <v>3795774</v>
      </c>
      <c r="I42" s="15">
        <f>I44+I45+I46+I47+I48+I49+I50+I51+I52+I53+I54</f>
        <v>6581150</v>
      </c>
      <c r="J42" s="1"/>
      <c r="K42" s="1"/>
    </row>
    <row r="43" spans="1:11" ht="12.75" customHeight="1">
      <c r="A43" s="84" t="s">
        <v>102</v>
      </c>
      <c r="B43" s="85"/>
      <c r="C43" s="85"/>
      <c r="D43" s="85"/>
      <c r="E43" s="85"/>
      <c r="F43" s="86"/>
      <c r="G43" s="12"/>
      <c r="H43" s="27"/>
      <c r="I43" s="27"/>
      <c r="J43" s="1"/>
      <c r="K43" s="28"/>
    </row>
    <row r="44" spans="1:11">
      <c r="A44" s="75" t="s">
        <v>59</v>
      </c>
      <c r="B44" s="76"/>
      <c r="C44" s="76"/>
      <c r="D44" s="76"/>
      <c r="E44" s="76"/>
      <c r="F44" s="77"/>
      <c r="G44" s="12" t="s">
        <v>253</v>
      </c>
      <c r="H44" s="13">
        <v>3387073</v>
      </c>
      <c r="I44" s="20">
        <v>5199115</v>
      </c>
      <c r="J44" s="1"/>
      <c r="K44" s="28"/>
    </row>
    <row r="45" spans="1:11">
      <c r="A45" s="75" t="s">
        <v>60</v>
      </c>
      <c r="B45" s="76"/>
      <c r="C45" s="76"/>
      <c r="D45" s="76"/>
      <c r="E45" s="76"/>
      <c r="F45" s="77"/>
      <c r="G45" s="12" t="s">
        <v>254</v>
      </c>
      <c r="H45" s="13">
        <v>2138</v>
      </c>
      <c r="I45" s="13">
        <v>5400</v>
      </c>
      <c r="J45" s="1"/>
      <c r="K45" s="28"/>
    </row>
    <row r="46" spans="1:11">
      <c r="A46" s="75" t="s">
        <v>61</v>
      </c>
      <c r="B46" s="76"/>
      <c r="C46" s="76"/>
      <c r="D46" s="76"/>
      <c r="E46" s="76"/>
      <c r="F46" s="77"/>
      <c r="G46" s="12" t="s">
        <v>255</v>
      </c>
      <c r="H46" s="13">
        <v>406563</v>
      </c>
      <c r="I46" s="13">
        <v>0</v>
      </c>
      <c r="J46" s="1"/>
      <c r="K46" s="1"/>
    </row>
    <row r="47" spans="1:11" ht="27.75" customHeight="1">
      <c r="A47" s="81" t="s">
        <v>262</v>
      </c>
      <c r="B47" s="82"/>
      <c r="C47" s="82"/>
      <c r="D47" s="82"/>
      <c r="E47" s="82"/>
      <c r="F47" s="83"/>
      <c r="G47" s="12" t="s">
        <v>256</v>
      </c>
      <c r="H47" s="13"/>
      <c r="I47" s="13"/>
      <c r="J47" s="1"/>
      <c r="K47" s="1"/>
    </row>
    <row r="48" spans="1:11" ht="12.75" customHeight="1">
      <c r="A48" s="81" t="s">
        <v>263</v>
      </c>
      <c r="B48" s="82"/>
      <c r="C48" s="82"/>
      <c r="D48" s="82"/>
      <c r="E48" s="82"/>
      <c r="F48" s="83"/>
      <c r="G48" s="12" t="s">
        <v>257</v>
      </c>
      <c r="H48" s="13"/>
      <c r="I48" s="13"/>
      <c r="J48" s="1"/>
      <c r="K48" s="1"/>
    </row>
    <row r="49" spans="1:11">
      <c r="A49" s="81" t="s">
        <v>264</v>
      </c>
      <c r="B49" s="82"/>
      <c r="C49" s="82"/>
      <c r="D49" s="82"/>
      <c r="E49" s="82"/>
      <c r="F49" s="83"/>
      <c r="G49" s="12" t="s">
        <v>258</v>
      </c>
      <c r="H49" s="13"/>
      <c r="I49" s="13"/>
      <c r="J49" s="1"/>
      <c r="K49" s="1"/>
    </row>
    <row r="50" spans="1:11">
      <c r="A50" s="81" t="s">
        <v>265</v>
      </c>
      <c r="B50" s="82"/>
      <c r="C50" s="82"/>
      <c r="D50" s="82"/>
      <c r="E50" s="82"/>
      <c r="F50" s="83"/>
      <c r="G50" s="12" t="s">
        <v>259</v>
      </c>
      <c r="H50" s="13"/>
      <c r="I50" s="13"/>
      <c r="J50" s="1"/>
      <c r="K50" s="1"/>
    </row>
    <row r="51" spans="1:11">
      <c r="A51" s="75" t="s">
        <v>266</v>
      </c>
      <c r="B51" s="76"/>
      <c r="C51" s="76"/>
      <c r="D51" s="76"/>
      <c r="E51" s="76"/>
      <c r="F51" s="77"/>
      <c r="G51" s="12" t="s">
        <v>260</v>
      </c>
      <c r="H51" s="13"/>
      <c r="I51" s="13"/>
      <c r="J51" s="1"/>
      <c r="K51" s="1"/>
    </row>
    <row r="52" spans="1:11">
      <c r="A52" s="75" t="s">
        <v>56</v>
      </c>
      <c r="B52" s="76"/>
      <c r="C52" s="76"/>
      <c r="D52" s="76"/>
      <c r="E52" s="76"/>
      <c r="F52" s="77"/>
      <c r="G52" s="12" t="s">
        <v>261</v>
      </c>
      <c r="H52" s="13"/>
      <c r="I52" s="13">
        <v>1376635</v>
      </c>
      <c r="J52" s="1"/>
      <c r="K52" s="1"/>
    </row>
    <row r="53" spans="1:11">
      <c r="A53" s="75" t="s">
        <v>267</v>
      </c>
      <c r="B53" s="76"/>
      <c r="C53" s="76"/>
      <c r="D53" s="76"/>
      <c r="E53" s="76"/>
      <c r="F53" s="77"/>
      <c r="G53" s="12" t="s">
        <v>63</v>
      </c>
      <c r="H53" s="13"/>
      <c r="I53" s="13"/>
      <c r="J53" s="1"/>
      <c r="K53" s="1"/>
    </row>
    <row r="54" spans="1:11">
      <c r="A54" s="75" t="s">
        <v>50</v>
      </c>
      <c r="B54" s="76"/>
      <c r="C54" s="76"/>
      <c r="D54" s="76"/>
      <c r="E54" s="76"/>
      <c r="F54" s="77"/>
      <c r="G54" s="12" t="s">
        <v>65</v>
      </c>
      <c r="H54" s="13"/>
      <c r="I54" s="13"/>
      <c r="J54" s="1"/>
      <c r="K54" s="1"/>
    </row>
    <row r="55" spans="1:11" ht="25.5" customHeight="1">
      <c r="A55" s="78" t="s">
        <v>268</v>
      </c>
      <c r="B55" s="79"/>
      <c r="C55" s="79"/>
      <c r="D55" s="79"/>
      <c r="E55" s="79"/>
      <c r="F55" s="80"/>
      <c r="G55" s="21" t="s">
        <v>67</v>
      </c>
      <c r="H55" s="31">
        <f>H29-H42</f>
        <v>-2692393</v>
      </c>
      <c r="I55" s="31">
        <f>I29-I42</f>
        <v>-6324508</v>
      </c>
      <c r="J55" s="1"/>
      <c r="K55" s="1"/>
    </row>
    <row r="56" spans="1:11">
      <c r="A56" s="114" t="s">
        <v>104</v>
      </c>
      <c r="B56" s="115"/>
      <c r="C56" s="115"/>
      <c r="D56" s="115"/>
      <c r="E56" s="115"/>
      <c r="F56" s="115"/>
      <c r="G56" s="115"/>
      <c r="H56" s="116"/>
      <c r="I56" s="117"/>
      <c r="J56" s="1"/>
      <c r="K56" s="1"/>
    </row>
    <row r="57" spans="1:11" ht="12.75" customHeight="1">
      <c r="A57" s="78" t="s">
        <v>269</v>
      </c>
      <c r="B57" s="79"/>
      <c r="C57" s="79"/>
      <c r="D57" s="79"/>
      <c r="E57" s="79"/>
      <c r="F57" s="80"/>
      <c r="G57" s="14" t="s">
        <v>70</v>
      </c>
      <c r="H57" s="15">
        <f>H59+H60+H61+H62</f>
        <v>119718</v>
      </c>
      <c r="I57" s="15">
        <f>I59+I60+I61+I62</f>
        <v>1600000</v>
      </c>
      <c r="J57" s="1"/>
      <c r="K57" s="1"/>
    </row>
    <row r="58" spans="1:11" ht="12.75" customHeight="1">
      <c r="A58" s="84" t="s">
        <v>102</v>
      </c>
      <c r="B58" s="85"/>
      <c r="C58" s="85"/>
      <c r="D58" s="85"/>
      <c r="E58" s="85"/>
      <c r="F58" s="86"/>
      <c r="G58" s="12"/>
      <c r="H58" s="27"/>
      <c r="I58" s="27"/>
      <c r="J58" s="1"/>
      <c r="K58" s="1"/>
    </row>
    <row r="59" spans="1:11">
      <c r="A59" s="75" t="s">
        <v>64</v>
      </c>
      <c r="B59" s="76"/>
      <c r="C59" s="76"/>
      <c r="D59" s="76"/>
      <c r="E59" s="76"/>
      <c r="F59" s="77"/>
      <c r="G59" s="12" t="s">
        <v>270</v>
      </c>
      <c r="H59" s="13"/>
      <c r="I59" s="13"/>
      <c r="J59" s="1"/>
      <c r="K59" s="1"/>
    </row>
    <row r="60" spans="1:11">
      <c r="A60" s="75" t="s">
        <v>66</v>
      </c>
      <c r="B60" s="76"/>
      <c r="C60" s="76"/>
      <c r="D60" s="76"/>
      <c r="E60" s="76"/>
      <c r="F60" s="77"/>
      <c r="G60" s="12" t="s">
        <v>271</v>
      </c>
      <c r="H60" s="13">
        <v>81578</v>
      </c>
      <c r="I60" s="13">
        <v>1600000</v>
      </c>
      <c r="J60" s="1"/>
      <c r="K60" s="1"/>
    </row>
    <row r="61" spans="1:11">
      <c r="A61" s="75" t="s">
        <v>272</v>
      </c>
      <c r="B61" s="76"/>
      <c r="C61" s="76"/>
      <c r="D61" s="76"/>
      <c r="E61" s="76"/>
      <c r="F61" s="77"/>
      <c r="G61" s="12" t="s">
        <v>273</v>
      </c>
      <c r="H61" s="13">
        <v>38140</v>
      </c>
      <c r="I61" s="13">
        <v>0</v>
      </c>
      <c r="J61" s="1"/>
      <c r="K61" s="1"/>
    </row>
    <row r="62" spans="1:11">
      <c r="A62" s="75" t="s">
        <v>48</v>
      </c>
      <c r="B62" s="76"/>
      <c r="C62" s="76"/>
      <c r="D62" s="76"/>
      <c r="E62" s="76"/>
      <c r="F62" s="77"/>
      <c r="G62" s="12" t="s">
        <v>274</v>
      </c>
      <c r="H62" s="13"/>
      <c r="I62" s="13"/>
      <c r="J62" s="1"/>
      <c r="K62" s="1"/>
    </row>
    <row r="63" spans="1:11" ht="12.75" customHeight="1">
      <c r="A63" s="78" t="s">
        <v>275</v>
      </c>
      <c r="B63" s="79"/>
      <c r="C63" s="79"/>
      <c r="D63" s="79"/>
      <c r="E63" s="79"/>
      <c r="F63" s="80"/>
      <c r="G63" s="14" t="s">
        <v>10</v>
      </c>
      <c r="H63" s="15">
        <f>H65+H66+H67+H68+H69</f>
        <v>5098314</v>
      </c>
      <c r="I63" s="15">
        <f>I65+I66+I67+I68+I69</f>
        <v>3177624</v>
      </c>
      <c r="J63" s="1"/>
      <c r="K63" s="1"/>
    </row>
    <row r="64" spans="1:11" ht="12.75" customHeight="1">
      <c r="A64" s="81" t="s">
        <v>47</v>
      </c>
      <c r="B64" s="82"/>
      <c r="C64" s="82"/>
      <c r="D64" s="82"/>
      <c r="E64" s="82"/>
      <c r="F64" s="83"/>
      <c r="G64" s="14"/>
      <c r="H64" s="27"/>
      <c r="I64" s="27"/>
      <c r="J64" s="1"/>
      <c r="K64" s="1"/>
    </row>
    <row r="65" spans="1:11" ht="12.75" customHeight="1">
      <c r="A65" s="81" t="s">
        <v>68</v>
      </c>
      <c r="B65" s="82"/>
      <c r="C65" s="82"/>
      <c r="D65" s="82"/>
      <c r="E65" s="82"/>
      <c r="F65" s="83"/>
      <c r="G65" s="12" t="s">
        <v>125</v>
      </c>
      <c r="H65" s="13">
        <v>2205306</v>
      </c>
      <c r="I65" s="13">
        <v>916059</v>
      </c>
      <c r="J65" s="1"/>
      <c r="K65" s="1"/>
    </row>
    <row r="66" spans="1:11" ht="12.75" customHeight="1">
      <c r="A66" s="81" t="s">
        <v>240</v>
      </c>
      <c r="B66" s="82"/>
      <c r="C66" s="82"/>
      <c r="D66" s="82"/>
      <c r="E66" s="82"/>
      <c r="F66" s="83"/>
      <c r="G66" s="12" t="s">
        <v>276</v>
      </c>
      <c r="H66" s="13">
        <v>189249</v>
      </c>
      <c r="I66" s="13">
        <v>0</v>
      </c>
      <c r="J66" s="1"/>
      <c r="K66" s="1"/>
    </row>
    <row r="67" spans="1:11" ht="12.75" customHeight="1">
      <c r="A67" s="81" t="s">
        <v>69</v>
      </c>
      <c r="B67" s="82"/>
      <c r="C67" s="82"/>
      <c r="D67" s="82"/>
      <c r="E67" s="82"/>
      <c r="F67" s="83"/>
      <c r="G67" s="12" t="s">
        <v>277</v>
      </c>
      <c r="H67" s="13">
        <v>2703759</v>
      </c>
      <c r="I67" s="13">
        <v>2261565</v>
      </c>
      <c r="J67" s="1"/>
      <c r="K67" s="1"/>
    </row>
    <row r="68" spans="1:11" ht="12.75" customHeight="1">
      <c r="A68" s="81" t="s">
        <v>278</v>
      </c>
      <c r="B68" s="82"/>
      <c r="C68" s="82"/>
      <c r="D68" s="82"/>
      <c r="E68" s="82"/>
      <c r="F68" s="83"/>
      <c r="G68" s="12" t="s">
        <v>279</v>
      </c>
      <c r="H68" s="13"/>
      <c r="I68" s="13"/>
      <c r="J68" s="1"/>
      <c r="K68" s="1"/>
    </row>
    <row r="69" spans="1:11" ht="12.75" customHeight="1">
      <c r="A69" s="81" t="s">
        <v>280</v>
      </c>
      <c r="B69" s="82"/>
      <c r="C69" s="82"/>
      <c r="D69" s="82"/>
      <c r="E69" s="82"/>
      <c r="F69" s="83"/>
      <c r="G69" s="12" t="s">
        <v>281</v>
      </c>
      <c r="H69" s="13"/>
      <c r="I69" s="13"/>
      <c r="J69" s="1"/>
      <c r="K69" s="1"/>
    </row>
    <row r="70" spans="1:11" ht="27.75" customHeight="1">
      <c r="A70" s="78" t="s">
        <v>282</v>
      </c>
      <c r="B70" s="79"/>
      <c r="C70" s="79"/>
      <c r="D70" s="79"/>
      <c r="E70" s="79"/>
      <c r="F70" s="80"/>
      <c r="G70" s="21" t="s">
        <v>74</v>
      </c>
      <c r="H70" s="15">
        <f>H57-H63</f>
        <v>-4978596</v>
      </c>
      <c r="I70" s="15">
        <f>I57-I63</f>
        <v>-1577624</v>
      </c>
      <c r="J70" s="1"/>
      <c r="K70" s="1"/>
    </row>
    <row r="71" spans="1:11" ht="15.75" customHeight="1">
      <c r="A71" s="78" t="s">
        <v>283</v>
      </c>
      <c r="B71" s="79"/>
      <c r="C71" s="79"/>
      <c r="D71" s="79"/>
      <c r="E71" s="79"/>
      <c r="F71" s="80"/>
      <c r="G71" s="21" t="s">
        <v>75</v>
      </c>
      <c r="H71" s="15"/>
      <c r="I71" s="57">
        <v>80192</v>
      </c>
      <c r="J71" s="1"/>
      <c r="K71" s="1"/>
    </row>
    <row r="72" spans="1:11" ht="15.75" customHeight="1">
      <c r="A72" s="78" t="s">
        <v>334</v>
      </c>
      <c r="B72" s="79"/>
      <c r="C72" s="79"/>
      <c r="D72" s="79"/>
      <c r="E72" s="79"/>
      <c r="F72" s="80"/>
      <c r="G72" s="21"/>
      <c r="H72" s="15">
        <v>-71636</v>
      </c>
      <c r="I72" s="15">
        <v>-71636</v>
      </c>
      <c r="J72" s="1"/>
      <c r="K72" s="1"/>
    </row>
    <row r="73" spans="1:11" ht="27.75" customHeight="1">
      <c r="A73" s="78" t="s">
        <v>284</v>
      </c>
      <c r="B73" s="79"/>
      <c r="C73" s="79"/>
      <c r="D73" s="79"/>
      <c r="E73" s="79"/>
      <c r="F73" s="80"/>
      <c r="G73" s="21" t="s">
        <v>286</v>
      </c>
      <c r="H73" s="26">
        <f>H27+H55+H70+H71</f>
        <v>2669889</v>
      </c>
      <c r="I73" s="26">
        <f>I27+I55+I70+I71+I72</f>
        <v>602812</v>
      </c>
      <c r="J73" s="1"/>
      <c r="K73" s="1"/>
    </row>
    <row r="74" spans="1:11">
      <c r="A74" s="78" t="s">
        <v>285</v>
      </c>
      <c r="B74" s="79"/>
      <c r="C74" s="79"/>
      <c r="D74" s="79"/>
      <c r="E74" s="79"/>
      <c r="F74" s="80"/>
      <c r="G74" s="21" t="s">
        <v>76</v>
      </c>
      <c r="H74" s="57">
        <v>4823169</v>
      </c>
      <c r="I74" s="57">
        <v>4220357</v>
      </c>
      <c r="J74" s="1"/>
      <c r="K74" s="1"/>
    </row>
    <row r="75" spans="1:11">
      <c r="A75" s="78" t="s">
        <v>287</v>
      </c>
      <c r="B75" s="79"/>
      <c r="C75" s="79"/>
      <c r="D75" s="79"/>
      <c r="E75" s="79"/>
      <c r="F75" s="80"/>
      <c r="G75" s="21" t="s">
        <v>77</v>
      </c>
      <c r="H75" s="57">
        <f>H73+H74-H72</f>
        <v>7564694</v>
      </c>
      <c r="I75" s="57">
        <f>SUM(I73:I74)</f>
        <v>4823169</v>
      </c>
      <c r="J75" s="32"/>
      <c r="K75" s="1"/>
    </row>
    <row r="76" spans="1:11">
      <c r="A76" s="41"/>
      <c r="B76" s="41"/>
      <c r="C76" s="41"/>
      <c r="D76" s="41"/>
      <c r="E76" s="41"/>
      <c r="F76" s="41"/>
      <c r="G76" s="42"/>
      <c r="H76" s="43"/>
      <c r="I76" s="43"/>
      <c r="J76" s="32"/>
      <c r="K76" s="1"/>
    </row>
    <row r="77" spans="1:11">
      <c r="A77" s="33"/>
      <c r="B77" s="33"/>
      <c r="C77" s="33"/>
      <c r="D77" s="33"/>
      <c r="E77" s="33"/>
      <c r="F77" s="33"/>
      <c r="G77" s="34"/>
      <c r="H77" s="35"/>
      <c r="I77" s="35"/>
      <c r="J77" s="60"/>
      <c r="K77" s="1"/>
    </row>
    <row r="78" spans="1:11" ht="12" customHeight="1">
      <c r="A78" s="4" t="s">
        <v>95</v>
      </c>
      <c r="B78" s="4"/>
      <c r="C78" s="4" t="s">
        <v>332</v>
      </c>
      <c r="D78" s="4"/>
      <c r="E78" s="4"/>
      <c r="F78" s="4"/>
      <c r="G78" s="4" t="s">
        <v>96</v>
      </c>
      <c r="H78" s="4"/>
      <c r="I78" s="3"/>
      <c r="J78" s="1"/>
      <c r="K78" s="1"/>
    </row>
    <row r="79" spans="1:11">
      <c r="A79" s="6"/>
      <c r="B79" s="6" t="s">
        <v>97</v>
      </c>
      <c r="C79" s="6"/>
      <c r="D79" s="6"/>
      <c r="E79" s="6"/>
      <c r="F79" s="6"/>
      <c r="G79" s="74" t="s">
        <v>83</v>
      </c>
      <c r="H79" s="74"/>
      <c r="I79" s="3"/>
      <c r="J79" s="1"/>
      <c r="K79" s="1"/>
    </row>
    <row r="80" spans="1:11">
      <c r="A80" s="6"/>
      <c r="B80" s="6"/>
      <c r="C80" s="6"/>
      <c r="D80" s="6"/>
      <c r="E80" s="6"/>
      <c r="F80" s="6"/>
      <c r="G80" s="44"/>
      <c r="H80" s="44"/>
      <c r="I80" s="3"/>
      <c r="J80" s="1"/>
      <c r="K80" s="1"/>
    </row>
    <row r="81" spans="1:11" ht="10.5" customHeight="1">
      <c r="A81" s="4" t="s">
        <v>98</v>
      </c>
      <c r="B81" s="4"/>
      <c r="C81" s="4" t="s">
        <v>105</v>
      </c>
      <c r="D81" s="4"/>
      <c r="E81" s="4"/>
      <c r="F81" s="4"/>
      <c r="G81" s="4" t="s">
        <v>96</v>
      </c>
      <c r="H81" s="4"/>
      <c r="I81" s="3"/>
      <c r="J81" s="1"/>
      <c r="K81" s="1"/>
    </row>
    <row r="82" spans="1:11">
      <c r="A82" s="3"/>
      <c r="B82" s="3" t="s">
        <v>97</v>
      </c>
      <c r="C82" s="3"/>
      <c r="D82" s="3"/>
      <c r="E82" s="3"/>
      <c r="F82" s="3"/>
      <c r="G82" s="74" t="s">
        <v>83</v>
      </c>
      <c r="H82" s="74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44"/>
      <c r="H83" s="44"/>
      <c r="I83" s="3"/>
      <c r="J83" s="1"/>
      <c r="K83" s="1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1"/>
      <c r="K84" s="1"/>
    </row>
    <row r="85" spans="1:11">
      <c r="A85" s="3" t="s">
        <v>100</v>
      </c>
      <c r="B85" s="3"/>
      <c r="C85" s="3"/>
      <c r="D85" s="3"/>
      <c r="E85" s="3"/>
      <c r="F85" s="3"/>
      <c r="G85" s="3"/>
      <c r="H85" s="3"/>
      <c r="I85" s="3"/>
      <c r="J85" s="1"/>
      <c r="K85" s="1"/>
    </row>
  </sheetData>
  <mergeCells count="74"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69:F69"/>
    <mergeCell ref="A70:F70"/>
    <mergeCell ref="A62:F62"/>
    <mergeCell ref="A59:F59"/>
    <mergeCell ref="A60:F60"/>
    <mergeCell ref="A66:F66"/>
    <mergeCell ref="G82:H82"/>
    <mergeCell ref="A73:F73"/>
    <mergeCell ref="A74:F74"/>
    <mergeCell ref="A75:F75"/>
    <mergeCell ref="G79:H79"/>
    <mergeCell ref="A18:F18"/>
    <mergeCell ref="A19:F19"/>
    <mergeCell ref="A20:F20"/>
    <mergeCell ref="A29:F29"/>
    <mergeCell ref="A30:F30"/>
    <mergeCell ref="A21:F21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72:F72"/>
    <mergeCell ref="A38:F38"/>
    <mergeCell ref="A37:F37"/>
    <mergeCell ref="A39:F39"/>
    <mergeCell ref="A65:F65"/>
    <mergeCell ref="A56:I56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2" workbookViewId="0">
      <pane ySplit="7" topLeftCell="A57" activePane="bottomLeft" state="frozen"/>
      <selection activeCell="A2" sqref="A2"/>
      <selection pane="bottomLeft" activeCell="G50" sqref="G50"/>
    </sheetView>
  </sheetViews>
  <sheetFormatPr defaultRowHeight="12.75"/>
  <cols>
    <col min="1" max="1" width="49.140625" style="37" customWidth="1"/>
    <col min="2" max="2" width="7.28515625" style="37" customWidth="1"/>
    <col min="3" max="3" width="9.5703125" style="37" bestFit="1" customWidth="1"/>
    <col min="4" max="4" width="9.28515625" style="37" customWidth="1"/>
    <col min="5" max="5" width="10.7109375" style="37" customWidth="1"/>
    <col min="6" max="6" width="14.140625" style="37" customWidth="1"/>
    <col min="7" max="7" width="12.28515625" style="37" customWidth="1"/>
    <col min="8" max="8" width="10.7109375" style="37" customWidth="1"/>
    <col min="9" max="9" width="15.5703125" style="37" customWidth="1"/>
    <col min="10" max="16384" width="9.140625" style="37"/>
  </cols>
  <sheetData>
    <row r="1" spans="1:9" hidden="1">
      <c r="A1" s="36"/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100" t="s">
        <v>324</v>
      </c>
      <c r="B2" s="100"/>
      <c r="C2" s="100"/>
      <c r="D2" s="100"/>
      <c r="E2" s="100"/>
      <c r="F2" s="100"/>
      <c r="G2" s="100"/>
      <c r="H2" s="100"/>
      <c r="I2" s="100"/>
    </row>
    <row r="3" spans="1:9" ht="15.75" customHeight="1">
      <c r="A3" s="106" t="s">
        <v>339</v>
      </c>
      <c r="B3" s="106"/>
      <c r="C3" s="106"/>
      <c r="D3" s="106"/>
      <c r="E3" s="106"/>
      <c r="F3" s="106"/>
      <c r="G3" s="106"/>
      <c r="H3" s="106"/>
      <c r="I3" s="106"/>
    </row>
    <row r="4" spans="1:9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3.5" customHeight="1" thickBot="1">
      <c r="A5" s="38"/>
      <c r="B5" s="38"/>
      <c r="C5" s="38"/>
      <c r="D5" s="38"/>
      <c r="E5" s="38"/>
      <c r="F5" s="38"/>
      <c r="G5" s="38"/>
      <c r="H5" s="38"/>
      <c r="I5" s="38" t="s">
        <v>325</v>
      </c>
    </row>
    <row r="6" spans="1:9" ht="12.75" customHeight="1" thickBot="1">
      <c r="A6" s="126" t="s">
        <v>288</v>
      </c>
      <c r="B6" s="128" t="s">
        <v>0</v>
      </c>
      <c r="C6" s="120" t="s">
        <v>78</v>
      </c>
      <c r="D6" s="121"/>
      <c r="E6" s="121"/>
      <c r="F6" s="121"/>
      <c r="G6" s="122"/>
      <c r="H6" s="123" t="s">
        <v>184</v>
      </c>
      <c r="I6" s="123" t="s">
        <v>43</v>
      </c>
    </row>
    <row r="7" spans="1:9" ht="64.5" customHeight="1" thickBot="1">
      <c r="A7" s="127"/>
      <c r="B7" s="129"/>
      <c r="C7" s="51" t="s">
        <v>176</v>
      </c>
      <c r="D7" s="51" t="s">
        <v>39</v>
      </c>
      <c r="E7" s="52" t="s">
        <v>41</v>
      </c>
      <c r="F7" s="51" t="s">
        <v>42</v>
      </c>
      <c r="G7" s="51" t="s">
        <v>79</v>
      </c>
      <c r="H7" s="124"/>
      <c r="I7" s="124"/>
    </row>
    <row r="8" spans="1:9" ht="16.5" customHeight="1" thickBot="1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ht="12.75" customHeight="1">
      <c r="A9" s="53" t="s">
        <v>106</v>
      </c>
      <c r="B9" s="39">
        <v>10</v>
      </c>
      <c r="C9" s="54">
        <v>78414</v>
      </c>
      <c r="D9" s="54"/>
      <c r="E9" s="54"/>
      <c r="F9" s="54">
        <v>17399409</v>
      </c>
      <c r="G9" s="54">
        <v>45895429</v>
      </c>
      <c r="H9" s="54"/>
      <c r="I9" s="54">
        <f>C9+D9+E9+F9+G9+H9</f>
        <v>63373252</v>
      </c>
    </row>
    <row r="10" spans="1:9" ht="12.75" customHeight="1">
      <c r="A10" s="49" t="s">
        <v>289</v>
      </c>
      <c r="B10" s="39">
        <v>11</v>
      </c>
      <c r="C10" s="40"/>
      <c r="D10" s="40"/>
      <c r="E10" s="40"/>
      <c r="F10" s="40"/>
      <c r="G10" s="70">
        <v>-484667</v>
      </c>
      <c r="H10" s="70"/>
      <c r="I10" s="70">
        <v>-484667</v>
      </c>
    </row>
    <row r="11" spans="1:9" ht="12.75" customHeight="1">
      <c r="A11" s="49" t="s">
        <v>290</v>
      </c>
      <c r="B11" s="48">
        <v>100</v>
      </c>
      <c r="C11" s="50">
        <f t="shared" ref="C11:I11" si="0">SUM(C9:C10)</f>
        <v>78414</v>
      </c>
      <c r="D11" s="50">
        <f t="shared" si="0"/>
        <v>0</v>
      </c>
      <c r="E11" s="50">
        <f t="shared" si="0"/>
        <v>0</v>
      </c>
      <c r="F11" s="50">
        <f t="shared" si="0"/>
        <v>17399409</v>
      </c>
      <c r="G11" s="50">
        <f t="shared" si="0"/>
        <v>45410762</v>
      </c>
      <c r="H11" s="50">
        <f t="shared" si="0"/>
        <v>0</v>
      </c>
      <c r="I11" s="50">
        <f t="shared" si="0"/>
        <v>62888585</v>
      </c>
    </row>
    <row r="12" spans="1:9" ht="12.75" customHeight="1">
      <c r="A12" s="49" t="s">
        <v>291</v>
      </c>
      <c r="B12" s="48">
        <v>200</v>
      </c>
      <c r="C12" s="50">
        <f t="shared" ref="C12:H12" si="1">C13+C14</f>
        <v>0</v>
      </c>
      <c r="D12" s="50">
        <f t="shared" si="1"/>
        <v>0</v>
      </c>
      <c r="E12" s="50">
        <f t="shared" si="1"/>
        <v>0</v>
      </c>
      <c r="F12" s="50">
        <f t="shared" si="1"/>
        <v>-1751812</v>
      </c>
      <c r="G12" s="50">
        <f t="shared" si="1"/>
        <v>7142446</v>
      </c>
      <c r="H12" s="50">
        <f t="shared" si="1"/>
        <v>0</v>
      </c>
      <c r="I12" s="50">
        <f>C12+D12+E12+F12+G12+H12</f>
        <v>5390634</v>
      </c>
    </row>
    <row r="13" spans="1:9" ht="12.75" customHeight="1">
      <c r="A13" s="49" t="s">
        <v>292</v>
      </c>
      <c r="B13" s="48">
        <v>210</v>
      </c>
      <c r="C13" s="50"/>
      <c r="D13" s="50"/>
      <c r="E13" s="50"/>
      <c r="F13" s="50"/>
      <c r="G13" s="50">
        <v>5390634</v>
      </c>
      <c r="H13" s="50"/>
      <c r="I13" s="50">
        <f>C13+D13+E13+F13+G13+H13</f>
        <v>5390634</v>
      </c>
    </row>
    <row r="14" spans="1:9" ht="12.75" customHeight="1">
      <c r="A14" s="49" t="s">
        <v>319</v>
      </c>
      <c r="B14" s="48">
        <v>220</v>
      </c>
      <c r="C14" s="50">
        <f t="shared" ref="C14:H14" si="2">C16+C17+C18+C19+C20+C21+C22+C23+C24+C25</f>
        <v>0</v>
      </c>
      <c r="D14" s="50">
        <f t="shared" si="2"/>
        <v>0</v>
      </c>
      <c r="E14" s="50">
        <f t="shared" si="2"/>
        <v>0</v>
      </c>
      <c r="F14" s="50">
        <f t="shared" si="2"/>
        <v>-1751812</v>
      </c>
      <c r="G14" s="50">
        <f t="shared" si="2"/>
        <v>1751812</v>
      </c>
      <c r="H14" s="50">
        <f t="shared" si="2"/>
        <v>0</v>
      </c>
      <c r="I14" s="50">
        <f>C14+D14+E14+F14+G14+H14</f>
        <v>0</v>
      </c>
    </row>
    <row r="15" spans="1:9" ht="15.75" customHeight="1">
      <c r="A15" s="49" t="s">
        <v>208</v>
      </c>
      <c r="B15" s="48"/>
      <c r="C15" s="50"/>
      <c r="D15" s="50"/>
      <c r="E15" s="50"/>
      <c r="F15" s="50"/>
      <c r="G15" s="50"/>
      <c r="H15" s="50"/>
      <c r="I15" s="50"/>
    </row>
    <row r="16" spans="1:9" ht="27" customHeight="1">
      <c r="A16" s="49" t="s">
        <v>293</v>
      </c>
      <c r="B16" s="48">
        <v>221</v>
      </c>
      <c r="C16" s="50"/>
      <c r="D16" s="50"/>
      <c r="E16" s="50"/>
      <c r="F16" s="50">
        <v>0</v>
      </c>
      <c r="G16" s="50"/>
      <c r="H16" s="50"/>
      <c r="I16" s="50">
        <f t="shared" ref="I16:I17" si="3">C16+D16+E16+F16+G16+H16</f>
        <v>0</v>
      </c>
    </row>
    <row r="17" spans="1:9" ht="24" customHeight="1">
      <c r="A17" s="49" t="s">
        <v>294</v>
      </c>
      <c r="B17" s="48">
        <v>222</v>
      </c>
      <c r="C17" s="50"/>
      <c r="D17" s="50"/>
      <c r="E17" s="50"/>
      <c r="F17" s="50">
        <v>-1751812</v>
      </c>
      <c r="G17" s="50">
        <v>1751812</v>
      </c>
      <c r="H17" s="50"/>
      <c r="I17" s="50">
        <f t="shared" si="3"/>
        <v>0</v>
      </c>
    </row>
    <row r="18" spans="1:9" ht="25.5" customHeight="1">
      <c r="A18" s="49" t="s">
        <v>295</v>
      </c>
      <c r="B18" s="48">
        <v>223</v>
      </c>
      <c r="C18" s="50"/>
      <c r="D18" s="50"/>
      <c r="E18" s="50"/>
      <c r="F18" s="50"/>
      <c r="G18" s="50"/>
      <c r="H18" s="50"/>
      <c r="I18" s="50">
        <f t="shared" ref="I18:I26" si="4">C18+D18+E18+F18+G18+H18</f>
        <v>0</v>
      </c>
    </row>
    <row r="19" spans="1:9" ht="37.5" customHeight="1">
      <c r="A19" s="49" t="s">
        <v>211</v>
      </c>
      <c r="B19" s="48">
        <v>224</v>
      </c>
      <c r="C19" s="50"/>
      <c r="D19" s="50"/>
      <c r="E19" s="50"/>
      <c r="F19" s="50"/>
      <c r="G19" s="50"/>
      <c r="H19" s="50"/>
      <c r="I19" s="50">
        <f t="shared" si="4"/>
        <v>0</v>
      </c>
    </row>
    <row r="20" spans="1:9" ht="15" customHeight="1">
      <c r="A20" s="49" t="s">
        <v>212</v>
      </c>
      <c r="B20" s="48">
        <v>225</v>
      </c>
      <c r="C20" s="50"/>
      <c r="D20" s="50"/>
      <c r="E20" s="50"/>
      <c r="F20" s="50"/>
      <c r="G20" s="50"/>
      <c r="H20" s="50"/>
      <c r="I20" s="50">
        <f t="shared" si="4"/>
        <v>0</v>
      </c>
    </row>
    <row r="21" spans="1:9" ht="24.75" customHeight="1">
      <c r="A21" s="49" t="s">
        <v>213</v>
      </c>
      <c r="B21" s="48">
        <v>226</v>
      </c>
      <c r="C21" s="50"/>
      <c r="D21" s="50"/>
      <c r="E21" s="50"/>
      <c r="F21" s="50"/>
      <c r="G21" s="50"/>
      <c r="H21" s="50"/>
      <c r="I21" s="50">
        <f t="shared" si="4"/>
        <v>0</v>
      </c>
    </row>
    <row r="22" spans="1:9" ht="25.5" customHeight="1">
      <c r="A22" s="49" t="s">
        <v>296</v>
      </c>
      <c r="B22" s="48">
        <v>227</v>
      </c>
      <c r="C22" s="50"/>
      <c r="D22" s="50"/>
      <c r="E22" s="50"/>
      <c r="F22" s="50"/>
      <c r="G22" s="50"/>
      <c r="H22" s="50"/>
      <c r="I22" s="50">
        <f t="shared" si="4"/>
        <v>0</v>
      </c>
    </row>
    <row r="23" spans="1:9" ht="12.75" customHeight="1">
      <c r="A23" s="49" t="s">
        <v>215</v>
      </c>
      <c r="B23" s="48">
        <v>228</v>
      </c>
      <c r="C23" s="50"/>
      <c r="D23" s="50"/>
      <c r="E23" s="50"/>
      <c r="F23" s="50"/>
      <c r="G23" s="50"/>
      <c r="H23" s="50"/>
      <c r="I23" s="50">
        <f t="shared" si="4"/>
        <v>0</v>
      </c>
    </row>
    <row r="24" spans="1:9" ht="12.75" customHeight="1">
      <c r="A24" s="49" t="s">
        <v>217</v>
      </c>
      <c r="B24" s="48">
        <v>229</v>
      </c>
      <c r="C24" s="50"/>
      <c r="D24" s="50"/>
      <c r="E24" s="50"/>
      <c r="F24" s="50"/>
      <c r="G24" s="50"/>
      <c r="H24" s="50"/>
      <c r="I24" s="50">
        <f t="shared" si="4"/>
        <v>0</v>
      </c>
    </row>
    <row r="25" spans="1:9" ht="12.75" customHeight="1">
      <c r="A25" s="49" t="s">
        <v>320</v>
      </c>
      <c r="B25" s="48">
        <v>230</v>
      </c>
      <c r="C25" s="50"/>
      <c r="D25" s="50"/>
      <c r="E25" s="50"/>
      <c r="F25" s="50"/>
      <c r="G25" s="50"/>
      <c r="H25" s="50"/>
      <c r="I25" s="50">
        <f t="shared" si="4"/>
        <v>0</v>
      </c>
    </row>
    <row r="26" spans="1:9" ht="12.75" customHeight="1">
      <c r="A26" s="49" t="s">
        <v>315</v>
      </c>
      <c r="B26" s="48">
        <v>300</v>
      </c>
      <c r="C26" s="50">
        <f t="shared" ref="C26:H26" si="5">C28+C33+C34+C35+C36+C37+C38+C39+C40</f>
        <v>0</v>
      </c>
      <c r="D26" s="50">
        <f t="shared" si="5"/>
        <v>0</v>
      </c>
      <c r="E26" s="50">
        <f t="shared" si="5"/>
        <v>0</v>
      </c>
      <c r="F26" s="50">
        <f t="shared" si="5"/>
        <v>0</v>
      </c>
      <c r="G26" s="50">
        <f t="shared" si="5"/>
        <v>-2261565</v>
      </c>
      <c r="H26" s="50">
        <f t="shared" si="5"/>
        <v>0</v>
      </c>
      <c r="I26" s="50">
        <f t="shared" si="4"/>
        <v>-2261565</v>
      </c>
    </row>
    <row r="27" spans="1:9" ht="12.75" customHeight="1">
      <c r="A27" s="49" t="s">
        <v>208</v>
      </c>
      <c r="B27" s="48"/>
      <c r="C27" s="50"/>
      <c r="D27" s="50"/>
      <c r="E27" s="50"/>
      <c r="F27" s="50"/>
      <c r="G27" s="50"/>
      <c r="H27" s="50"/>
      <c r="I27" s="50"/>
    </row>
    <row r="28" spans="1:9" ht="12.75" customHeight="1">
      <c r="A28" s="49" t="s">
        <v>313</v>
      </c>
      <c r="B28" s="48">
        <v>310</v>
      </c>
      <c r="C28" s="50"/>
      <c r="D28" s="50"/>
      <c r="E28" s="50"/>
      <c r="F28" s="50"/>
      <c r="G28" s="50"/>
      <c r="H28" s="50"/>
      <c r="I28" s="50">
        <f>C28+D28+E28+F28+G28+H28</f>
        <v>0</v>
      </c>
    </row>
    <row r="29" spans="1:9" ht="12.75" customHeight="1">
      <c r="A29" s="49" t="s">
        <v>208</v>
      </c>
      <c r="B29" s="48"/>
      <c r="C29" s="50"/>
      <c r="D29" s="50"/>
      <c r="E29" s="50"/>
      <c r="F29" s="50"/>
      <c r="G29" s="50"/>
      <c r="H29" s="50"/>
      <c r="I29" s="50"/>
    </row>
    <row r="30" spans="1:9" ht="12.75" customHeight="1">
      <c r="A30" s="49" t="s">
        <v>297</v>
      </c>
      <c r="B30" s="48"/>
      <c r="C30" s="50"/>
      <c r="D30" s="50"/>
      <c r="E30" s="50"/>
      <c r="F30" s="50"/>
      <c r="G30" s="50"/>
      <c r="H30" s="50"/>
      <c r="I30" s="50"/>
    </row>
    <row r="31" spans="1:9" ht="24" customHeight="1">
      <c r="A31" s="49" t="s">
        <v>298</v>
      </c>
      <c r="B31" s="48"/>
      <c r="C31" s="50"/>
      <c r="D31" s="50"/>
      <c r="E31" s="50"/>
      <c r="F31" s="50"/>
      <c r="G31" s="50"/>
      <c r="H31" s="50"/>
      <c r="I31" s="50"/>
    </row>
    <row r="32" spans="1:9" ht="24" customHeight="1">
      <c r="A32" s="49" t="s">
        <v>299</v>
      </c>
      <c r="B32" s="48"/>
      <c r="C32" s="50"/>
      <c r="D32" s="50"/>
      <c r="E32" s="50"/>
      <c r="F32" s="50"/>
      <c r="G32" s="50"/>
      <c r="H32" s="50"/>
      <c r="I32" s="50"/>
    </row>
    <row r="33" spans="1:9" ht="12.75" customHeight="1">
      <c r="A33" s="49" t="s">
        <v>300</v>
      </c>
      <c r="B33" s="48">
        <v>311</v>
      </c>
      <c r="C33" s="50"/>
      <c r="D33" s="50"/>
      <c r="E33" s="50"/>
      <c r="F33" s="50"/>
      <c r="G33" s="50"/>
      <c r="H33" s="50"/>
      <c r="I33" s="50">
        <f>C33+D33+E33+F33+G33+H33</f>
        <v>0</v>
      </c>
    </row>
    <row r="34" spans="1:9">
      <c r="A34" s="49" t="s">
        <v>301</v>
      </c>
      <c r="B34" s="48">
        <v>312</v>
      </c>
      <c r="C34" s="50"/>
      <c r="D34" s="50"/>
      <c r="E34" s="50"/>
      <c r="F34" s="50"/>
      <c r="G34" s="50"/>
      <c r="H34" s="50"/>
      <c r="I34" s="50">
        <f t="shared" ref="I34:I40" si="6">C34+D34+E34+F34+G34+H34</f>
        <v>0</v>
      </c>
    </row>
    <row r="35" spans="1:9" ht="24">
      <c r="A35" s="49" t="s">
        <v>302</v>
      </c>
      <c r="B35" s="48">
        <v>313</v>
      </c>
      <c r="C35" s="50"/>
      <c r="D35" s="50"/>
      <c r="E35" s="50"/>
      <c r="F35" s="50"/>
      <c r="G35" s="50"/>
      <c r="H35" s="50"/>
      <c r="I35" s="50">
        <f t="shared" si="6"/>
        <v>0</v>
      </c>
    </row>
    <row r="36" spans="1:9" ht="26.25" customHeight="1">
      <c r="A36" s="49" t="s">
        <v>303</v>
      </c>
      <c r="B36" s="48">
        <v>314</v>
      </c>
      <c r="C36" s="50"/>
      <c r="D36" s="50"/>
      <c r="E36" s="50"/>
      <c r="F36" s="50"/>
      <c r="G36" s="50"/>
      <c r="H36" s="50"/>
      <c r="I36" s="50">
        <f t="shared" si="6"/>
        <v>0</v>
      </c>
    </row>
    <row r="37" spans="1:9" ht="12.75" customHeight="1">
      <c r="A37" s="49" t="s">
        <v>304</v>
      </c>
      <c r="B37" s="48">
        <v>315</v>
      </c>
      <c r="C37" s="50"/>
      <c r="D37" s="50"/>
      <c r="E37" s="50"/>
      <c r="F37" s="50"/>
      <c r="G37" s="50">
        <v>-2261565</v>
      </c>
      <c r="H37" s="50"/>
      <c r="I37" s="50">
        <f t="shared" si="6"/>
        <v>-2261565</v>
      </c>
    </row>
    <row r="38" spans="1:9">
      <c r="A38" s="49" t="s">
        <v>305</v>
      </c>
      <c r="B38" s="48">
        <v>316</v>
      </c>
      <c r="C38" s="50"/>
      <c r="D38" s="50"/>
      <c r="E38" s="50"/>
      <c r="F38" s="50"/>
      <c r="G38" s="50"/>
      <c r="H38" s="50"/>
      <c r="I38" s="50">
        <f t="shared" si="6"/>
        <v>0</v>
      </c>
    </row>
    <row r="39" spans="1:9">
      <c r="A39" s="49" t="s">
        <v>306</v>
      </c>
      <c r="B39" s="48">
        <v>317</v>
      </c>
      <c r="C39" s="50"/>
      <c r="D39" s="50"/>
      <c r="E39" s="50"/>
      <c r="F39" s="50"/>
      <c r="G39" s="50"/>
      <c r="H39" s="50"/>
      <c r="I39" s="50">
        <f t="shared" si="6"/>
        <v>0</v>
      </c>
    </row>
    <row r="40" spans="1:9" ht="24">
      <c r="A40" s="49" t="s">
        <v>307</v>
      </c>
      <c r="B40" s="48">
        <v>318</v>
      </c>
      <c r="C40" s="50"/>
      <c r="D40" s="50"/>
      <c r="E40" s="50"/>
      <c r="F40" s="50"/>
      <c r="G40" s="50"/>
      <c r="H40" s="50"/>
      <c r="I40" s="50">
        <f t="shared" si="6"/>
        <v>0</v>
      </c>
    </row>
    <row r="41" spans="1:9" ht="24">
      <c r="A41" s="49" t="s">
        <v>308</v>
      </c>
      <c r="B41" s="48">
        <v>400</v>
      </c>
      <c r="C41" s="50">
        <f t="shared" ref="C41:H41" si="7">C11+C12+C26</f>
        <v>78414</v>
      </c>
      <c r="D41" s="50">
        <f t="shared" si="7"/>
        <v>0</v>
      </c>
      <c r="E41" s="50">
        <f t="shared" si="7"/>
        <v>0</v>
      </c>
      <c r="F41" s="50">
        <f t="shared" si="7"/>
        <v>15647597</v>
      </c>
      <c r="G41" s="50">
        <f t="shared" si="7"/>
        <v>50291643</v>
      </c>
      <c r="H41" s="50">
        <f t="shared" si="7"/>
        <v>0</v>
      </c>
      <c r="I41" s="50">
        <f t="shared" ref="I41:I46" si="8">C41+D41+E41+F41+G41+H41</f>
        <v>66017654</v>
      </c>
    </row>
    <row r="42" spans="1:9">
      <c r="A42" s="49" t="s">
        <v>289</v>
      </c>
      <c r="B42" s="48">
        <v>401</v>
      </c>
      <c r="C42" s="50"/>
      <c r="D42" s="50"/>
      <c r="E42" s="50"/>
      <c r="F42" s="50"/>
      <c r="G42" s="50"/>
      <c r="H42" s="50"/>
      <c r="I42" s="50">
        <f t="shared" si="8"/>
        <v>0</v>
      </c>
    </row>
    <row r="43" spans="1:9">
      <c r="A43" s="49" t="s">
        <v>309</v>
      </c>
      <c r="B43" s="48">
        <v>500</v>
      </c>
      <c r="C43" s="50">
        <f t="shared" ref="C43:H43" si="9">SUM(C41:C42)</f>
        <v>78414</v>
      </c>
      <c r="D43" s="50">
        <f t="shared" si="9"/>
        <v>0</v>
      </c>
      <c r="E43" s="50">
        <f t="shared" si="9"/>
        <v>0</v>
      </c>
      <c r="F43" s="50">
        <f t="shared" si="9"/>
        <v>15647597</v>
      </c>
      <c r="G43" s="50">
        <f t="shared" si="9"/>
        <v>50291643</v>
      </c>
      <c r="H43" s="50">
        <f t="shared" si="9"/>
        <v>0</v>
      </c>
      <c r="I43" s="50">
        <f t="shared" si="8"/>
        <v>66017654</v>
      </c>
    </row>
    <row r="44" spans="1:9">
      <c r="A44" s="49" t="s">
        <v>310</v>
      </c>
      <c r="B44" s="48">
        <v>600</v>
      </c>
      <c r="C44" s="50">
        <f t="shared" ref="C44:H44" si="10">C45+C46</f>
        <v>0</v>
      </c>
      <c r="D44" s="50">
        <f t="shared" si="10"/>
        <v>0</v>
      </c>
      <c r="E44" s="50">
        <f t="shared" si="10"/>
        <v>0</v>
      </c>
      <c r="F44" s="50">
        <f t="shared" si="10"/>
        <v>-849898</v>
      </c>
      <c r="G44" s="50">
        <f>G45+G46</f>
        <v>9929959</v>
      </c>
      <c r="H44" s="50">
        <f t="shared" si="10"/>
        <v>0</v>
      </c>
      <c r="I44" s="50">
        <f t="shared" si="8"/>
        <v>9080061</v>
      </c>
    </row>
    <row r="45" spans="1:9">
      <c r="A45" s="49" t="s">
        <v>292</v>
      </c>
      <c r="B45" s="48">
        <v>610</v>
      </c>
      <c r="C45" s="50"/>
      <c r="D45" s="50"/>
      <c r="E45" s="50"/>
      <c r="F45" s="58"/>
      <c r="G45" s="58">
        <v>9080061</v>
      </c>
      <c r="H45" s="50"/>
      <c r="I45" s="50">
        <f t="shared" si="8"/>
        <v>9080061</v>
      </c>
    </row>
    <row r="46" spans="1:9" ht="17.25" customHeight="1">
      <c r="A46" s="49" t="s">
        <v>316</v>
      </c>
      <c r="B46" s="48">
        <v>620</v>
      </c>
      <c r="C46" s="50">
        <f t="shared" ref="C46:H46" si="11">C48+C49+C50+C51+C52+C53+C54+C55+C56+C57</f>
        <v>0</v>
      </c>
      <c r="D46" s="50">
        <f t="shared" si="11"/>
        <v>0</v>
      </c>
      <c r="E46" s="50">
        <f t="shared" si="11"/>
        <v>0</v>
      </c>
      <c r="F46" s="58">
        <f t="shared" si="11"/>
        <v>-849898</v>
      </c>
      <c r="G46" s="58">
        <f t="shared" si="11"/>
        <v>849898</v>
      </c>
      <c r="H46" s="50">
        <f t="shared" si="11"/>
        <v>0</v>
      </c>
      <c r="I46" s="50">
        <f t="shared" si="8"/>
        <v>0</v>
      </c>
    </row>
    <row r="47" spans="1:9">
      <c r="A47" s="49" t="s">
        <v>208</v>
      </c>
      <c r="B47" s="48"/>
      <c r="C47" s="50"/>
      <c r="D47" s="50"/>
      <c r="E47" s="50"/>
      <c r="F47" s="58"/>
      <c r="G47" s="58"/>
      <c r="H47" s="50"/>
      <c r="I47" s="50"/>
    </row>
    <row r="48" spans="1:9" ht="24">
      <c r="A48" s="49" t="s">
        <v>293</v>
      </c>
      <c r="B48" s="48">
        <v>621</v>
      </c>
      <c r="C48" s="50"/>
      <c r="D48" s="50"/>
      <c r="E48" s="50"/>
      <c r="F48" s="58"/>
      <c r="G48" s="58"/>
      <c r="H48" s="50"/>
      <c r="I48" s="50">
        <f>F48</f>
        <v>0</v>
      </c>
    </row>
    <row r="49" spans="1:9" ht="27.75" customHeight="1">
      <c r="A49" s="49" t="s">
        <v>294</v>
      </c>
      <c r="B49" s="48">
        <v>622</v>
      </c>
      <c r="C49" s="50"/>
      <c r="D49" s="50"/>
      <c r="E49" s="50"/>
      <c r="F49" s="58">
        <v>-849898</v>
      </c>
      <c r="G49" s="58">
        <v>849898</v>
      </c>
      <c r="H49" s="50"/>
      <c r="I49" s="50">
        <f>C49+D49+E49+F49+G49+H49</f>
        <v>0</v>
      </c>
    </row>
    <row r="50" spans="1:9" ht="29.25" customHeight="1">
      <c r="A50" s="49" t="s">
        <v>295</v>
      </c>
      <c r="B50" s="48">
        <v>623</v>
      </c>
      <c r="C50" s="50"/>
      <c r="D50" s="50"/>
      <c r="E50" s="50"/>
      <c r="F50" s="50"/>
      <c r="G50" s="50"/>
      <c r="H50" s="50"/>
      <c r="I50" s="50">
        <f t="shared" ref="I50:I58" si="12">C50+D50+E50+F50+G50+H50</f>
        <v>0</v>
      </c>
    </row>
    <row r="51" spans="1:9" ht="39.75" customHeight="1">
      <c r="A51" s="49" t="s">
        <v>211</v>
      </c>
      <c r="B51" s="48">
        <v>624</v>
      </c>
      <c r="C51" s="50"/>
      <c r="D51" s="50"/>
      <c r="E51" s="50"/>
      <c r="F51" s="50"/>
      <c r="G51" s="50"/>
      <c r="H51" s="50"/>
      <c r="I51" s="50">
        <f t="shared" si="12"/>
        <v>0</v>
      </c>
    </row>
    <row r="52" spans="1:9">
      <c r="A52" s="49" t="s">
        <v>212</v>
      </c>
      <c r="B52" s="48">
        <v>625</v>
      </c>
      <c r="C52" s="50"/>
      <c r="D52" s="50"/>
      <c r="E52" s="50"/>
      <c r="F52" s="50"/>
      <c r="G52" s="50"/>
      <c r="H52" s="50"/>
      <c r="I52" s="50">
        <f t="shared" si="12"/>
        <v>0</v>
      </c>
    </row>
    <row r="53" spans="1:9" ht="24">
      <c r="A53" s="49" t="s">
        <v>311</v>
      </c>
      <c r="B53" s="48">
        <v>626</v>
      </c>
      <c r="C53" s="50"/>
      <c r="D53" s="50"/>
      <c r="E53" s="50"/>
      <c r="F53" s="50"/>
      <c r="G53" s="50"/>
      <c r="H53" s="50"/>
      <c r="I53" s="50">
        <f t="shared" si="12"/>
        <v>0</v>
      </c>
    </row>
    <row r="54" spans="1:9" ht="24">
      <c r="A54" s="49" t="s">
        <v>296</v>
      </c>
      <c r="B54" s="48">
        <v>627</v>
      </c>
      <c r="C54" s="50"/>
      <c r="D54" s="50"/>
      <c r="E54" s="50"/>
      <c r="F54" s="50"/>
      <c r="G54" s="50"/>
      <c r="H54" s="50"/>
      <c r="I54" s="50">
        <f t="shared" si="12"/>
        <v>0</v>
      </c>
    </row>
    <row r="55" spans="1:9">
      <c r="A55" s="49" t="s">
        <v>215</v>
      </c>
      <c r="B55" s="48">
        <v>628</v>
      </c>
      <c r="C55" s="50"/>
      <c r="D55" s="50"/>
      <c r="E55" s="50"/>
      <c r="F55" s="50"/>
      <c r="G55" s="50"/>
      <c r="H55" s="50"/>
      <c r="I55" s="50">
        <f t="shared" si="12"/>
        <v>0</v>
      </c>
    </row>
    <row r="56" spans="1:9">
      <c r="A56" s="49" t="s">
        <v>217</v>
      </c>
      <c r="B56" s="48">
        <v>629</v>
      </c>
      <c r="C56" s="50"/>
      <c r="D56" s="50"/>
      <c r="E56" s="50"/>
      <c r="F56" s="50"/>
      <c r="G56" s="50"/>
      <c r="H56" s="50"/>
      <c r="I56" s="50">
        <f t="shared" si="12"/>
        <v>0</v>
      </c>
    </row>
    <row r="57" spans="1:9">
      <c r="A57" s="49" t="s">
        <v>320</v>
      </c>
      <c r="B57" s="48">
        <v>630</v>
      </c>
      <c r="C57" s="50"/>
      <c r="D57" s="50"/>
      <c r="E57" s="50"/>
      <c r="F57" s="50"/>
      <c r="G57" s="50"/>
      <c r="H57" s="50"/>
      <c r="I57" s="50">
        <f t="shared" si="12"/>
        <v>0</v>
      </c>
    </row>
    <row r="58" spans="1:9">
      <c r="A58" s="49" t="s">
        <v>312</v>
      </c>
      <c r="B58" s="48">
        <v>700</v>
      </c>
      <c r="C58" s="50">
        <f t="shared" ref="C58:H58" si="13">C60+C65+C66+C67+C68+C69+C70+C71+C72</f>
        <v>0</v>
      </c>
      <c r="D58" s="50">
        <f t="shared" si="13"/>
        <v>0</v>
      </c>
      <c r="E58" s="50">
        <f t="shared" si="13"/>
        <v>0</v>
      </c>
      <c r="F58" s="50">
        <f t="shared" si="13"/>
        <v>0</v>
      </c>
      <c r="G58" s="50">
        <f t="shared" si="13"/>
        <v>-2695317</v>
      </c>
      <c r="H58" s="50">
        <f t="shared" si="13"/>
        <v>0</v>
      </c>
      <c r="I58" s="50">
        <f t="shared" si="12"/>
        <v>-2695317</v>
      </c>
    </row>
    <row r="59" spans="1:9">
      <c r="A59" s="49" t="s">
        <v>208</v>
      </c>
      <c r="B59" s="48"/>
      <c r="C59" s="50"/>
      <c r="D59" s="50"/>
      <c r="E59" s="50"/>
      <c r="F59" s="50"/>
      <c r="G59" s="50"/>
      <c r="H59" s="50"/>
      <c r="I59" s="50"/>
    </row>
    <row r="60" spans="1:9">
      <c r="A60" s="49" t="s">
        <v>313</v>
      </c>
      <c r="B60" s="48">
        <v>710</v>
      </c>
      <c r="C60" s="50"/>
      <c r="D60" s="50"/>
      <c r="E60" s="50"/>
      <c r="F60" s="50"/>
      <c r="G60" s="50"/>
      <c r="H60" s="50"/>
      <c r="I60" s="50">
        <f>C60+D60+E60+F60+G60+H60</f>
        <v>0</v>
      </c>
    </row>
    <row r="61" spans="1:9">
      <c r="A61" s="49" t="s">
        <v>208</v>
      </c>
      <c r="B61" s="48"/>
      <c r="C61" s="50"/>
      <c r="D61" s="50"/>
      <c r="E61" s="50"/>
      <c r="F61" s="50"/>
      <c r="G61" s="50"/>
      <c r="H61" s="50"/>
      <c r="I61" s="50"/>
    </row>
    <row r="62" spans="1:9">
      <c r="A62" s="49" t="s">
        <v>297</v>
      </c>
      <c r="B62" s="48"/>
      <c r="C62" s="50"/>
      <c r="D62" s="50"/>
      <c r="E62" s="50"/>
      <c r="F62" s="50"/>
      <c r="G62" s="50"/>
      <c r="H62" s="50"/>
      <c r="I62" s="50"/>
    </row>
    <row r="63" spans="1:9">
      <c r="A63" s="49" t="s">
        <v>298</v>
      </c>
      <c r="B63" s="48"/>
      <c r="C63" s="50"/>
      <c r="D63" s="50"/>
      <c r="E63" s="50"/>
      <c r="F63" s="50"/>
      <c r="G63" s="50"/>
      <c r="H63" s="50"/>
      <c r="I63" s="50"/>
    </row>
    <row r="64" spans="1:9" ht="24">
      <c r="A64" s="49" t="s">
        <v>299</v>
      </c>
      <c r="B64" s="48"/>
      <c r="C64" s="50"/>
      <c r="D64" s="50"/>
      <c r="E64" s="50"/>
      <c r="F64" s="50"/>
      <c r="G64" s="50"/>
      <c r="H64" s="50"/>
      <c r="I64" s="50"/>
    </row>
    <row r="65" spans="1:9">
      <c r="A65" s="49" t="s">
        <v>300</v>
      </c>
      <c r="B65" s="48">
        <v>711</v>
      </c>
      <c r="C65" s="50"/>
      <c r="D65" s="50"/>
      <c r="E65" s="50"/>
      <c r="F65" s="50"/>
      <c r="G65" s="50"/>
      <c r="H65" s="50"/>
      <c r="I65" s="50">
        <f>C65+D65+E65+F65+G65+H65</f>
        <v>0</v>
      </c>
    </row>
    <row r="66" spans="1:9">
      <c r="A66" s="49" t="s">
        <v>301</v>
      </c>
      <c r="B66" s="48">
        <v>712</v>
      </c>
      <c r="C66" s="50"/>
      <c r="D66" s="50"/>
      <c r="E66" s="50"/>
      <c r="F66" s="50"/>
      <c r="G66" s="50"/>
      <c r="H66" s="50"/>
      <c r="I66" s="50">
        <f t="shared" ref="I66:I72" si="14">C66+D66+E66+F66+G66+H66</f>
        <v>0</v>
      </c>
    </row>
    <row r="67" spans="1:9" ht="24">
      <c r="A67" s="49" t="s">
        <v>314</v>
      </c>
      <c r="B67" s="48">
        <v>713</v>
      </c>
      <c r="C67" s="50"/>
      <c r="D67" s="50"/>
      <c r="E67" s="50"/>
      <c r="F67" s="50"/>
      <c r="G67" s="50"/>
      <c r="H67" s="50"/>
      <c r="I67" s="50">
        <f t="shared" si="14"/>
        <v>0</v>
      </c>
    </row>
    <row r="68" spans="1:9" ht="24">
      <c r="A68" s="49" t="s">
        <v>303</v>
      </c>
      <c r="B68" s="48">
        <v>714</v>
      </c>
      <c r="C68" s="50"/>
      <c r="D68" s="50"/>
      <c r="E68" s="50"/>
      <c r="F68" s="50"/>
      <c r="G68" s="50"/>
      <c r="H68" s="50"/>
      <c r="I68" s="50">
        <f t="shared" si="14"/>
        <v>0</v>
      </c>
    </row>
    <row r="69" spans="1:9">
      <c r="A69" s="49" t="s">
        <v>304</v>
      </c>
      <c r="B69" s="48">
        <v>715</v>
      </c>
      <c r="C69" s="50"/>
      <c r="D69" s="50"/>
      <c r="E69" s="50"/>
      <c r="F69" s="50"/>
      <c r="G69" s="50">
        <v>-2695317</v>
      </c>
      <c r="H69" s="50"/>
      <c r="I69" s="50">
        <f t="shared" si="14"/>
        <v>-2695317</v>
      </c>
    </row>
    <row r="70" spans="1:9">
      <c r="A70" s="49" t="s">
        <v>305</v>
      </c>
      <c r="B70" s="48">
        <v>716</v>
      </c>
      <c r="C70" s="50"/>
      <c r="D70" s="50"/>
      <c r="E70" s="50"/>
      <c r="F70" s="50"/>
      <c r="G70" s="50"/>
      <c r="H70" s="50"/>
      <c r="I70" s="50">
        <f t="shared" si="14"/>
        <v>0</v>
      </c>
    </row>
    <row r="71" spans="1:9">
      <c r="A71" s="49" t="s">
        <v>306</v>
      </c>
      <c r="B71" s="48">
        <v>717</v>
      </c>
      <c r="C71" s="50"/>
      <c r="D71" s="50"/>
      <c r="E71" s="50"/>
      <c r="F71" s="50"/>
      <c r="G71" s="50"/>
      <c r="H71" s="50"/>
      <c r="I71" s="50">
        <f t="shared" si="14"/>
        <v>0</v>
      </c>
    </row>
    <row r="72" spans="1:9" ht="24">
      <c r="A72" s="49" t="s">
        <v>307</v>
      </c>
      <c r="B72" s="48">
        <v>718</v>
      </c>
      <c r="C72" s="50"/>
      <c r="D72" s="50"/>
      <c r="E72" s="50"/>
      <c r="F72" s="50"/>
      <c r="G72" s="50"/>
      <c r="H72" s="50"/>
      <c r="I72" s="50">
        <f t="shared" si="14"/>
        <v>0</v>
      </c>
    </row>
    <row r="73" spans="1:9" ht="24">
      <c r="A73" s="49" t="s">
        <v>340</v>
      </c>
      <c r="B73" s="48">
        <v>800</v>
      </c>
      <c r="C73" s="50">
        <f>C43+C44+C58</f>
        <v>78414</v>
      </c>
      <c r="D73" s="50"/>
      <c r="E73" s="50"/>
      <c r="F73" s="50">
        <f>F43+F44+F58</f>
        <v>14797699</v>
      </c>
      <c r="G73" s="50">
        <f>G43+G44+G58</f>
        <v>57526285</v>
      </c>
      <c r="H73" s="50"/>
      <c r="I73" s="50">
        <f>I43+I44+I58</f>
        <v>72402398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317</v>
      </c>
      <c r="B77" s="4"/>
      <c r="C77" s="4" t="s">
        <v>332</v>
      </c>
      <c r="D77" s="4"/>
      <c r="E77" s="4"/>
      <c r="F77" s="4"/>
      <c r="G77" s="4" t="s">
        <v>96</v>
      </c>
      <c r="H77" s="4"/>
      <c r="I77" s="3"/>
    </row>
    <row r="78" spans="1:9" ht="10.5" customHeight="1">
      <c r="A78" s="6"/>
      <c r="B78" s="6" t="s">
        <v>97</v>
      </c>
      <c r="C78" s="6"/>
      <c r="D78" s="6"/>
      <c r="E78" s="6"/>
      <c r="F78" s="6"/>
      <c r="G78" s="74" t="s">
        <v>83</v>
      </c>
      <c r="H78" s="74"/>
      <c r="I78" s="3"/>
    </row>
    <row r="79" spans="1:9" ht="22.5" customHeight="1">
      <c r="A79" s="4" t="s">
        <v>318</v>
      </c>
      <c r="B79" s="4"/>
      <c r="C79" s="4" t="s">
        <v>99</v>
      </c>
      <c r="D79" s="4"/>
      <c r="E79" s="4"/>
      <c r="F79" s="4"/>
      <c r="G79" s="4" t="s">
        <v>96</v>
      </c>
      <c r="H79" s="4"/>
      <c r="I79" s="3"/>
    </row>
    <row r="80" spans="1:9">
      <c r="A80" s="3"/>
      <c r="B80" s="3" t="s">
        <v>97</v>
      </c>
      <c r="C80" s="3"/>
      <c r="D80" s="3"/>
      <c r="E80" s="3"/>
      <c r="F80" s="3"/>
      <c r="G80" s="74" t="s">
        <v>83</v>
      </c>
      <c r="H80" s="74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100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A2:I2"/>
    <mergeCell ref="A3:I3"/>
    <mergeCell ref="A4:I4"/>
    <mergeCell ref="A6:A7"/>
    <mergeCell ref="B6:B7"/>
    <mergeCell ref="G78:H78"/>
    <mergeCell ref="G80:H80"/>
    <mergeCell ref="C6:G6"/>
    <mergeCell ref="H6:H7"/>
    <mergeCell ref="I6:I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 (тен)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2019-07-25T09:45:17Z</cp:lastPrinted>
  <dcterms:created xsi:type="dcterms:W3CDTF">2008-06-27T12:07:19Z</dcterms:created>
  <dcterms:modified xsi:type="dcterms:W3CDTF">2020-06-16T08:33:22Z</dcterms:modified>
</cp:coreProperties>
</file>