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75" windowWidth="19320" windowHeight="5370" tabRatio="930"/>
  </bookViews>
  <sheets>
    <sheet name="баланс" sheetId="1" r:id="rId1"/>
    <sheet name="отчет приб и убыт" sheetId="11" r:id="rId2"/>
    <sheet name="движ денег" sheetId="12" r:id="rId3"/>
    <sheet name="капитал" sheetId="13" r:id="rId4"/>
  </sheets>
  <externalReferences>
    <externalReference r:id="rId5"/>
  </externalReferences>
  <definedNames>
    <definedName name="_xlnm.Print_Area" localSheetId="0">баланс!$A$1:$D$77</definedName>
    <definedName name="_xlnm.Print_Area" localSheetId="2">'движ денег'!$A$1:$D$82</definedName>
    <definedName name="_xlnm.Print_Area" localSheetId="3">капитал!$A$1:$I$78</definedName>
    <definedName name="_xlnm.Print_Area" localSheetId="1">'отчет приб и убыт'!$A$1:$D$59</definedName>
  </definedNames>
  <calcPr calcId="145621"/>
</workbook>
</file>

<file path=xl/calcChain.xml><?xml version="1.0" encoding="utf-8"?>
<calcChain xmlns="http://schemas.openxmlformats.org/spreadsheetml/2006/main">
  <c r="C54" i="12" l="1"/>
  <c r="C26" i="12"/>
  <c r="C75" i="12" l="1"/>
  <c r="I55" i="13" l="1"/>
  <c r="G40" i="13"/>
  <c r="G12" i="13"/>
  <c r="I12" i="13" s="1"/>
  <c r="D40" i="13"/>
  <c r="E40" i="13"/>
  <c r="C40" i="13"/>
  <c r="I13" i="13"/>
  <c r="I11" i="13"/>
  <c r="G11" i="13"/>
  <c r="F11" i="13"/>
  <c r="F40" i="13" s="1"/>
  <c r="I9" i="13"/>
  <c r="A76" i="13" l="1"/>
  <c r="A79" i="12"/>
  <c r="A57" i="11"/>
  <c r="A54" i="11"/>
  <c r="I32" i="13" l="1"/>
  <c r="C41" i="13"/>
  <c r="C43" i="13" s="1"/>
  <c r="D6" i="12" l="1"/>
  <c r="I42" i="13" l="1"/>
  <c r="A74" i="13" l="1"/>
  <c r="A76" i="12"/>
  <c r="H40" i="13" l="1"/>
  <c r="G41" i="13"/>
  <c r="G43" i="13" s="1"/>
  <c r="F41" i="13"/>
  <c r="F43" i="13" s="1"/>
  <c r="C72" i="13"/>
  <c r="D41" i="13"/>
  <c r="D43" i="13" s="1"/>
  <c r="D72" i="13" s="1"/>
  <c r="E41" i="13"/>
  <c r="E43" i="13" s="1"/>
  <c r="E72" i="13" s="1"/>
  <c r="H41" i="13"/>
  <c r="H43" i="13" s="1"/>
  <c r="H72" i="13" s="1"/>
  <c r="A5" i="12"/>
  <c r="I5" i="13"/>
  <c r="D6" i="11"/>
  <c r="A5" i="13"/>
  <c r="A5" i="11"/>
  <c r="F72" i="13" l="1"/>
  <c r="I41" i="13"/>
  <c r="I43" i="13" s="1"/>
  <c r="F74" i="13" l="1"/>
  <c r="I40" i="13" l="1"/>
  <c r="G45" i="13" l="1"/>
  <c r="G44" i="13" s="1"/>
  <c r="C76" i="12"/>
  <c r="F75" i="13"/>
  <c r="G72" i="13" l="1"/>
  <c r="I44" i="13"/>
  <c r="I72" i="13" s="1"/>
  <c r="I45" i="13"/>
  <c r="I74" i="13"/>
  <c r="C71" i="1"/>
  <c r="I75" i="13" l="1"/>
</calcChain>
</file>

<file path=xl/sharedStrings.xml><?xml version="1.0" encoding="utf-8"?>
<sst xmlns="http://schemas.openxmlformats.org/spreadsheetml/2006/main" count="288" uniqueCount="206">
  <si>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</si>
  <si>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</si>
  <si>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</si>
  <si>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</si>
  <si>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</si>
  <si>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</si>
  <si>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</si>
  <si>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</si>
  <si>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</si>
  <si>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</si>
  <si>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</si>
  <si>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</si>
  <si>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</si>
  <si>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</si>
  <si>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</si>
  <si>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</si>
  <si>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</si>
  <si>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</si>
  <si>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</si>
  <si>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</si>
  <si>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</si>
  <si>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</si>
  <si>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</si>
  <si>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</si>
  <si>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</si>
  <si>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</si>
  <si>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</si>
  <si>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</si>
  <si>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</si>
  <si>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</si>
  <si>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</si>
  <si>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</si>
  <si>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</si>
  <si>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</si>
  <si>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</si>
  <si>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</si>
  <si>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</si>
  <si>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</si>
  <si>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</si>
  <si>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</si>
  <si>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</si>
  <si>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</si>
  <si>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</si>
  <si>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</si>
  <si>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</si>
  <si>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</si>
  <si>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</si>
  <si>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</si>
  <si>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</si>
  <si>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</si>
  <si>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</si>
  <si>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</si>
  <si>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</si>
  <si>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</si>
  <si>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</si>
  <si>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</si>
  <si>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</si>
  <si>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</si>
  <si>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</si>
  <si>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</si>
  <si>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</si>
  <si>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</si>
  <si>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</si>
  <si>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</si>
  <si>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</si>
  <si>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</si>
  <si>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</si>
  <si>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</si>
  <si>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</si>
  <si>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</si>
  <si>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</si>
  <si>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</si>
  <si>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</si>
  <si>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</si>
  <si>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</si>
  <si>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</si>
  <si>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</si>
  <si>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</si>
  <si>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</si>
  <si>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</si>
  <si>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</si>
  <si>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</si>
  <si>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</si>
  <si>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</si>
  <si>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</si>
  <si>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</si>
  <si>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</si>
  <si>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</si>
  <si>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</si>
  <si>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</si>
  <si>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</si>
  <si>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</si>
  <si>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</si>
  <si>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</si>
  <si>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</si>
  <si>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</si>
  <si>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</si>
  <si>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</si>
  <si>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</si>
  <si>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</si>
  <si>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</si>
  <si>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</si>
  <si>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</si>
  <si>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</si>
  <si>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</si>
  <si>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</si>
  <si>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</si>
  <si>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</si>
  <si>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</si>
  <si>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</si>
  <si>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</si>
  <si>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</si>
  <si>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</si>
  <si>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</si>
  <si>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</si>
  <si>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</si>
  <si>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</si>
  <si>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</si>
  <si>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</si>
  <si>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</si>
  <si>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</si>
  <si>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</si>
  <si>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</si>
  <si>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</si>
  <si>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</si>
  <si>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</si>
  <si>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</si>
  <si>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</si>
  <si>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</si>
  <si>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</si>
  <si>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</si>
  <si>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</si>
  <si>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</si>
  <si>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</si>
  <si>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</si>
  <si>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</si>
  <si>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</si>
  <si>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</si>
  <si>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</si>
  <si>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</si>
  <si>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</si>
  <si>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</si>
  <si>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</si>
  <si>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</si>
  <si>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</si>
  <si>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</si>
  <si>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</si>
  <si>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</si>
  <si>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</si>
  <si>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</si>
  <si>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</si>
  <si>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</si>
  <si>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</si>
  <si>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</si>
  <si>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</si>
  <si>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</si>
  <si>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</si>
  <si>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</si>
  <si>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</si>
  <si>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</si>
  <si>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</si>
  <si>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</si>
  <si>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</si>
  <si>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</si>
  <si>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</si>
  <si>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</si>
  <si>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</si>
  <si>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</si>
  <si>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</si>
  <si>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</si>
  <si>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</si>
  <si>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</si>
  <si>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</si>
  <si>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</si>
  <si>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</si>
  <si>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</si>
  <si>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</si>
  <si>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</si>
  <si>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</si>
  <si>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</si>
  <si>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</si>
  <si>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</si>
  <si>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</si>
  <si>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</si>
  <si>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</si>
  <si>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</si>
  <si>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</si>
  <si>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</si>
  <si>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</si>
  <si>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выплаты собственникам по акциям организации, выкуп облигаций</t>
  </si>
  <si>
    <t>Сальдо на 01 января  отчетного года (строка 500 + строка 600 + строка 700)</t>
  </si>
  <si>
    <t>КОНСОЛИДИРОВАННЫЙ ОТЧЕТ О ФИНАНСОВОМ ПОЛОЖЕНИИ</t>
  </si>
  <si>
    <t>КОНСОЛИДИРОВАННЫЙ ОТЧЕТ О СОВОКУПНОМ ДОХОДЕ.</t>
  </si>
  <si>
    <r>
      <t xml:space="preserve">Наименование организаций </t>
    </r>
    <r>
      <rPr>
        <b/>
        <sz val="14"/>
        <color indexed="8"/>
        <rFont val="Times New Roman"/>
        <family val="1"/>
        <charset val="204"/>
      </rPr>
      <t xml:space="preserve">ТОО "Корпорация "АПК-Инвест" </t>
    </r>
  </si>
  <si>
    <t>КОНСОЛИДИРОВАННЫЙ ОТЧЕТ О ДВИЖЕНИИ ДЕНЕЖНЫХ СРЕДСТВ (прямой метод)</t>
  </si>
  <si>
    <t xml:space="preserve"> тыс. тенге</t>
  </si>
  <si>
    <t>Сальдо на 31 декабря предыдущего года (строка 100 + строка 200 + строка 300)</t>
  </si>
  <si>
    <t xml:space="preserve"> </t>
  </si>
  <si>
    <t xml:space="preserve">Консолидированный отчёт об изменениях в собственном капитале </t>
  </si>
  <si>
    <t>Руководитель                        Тлеубаев А.А. ________________</t>
  </si>
  <si>
    <t>по состоянию на 31 марта 2014 года</t>
  </si>
  <si>
    <t>010</t>
  </si>
  <si>
    <t>011</t>
  </si>
  <si>
    <r>
      <t xml:space="preserve">Сальдо на </t>
    </r>
    <r>
      <rPr>
        <b/>
        <sz val="10"/>
        <color rgb="FFFF0000"/>
        <rFont val="Times New Roman"/>
        <family val="1"/>
        <charset val="204"/>
      </rPr>
      <t>31 марта</t>
    </r>
    <r>
      <rPr>
        <b/>
        <sz val="10"/>
        <color rgb="FF000000"/>
        <rFont val="Times New Roman"/>
        <family val="1"/>
        <charset val="204"/>
      </rPr>
      <t xml:space="preserve"> отчетного года (строка 500 + строка 600 + строка 700)</t>
    </r>
  </si>
  <si>
    <t>Главный бухгалтер              Калгужина Р.А. ________________</t>
  </si>
  <si>
    <r>
      <t xml:space="preserve">Наименование организаций </t>
    </r>
    <r>
      <rPr>
        <b/>
        <sz val="14"/>
        <color rgb="FF000000"/>
        <rFont val="Times New Roman"/>
        <family val="1"/>
        <charset val="204"/>
      </rPr>
      <t xml:space="preserve">ТОО "Корпорация "АПК-Инвест"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</si>
</sst>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00"/>
  </numFmts>
  <fonts count="35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>
      <alignment horizontal="left"/>
    </xf>
    <xf numFmtId="0" fontId="3" fillId="0" borderId="0"/>
    <xf numFmtId="0" fontId="3" fillId="0" borderId="0"/>
    <xf numFmtId="0" fontId="2" fillId="0" borderId="0"/>
    <xf numFmtId="0" fontId="29" fillId="0" borderId="0"/>
    <xf numFmtId="0" fontId="32" fillId="0" borderId="0"/>
    <xf numFmtId="0" fontId="33" fillId="0" borderId="0"/>
    <xf numFmtId="0" fontId="34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17" fillId="0" borderId="0"/>
    <xf numFmtId="0" fontId="32" fillId="0" borderId="0"/>
    <xf numFmtId="0" fontId="2" fillId="0" borderId="0"/>
    <xf numFmtId="0" fontId="31" fillId="0" borderId="0"/>
  </cellStyleXfs>
  <cellXfs count="199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9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/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3" fontId="7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2" borderId="12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10" fillId="0" borderId="0" xfId="0" applyNumberFormat="1" applyFont="1"/>
    <xf numFmtId="0" fontId="9" fillId="0" borderId="14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" fontId="7" fillId="0" borderId="0" xfId="0" applyNumberFormat="1" applyFont="1"/>
    <xf numFmtId="0" fontId="13" fillId="0" borderId="0" xfId="0" applyFont="1"/>
    <xf numFmtId="3" fontId="0" fillId="0" borderId="0" xfId="0" applyNumberFormat="1"/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0" fontId="5" fillId="0" borderId="0" xfId="0" applyFont="1"/>
    <xf numFmtId="0" fontId="13" fillId="0" borderId="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3" fontId="14" fillId="4" borderId="1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" fontId="0" fillId="0" borderId="0" xfId="0" applyNumberFormat="1" applyFill="1"/>
    <xf numFmtId="0" fontId="0" fillId="0" borderId="0" xfId="0" applyFill="1"/>
    <xf numFmtId="3" fontId="7" fillId="0" borderId="0" xfId="0" applyNumberFormat="1" applyFont="1"/>
    <xf numFmtId="3" fontId="11" fillId="0" borderId="9" xfId="0" applyNumberFormat="1" applyFont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0" fontId="0" fillId="0" borderId="0" xfId="0"/>
    <xf numFmtId="3" fontId="13" fillId="0" borderId="3" xfId="0" applyNumberFormat="1" applyFont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/>
    <xf numFmtId="3" fontId="6" fillId="0" borderId="0" xfId="0" applyNumberFormat="1" applyFont="1"/>
    <xf numFmtId="3" fontId="18" fillId="0" borderId="0" xfId="0" applyNumberFormat="1" applyFont="1"/>
    <xf numFmtId="0" fontId="20" fillId="0" borderId="4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3" fontId="21" fillId="0" borderId="3" xfId="0" applyNumberFormat="1" applyFont="1" applyBorder="1" applyAlignment="1">
      <alignment horizontal="center" vertical="top" wrapText="1"/>
    </xf>
    <xf numFmtId="3" fontId="21" fillId="0" borderId="3" xfId="0" applyNumberFormat="1" applyFont="1" applyFill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center" vertical="top" wrapText="1"/>
    </xf>
    <xf numFmtId="3" fontId="20" fillId="3" borderId="2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3" fontId="20" fillId="0" borderId="3" xfId="0" applyNumberFormat="1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/>
    <xf numFmtId="3" fontId="15" fillId="0" borderId="0" xfId="0" applyNumberFormat="1" applyFont="1"/>
    <xf numFmtId="0" fontId="26" fillId="0" borderId="0" xfId="0" applyFont="1"/>
    <xf numFmtId="0" fontId="24" fillId="0" borderId="0" xfId="0" applyFont="1"/>
    <xf numFmtId="3" fontId="1" fillId="4" borderId="2" xfId="3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3" fontId="27" fillId="0" borderId="0" xfId="0" applyNumberFormat="1" applyFont="1"/>
    <xf numFmtId="3" fontId="14" fillId="0" borderId="16" xfId="0" applyNumberFormat="1" applyFont="1" applyBorder="1" applyAlignment="1">
      <alignment horizontal="center" vertical="top" wrapText="1"/>
    </xf>
    <xf numFmtId="3" fontId="12" fillId="0" borderId="22" xfId="0" applyNumberFormat="1" applyFont="1" applyFill="1" applyBorder="1" applyAlignment="1">
      <alignment horizontal="center" vertical="top" wrapText="1"/>
    </xf>
    <xf numFmtId="3" fontId="12" fillId="0" borderId="23" xfId="0" applyNumberFormat="1" applyFont="1" applyFill="1" applyBorder="1" applyAlignment="1">
      <alignment horizontal="center" vertical="top" wrapText="1"/>
    </xf>
    <xf numFmtId="3" fontId="11" fillId="0" borderId="24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0" fontId="9" fillId="0" borderId="27" xfId="0" applyFont="1" applyBorder="1" applyAlignment="1">
      <alignment vertical="top" wrapText="1"/>
    </xf>
    <xf numFmtId="3" fontId="22" fillId="0" borderId="1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3" fontId="22" fillId="0" borderId="20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22" fillId="0" borderId="22" xfId="0" applyNumberFormat="1" applyFont="1" applyBorder="1" applyAlignment="1">
      <alignment horizontal="center" vertical="top" wrapText="1"/>
    </xf>
    <xf numFmtId="3" fontId="22" fillId="0" borderId="28" xfId="0" applyNumberFormat="1" applyFont="1" applyBorder="1" applyAlignment="1">
      <alignment horizontal="center" vertical="top" wrapText="1"/>
    </xf>
    <xf numFmtId="3" fontId="22" fillId="0" borderId="23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3" fontId="9" fillId="0" borderId="22" xfId="0" applyNumberFormat="1" applyFont="1" applyBorder="1" applyAlignment="1">
      <alignment horizontal="center" vertical="top" wrapText="1"/>
    </xf>
    <xf numFmtId="3" fontId="9" fillId="0" borderId="23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top" wrapText="1"/>
    </xf>
    <xf numFmtId="3" fontId="20" fillId="0" borderId="13" xfId="0" applyNumberFormat="1" applyFont="1" applyBorder="1" applyAlignment="1">
      <alignment horizontal="center" vertical="top" wrapText="1"/>
    </xf>
    <xf numFmtId="3" fontId="21" fillId="0" borderId="22" xfId="0" applyNumberFormat="1" applyFont="1" applyBorder="1" applyAlignment="1">
      <alignment horizontal="center" vertical="top" wrapText="1"/>
    </xf>
    <xf numFmtId="3" fontId="21" fillId="0" borderId="22" xfId="0" applyNumberFormat="1" applyFont="1" applyFill="1" applyBorder="1" applyAlignment="1">
      <alignment horizontal="center" vertical="top" wrapText="1"/>
    </xf>
    <xf numFmtId="3" fontId="21" fillId="0" borderId="20" xfId="0" applyNumberFormat="1" applyFont="1" applyBorder="1" applyAlignment="1">
      <alignment horizontal="center" vertical="top" wrapText="1"/>
    </xf>
    <xf numFmtId="3" fontId="20" fillId="3" borderId="12" xfId="0" applyNumberFormat="1" applyFont="1" applyFill="1" applyBorder="1" applyAlignment="1">
      <alignment horizontal="center" vertical="top" wrapText="1"/>
    </xf>
    <xf numFmtId="0" fontId="21" fillId="0" borderId="27" xfId="0" applyFont="1" applyBorder="1" applyAlignment="1">
      <alignment vertical="top" wrapText="1"/>
    </xf>
    <xf numFmtId="3" fontId="21" fillId="0" borderId="28" xfId="0" applyNumberFormat="1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3" fontId="20" fillId="0" borderId="22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3" fontId="20" fillId="0" borderId="16" xfId="0" applyNumberFormat="1" applyFont="1" applyBorder="1" applyAlignment="1">
      <alignment horizontal="center" vertical="top" wrapText="1"/>
    </xf>
    <xf numFmtId="3" fontId="20" fillId="0" borderId="2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3" fontId="13" fillId="0" borderId="28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3" fontId="13" fillId="0" borderId="23" xfId="0" applyNumberFormat="1" applyFont="1" applyBorder="1" applyAlignment="1">
      <alignment horizontal="center" vertical="top" wrapText="1"/>
    </xf>
    <xf numFmtId="0" fontId="27" fillId="0" borderId="0" xfId="0" applyFont="1"/>
    <xf numFmtId="0" fontId="11" fillId="5" borderId="6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3" fontId="11" fillId="5" borderId="10" xfId="0" applyNumberFormat="1" applyFont="1" applyFill="1" applyBorder="1" applyAlignment="1">
      <alignment horizontal="center" vertical="top" wrapText="1"/>
    </xf>
    <xf numFmtId="3" fontId="11" fillId="5" borderId="24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horizontal="center" vertical="top" wrapText="1"/>
    </xf>
    <xf numFmtId="3" fontId="11" fillId="5" borderId="21" xfId="0" applyNumberFormat="1" applyFont="1" applyFill="1" applyBorder="1" applyAlignment="1">
      <alignment horizontal="center" vertical="top" wrapText="1"/>
    </xf>
    <xf numFmtId="4" fontId="28" fillId="0" borderId="0" xfId="0" applyNumberFormat="1" applyFont="1"/>
    <xf numFmtId="3" fontId="30" fillId="0" borderId="3" xfId="0" applyNumberFormat="1" applyFont="1" applyFill="1" applyBorder="1" applyAlignment="1">
      <alignment horizontal="center" vertical="top" wrapText="1"/>
    </xf>
    <xf numFmtId="3" fontId="28" fillId="0" borderId="0" xfId="0" applyNumberFormat="1" applyFont="1"/>
    <xf numFmtId="3" fontId="11" fillId="0" borderId="21" xfId="0" applyNumberFormat="1" applyFont="1" applyFill="1" applyBorder="1" applyAlignment="1">
      <alignment horizontal="center" vertical="top" wrapText="1"/>
    </xf>
    <xf numFmtId="3" fontId="24" fillId="0" borderId="0" xfId="0" applyNumberFormat="1" applyFont="1"/>
    <xf numFmtId="49" fontId="14" fillId="4" borderId="2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3" fontId="14" fillId="0" borderId="22" xfId="0" applyNumberFormat="1" applyFont="1" applyBorder="1" applyAlignment="1">
      <alignment horizontal="center" vertical="top" wrapText="1"/>
    </xf>
    <xf numFmtId="3" fontId="26" fillId="0" borderId="0" xfId="0" applyNumberFormat="1" applyFont="1"/>
    <xf numFmtId="4" fontId="24" fillId="0" borderId="0" xfId="0" applyNumberFormat="1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3" fontId="14" fillId="0" borderId="9" xfId="0" applyNumberFormat="1" applyFont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20" xfId="0" applyNumberFormat="1" applyFont="1" applyBorder="1" applyAlignment="1">
      <alignment horizontal="center" vertical="top" wrapText="1"/>
    </xf>
    <xf numFmtId="3" fontId="14" fillId="0" borderId="16" xfId="0" applyNumberFormat="1" applyFont="1" applyBorder="1" applyAlignment="1">
      <alignment horizontal="center" vertical="top" wrapText="1"/>
    </xf>
  </cellXfs>
  <cellStyles count="16">
    <cellStyle name="Normal 2" xfId="5"/>
    <cellStyle name="Обычный" xfId="0" builtinId="0"/>
    <cellStyle name="Обычный 2" xfId="1"/>
    <cellStyle name="Обычный 2 2" xfId="2"/>
    <cellStyle name="Обычный 2 2 2" xfId="15"/>
    <cellStyle name="Обычный 2 3" xfId="8"/>
    <cellStyle name="Обычный 3" xfId="3"/>
    <cellStyle name="Обычный 3 2" xfId="11"/>
    <cellStyle name="Обычный 4" xfId="4"/>
    <cellStyle name="Обычный 4 2" xfId="14"/>
    <cellStyle name="Обычный 4 3" xfId="12"/>
    <cellStyle name="Обычный 5" xfId="13"/>
    <cellStyle name="Обычный 6" xfId="7"/>
    <cellStyle name="Обычный 7" xfId="6"/>
    <cellStyle name="Финансовый [0] 2" xfId="10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0.70\04_buh\04_&#1073;&#1091;&#1093;&#1075;&#1072;&#1083;&#1090;&#1077;&#1088;&#1080;&#1103;\&#1060;&#1048;&#1053;%20&#1054;&#1058;&#1063;&#1045;&#1058;&#1053;&#1054;&#1057;&#1058;&#1068;\&#1041;&#1048;&#1056;&#1046;&#1040;\2012\2%20&#1082;&#1074;\&#1092;&#1080;&#1085;%20&#1086;&#1090;&#1095;&#1077;&#1090;&#1085;&#1086;&#1089;&#1090;&#1100;%20&#1082;&#1086;&#1085;&#1089;%202%20&#1082;&#1074;%2012%20&#1085;&#1072;%20&#1087;&#1077;&#1095;&#1072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приб и убыт"/>
      <sheetName val="движ денег"/>
      <sheetName val="капитал"/>
      <sheetName val="intergroup"/>
      <sheetName val="currency"/>
    </sheetNames>
    <sheetDataSet>
      <sheetData sheetId="0" refreshError="1"/>
      <sheetData sheetId="1" refreshError="1">
        <row r="10">
          <cell r="D10" t="str">
            <v xml:space="preserve"> тыс. тенге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5"/>
  <sheetViews>
    <sheetView tabSelected="1" zoomScale="85" zoomScaleNormal="85" workbookViewId="0">
      <selection activeCell="H3" sqref="H3:H4"/>
    </sheetView>
  </sheetViews>
  <sheetFormatPr defaultRowHeight="15.75" x14ac:dyDescent="0.25"/>
  <cols>
    <col min="1" max="1" width="87.7109375" style="1" customWidth="1"/>
    <col min="2" max="2" width="10.42578125" style="1" customWidth="1"/>
    <col min="3" max="3" width="29.140625" style="27" customWidth="1"/>
    <col min="4" max="4" width="25.7109375" style="27" customWidth="1"/>
    <col min="5" max="5" width="14.28515625" style="1" customWidth="1"/>
    <col min="6" max="6" width="19.42578125" style="1" customWidth="1"/>
    <col min="7" max="8" width="15.140625" style="1" customWidth="1"/>
    <col min="9" max="9" width="15.5703125" style="1" customWidth="1"/>
    <col min="10" max="16384" width="9.140625" style="1"/>
  </cols>
  <sheetData>
    <row r="1" spans="1:8" ht="20.25" customHeight="1" x14ac:dyDescent="0.3">
      <c r="A1" s="177" t="s">
        <v>193</v>
      </c>
      <c r="B1" s="177"/>
      <c r="C1" s="177"/>
      <c r="D1" s="177"/>
    </row>
    <row r="2" spans="1:8" ht="20.25" customHeight="1" x14ac:dyDescent="0.3">
      <c r="A2" s="174"/>
      <c r="B2" s="174"/>
      <c r="C2" s="174"/>
      <c r="D2" s="174"/>
    </row>
    <row r="3" spans="1:8" ht="24.75" customHeight="1" x14ac:dyDescent="0.3">
      <c r="A3" s="176" t="s">
        <v>191</v>
      </c>
      <c r="B3" s="176"/>
      <c r="C3" s="176"/>
    </row>
    <row r="4" spans="1:8" x14ac:dyDescent="0.25">
      <c r="B4" s="6"/>
      <c r="D4" s="27" t="s">
        <v>197</v>
      </c>
    </row>
    <row r="5" spans="1:8" ht="20.25" x14ac:dyDescent="0.3">
      <c r="A5" s="176" t="s">
        <v>200</v>
      </c>
      <c r="B5" s="176"/>
      <c r="C5" s="176"/>
      <c r="D5" s="80" t="s">
        <v>197</v>
      </c>
    </row>
    <row r="6" spans="1:8" x14ac:dyDescent="0.25">
      <c r="B6" s="14"/>
      <c r="C6" s="44" t="s">
        <v>197</v>
      </c>
      <c r="H6" s="1" t="s">
        <v>197</v>
      </c>
    </row>
    <row r="7" spans="1:8" ht="16.5" thickBot="1" x14ac:dyDescent="0.3">
      <c r="D7" s="44" t="s">
        <v>195</v>
      </c>
    </row>
    <row r="8" spans="1:8" ht="32.25" thickBot="1" x14ac:dyDescent="0.3">
      <c r="A8" s="2" t="s">
        <v>0</v>
      </c>
      <c r="B8" s="3" t="s">
        <v>1</v>
      </c>
      <c r="C8" s="29" t="s">
        <v>2</v>
      </c>
      <c r="D8" s="30" t="s">
        <v>3</v>
      </c>
    </row>
    <row r="9" spans="1:8" ht="18.75" x14ac:dyDescent="0.25">
      <c r="A9" s="8" t="s">
        <v>4</v>
      </c>
      <c r="B9" s="15"/>
      <c r="C9" s="31"/>
      <c r="D9" s="32"/>
    </row>
    <row r="10" spans="1:8" ht="18.75" x14ac:dyDescent="0.25">
      <c r="A10" s="9" t="s">
        <v>5</v>
      </c>
      <c r="B10" s="21">
        <v>10</v>
      </c>
      <c r="C10" s="67">
        <v>137961.69390000001</v>
      </c>
      <c r="D10" s="109">
        <v>201833.37383999876</v>
      </c>
    </row>
    <row r="11" spans="1:8" ht="18.75" x14ac:dyDescent="0.25">
      <c r="A11" s="9" t="s">
        <v>6</v>
      </c>
      <c r="B11" s="21">
        <v>11</v>
      </c>
      <c r="C11" s="67"/>
      <c r="D11" s="109"/>
    </row>
    <row r="12" spans="1:8" ht="18.75" x14ac:dyDescent="0.25">
      <c r="A12" s="9" t="s">
        <v>7</v>
      </c>
      <c r="B12" s="21">
        <v>12</v>
      </c>
      <c r="C12" s="67"/>
      <c r="D12" s="109"/>
    </row>
    <row r="13" spans="1:8" ht="37.5" x14ac:dyDescent="0.25">
      <c r="A13" s="9" t="s">
        <v>8</v>
      </c>
      <c r="B13" s="21">
        <v>13</v>
      </c>
      <c r="C13" s="67"/>
      <c r="D13" s="109"/>
      <c r="E13" s="1" t="s">
        <v>197</v>
      </c>
    </row>
    <row r="14" spans="1:8" ht="18.75" x14ac:dyDescent="0.25">
      <c r="A14" s="9" t="s">
        <v>9</v>
      </c>
      <c r="B14" s="21">
        <v>14</v>
      </c>
      <c r="C14" s="67"/>
      <c r="D14" s="109"/>
    </row>
    <row r="15" spans="1:8" ht="18.75" x14ac:dyDescent="0.25">
      <c r="A15" s="9" t="s">
        <v>10</v>
      </c>
      <c r="B15" s="21">
        <v>15</v>
      </c>
      <c r="C15" s="67">
        <v>1510000</v>
      </c>
      <c r="D15" s="109">
        <v>10800000</v>
      </c>
    </row>
    <row r="16" spans="1:8" ht="18.75" x14ac:dyDescent="0.25">
      <c r="A16" s="9" t="s">
        <v>11</v>
      </c>
      <c r="B16" s="21">
        <v>16</v>
      </c>
      <c r="C16" s="162">
        <v>157314706</v>
      </c>
      <c r="D16" s="109">
        <v>160217205.69999999</v>
      </c>
    </row>
    <row r="17" spans="1:4" ht="18.75" x14ac:dyDescent="0.25">
      <c r="A17" s="9" t="s">
        <v>12</v>
      </c>
      <c r="B17" s="21">
        <v>17</v>
      </c>
      <c r="C17" s="162">
        <v>280262.53600000002</v>
      </c>
      <c r="D17" s="109">
        <v>210521.00099999999</v>
      </c>
    </row>
    <row r="18" spans="1:4" ht="18.75" x14ac:dyDescent="0.25">
      <c r="A18" s="9" t="s">
        <v>13</v>
      </c>
      <c r="B18" s="21">
        <v>18</v>
      </c>
      <c r="C18" s="162">
        <v>19643113.844700001</v>
      </c>
      <c r="D18" s="109">
        <v>8676824.4491599984</v>
      </c>
    </row>
    <row r="19" spans="1:4" ht="19.5" thickBot="1" x14ac:dyDescent="0.3">
      <c r="A19" s="11" t="s">
        <v>14</v>
      </c>
      <c r="B19" s="24">
        <v>19</v>
      </c>
      <c r="C19" s="162">
        <v>7895162.7314299997</v>
      </c>
      <c r="D19" s="110">
        <v>5740662.5999999996</v>
      </c>
    </row>
    <row r="20" spans="1:4" s="5" customFormat="1" ht="19.5" thickBot="1" x14ac:dyDescent="0.3">
      <c r="A20" s="12" t="s">
        <v>15</v>
      </c>
      <c r="B20" s="25">
        <v>100</v>
      </c>
      <c r="C20" s="68">
        <v>186781207</v>
      </c>
      <c r="D20" s="71">
        <v>185847047.12399998</v>
      </c>
    </row>
    <row r="21" spans="1:4" ht="38.25" thickBot="1" x14ac:dyDescent="0.3">
      <c r="A21" s="10" t="s">
        <v>16</v>
      </c>
      <c r="B21" s="22">
        <v>101</v>
      </c>
      <c r="C21" s="69"/>
      <c r="D21" s="111"/>
    </row>
    <row r="22" spans="1:4" ht="18.75" x14ac:dyDescent="0.25">
      <c r="A22" s="8" t="s">
        <v>17</v>
      </c>
      <c r="B22" s="20"/>
      <c r="C22" s="70"/>
      <c r="D22" s="112"/>
    </row>
    <row r="23" spans="1:4" ht="18.75" x14ac:dyDescent="0.25">
      <c r="A23" s="9" t="s">
        <v>6</v>
      </c>
      <c r="B23" s="21">
        <v>110</v>
      </c>
      <c r="C23" s="67"/>
      <c r="D23" s="109"/>
    </row>
    <row r="24" spans="1:4" ht="18.75" x14ac:dyDescent="0.25">
      <c r="A24" s="9" t="s">
        <v>7</v>
      </c>
      <c r="B24" s="21">
        <v>111</v>
      </c>
      <c r="C24" s="67"/>
      <c r="D24" s="109"/>
    </row>
    <row r="25" spans="1:4" ht="37.5" x14ac:dyDescent="0.25">
      <c r="A25" s="9" t="s">
        <v>8</v>
      </c>
      <c r="B25" s="21">
        <v>112</v>
      </c>
      <c r="C25" s="67"/>
      <c r="D25" s="109"/>
    </row>
    <row r="26" spans="1:4" ht="18.75" x14ac:dyDescent="0.25">
      <c r="A26" s="9" t="s">
        <v>9</v>
      </c>
      <c r="B26" s="21">
        <v>113</v>
      </c>
      <c r="C26" s="67"/>
      <c r="D26" s="109"/>
    </row>
    <row r="27" spans="1:4" ht="18.75" x14ac:dyDescent="0.25">
      <c r="A27" s="9" t="s">
        <v>18</v>
      </c>
      <c r="B27" s="21">
        <v>114</v>
      </c>
      <c r="C27" s="67">
        <v>4481643.2</v>
      </c>
      <c r="D27" s="109">
        <v>11791805.0262</v>
      </c>
    </row>
    <row r="28" spans="1:4" ht="18.75" x14ac:dyDescent="0.25">
      <c r="A28" s="9" t="s">
        <v>19</v>
      </c>
      <c r="B28" s="21">
        <v>115</v>
      </c>
      <c r="C28" s="67">
        <v>4711617.9460000005</v>
      </c>
      <c r="D28" s="109">
        <v>5012144.4160000002</v>
      </c>
    </row>
    <row r="29" spans="1:4" ht="18.75" x14ac:dyDescent="0.25">
      <c r="A29" s="9" t="s">
        <v>20</v>
      </c>
      <c r="B29" s="21">
        <v>116</v>
      </c>
      <c r="C29" s="67"/>
      <c r="D29" s="109"/>
    </row>
    <row r="30" spans="1:4" ht="18.75" x14ac:dyDescent="0.25">
      <c r="A30" s="9" t="s">
        <v>21</v>
      </c>
      <c r="B30" s="21">
        <v>117</v>
      </c>
      <c r="C30" s="162"/>
      <c r="D30" s="109"/>
    </row>
    <row r="31" spans="1:4" ht="18.75" x14ac:dyDescent="0.25">
      <c r="A31" s="9" t="s">
        <v>22</v>
      </c>
      <c r="B31" s="21">
        <v>118</v>
      </c>
      <c r="C31" s="162">
        <v>5235557.8968333006</v>
      </c>
      <c r="D31" s="109">
        <v>5373006</v>
      </c>
    </row>
    <row r="32" spans="1:4" ht="18.75" x14ac:dyDescent="0.25">
      <c r="A32" s="9" t="s">
        <v>23</v>
      </c>
      <c r="B32" s="21">
        <v>119</v>
      </c>
      <c r="C32" s="67"/>
      <c r="D32" s="109"/>
    </row>
    <row r="33" spans="1:10" ht="18.75" x14ac:dyDescent="0.25">
      <c r="A33" s="9" t="s">
        <v>24</v>
      </c>
      <c r="B33" s="21">
        <v>120</v>
      </c>
      <c r="C33" s="67"/>
      <c r="D33" s="109"/>
    </row>
    <row r="34" spans="1:10" ht="18.75" x14ac:dyDescent="0.25">
      <c r="A34" s="9" t="s">
        <v>25</v>
      </c>
      <c r="B34" s="21">
        <v>121</v>
      </c>
      <c r="C34" s="67"/>
      <c r="D34" s="109"/>
    </row>
    <row r="35" spans="1:10" ht="18.75" x14ac:dyDescent="0.25">
      <c r="A35" s="9" t="s">
        <v>26</v>
      </c>
      <c r="B35" s="21">
        <v>122</v>
      </c>
      <c r="C35" s="67">
        <v>9981.49</v>
      </c>
      <c r="D35" s="109">
        <v>251340.83</v>
      </c>
    </row>
    <row r="36" spans="1:10" ht="19.5" thickBot="1" x14ac:dyDescent="0.3">
      <c r="A36" s="11" t="s">
        <v>27</v>
      </c>
      <c r="B36" s="24">
        <v>123</v>
      </c>
      <c r="C36" s="67"/>
      <c r="D36" s="110"/>
    </row>
    <row r="37" spans="1:10" s="16" customFormat="1" ht="19.5" customHeight="1" thickBot="1" x14ac:dyDescent="0.3">
      <c r="A37" s="12" t="s">
        <v>28</v>
      </c>
      <c r="B37" s="25">
        <v>200</v>
      </c>
      <c r="C37" s="68">
        <v>14438801</v>
      </c>
      <c r="D37" s="164">
        <v>22428296.2722</v>
      </c>
      <c r="E37" s="1"/>
      <c r="F37" s="1"/>
    </row>
    <row r="38" spans="1:10" ht="21.75" customHeight="1" thickBot="1" x14ac:dyDescent="0.3">
      <c r="A38" s="153" t="s">
        <v>29</v>
      </c>
      <c r="B38" s="154"/>
      <c r="C38" s="155">
        <v>201220007.63839334</v>
      </c>
      <c r="D38" s="156">
        <v>208275342.59186</v>
      </c>
    </row>
    <row r="39" spans="1:10" s="16" customFormat="1" ht="32.25" thickBot="1" x14ac:dyDescent="0.3">
      <c r="A39" s="2" t="s">
        <v>30</v>
      </c>
      <c r="B39" s="3" t="s">
        <v>1</v>
      </c>
      <c r="C39" s="29" t="s">
        <v>2</v>
      </c>
      <c r="D39" s="30" t="s">
        <v>2</v>
      </c>
      <c r="E39" s="1"/>
      <c r="J39" s="16" t="s">
        <v>197</v>
      </c>
    </row>
    <row r="40" spans="1:10" s="16" customFormat="1" ht="18.75" x14ac:dyDescent="0.25">
      <c r="A40" s="8" t="s">
        <v>31</v>
      </c>
      <c r="B40" s="23"/>
      <c r="C40" s="66"/>
      <c r="D40" s="114"/>
    </row>
    <row r="41" spans="1:10" ht="18.75" x14ac:dyDescent="0.25">
      <c r="A41" s="9" t="s">
        <v>32</v>
      </c>
      <c r="B41" s="21">
        <v>210</v>
      </c>
      <c r="C41" s="67">
        <v>73191108.191784799</v>
      </c>
      <c r="D41" s="109">
        <v>70722037</v>
      </c>
    </row>
    <row r="42" spans="1:10" ht="18.75" x14ac:dyDescent="0.25">
      <c r="A42" s="9" t="s">
        <v>7</v>
      </c>
      <c r="B42" s="21">
        <v>211</v>
      </c>
      <c r="C42" s="67"/>
      <c r="D42" s="109"/>
      <c r="F42" s="1" t="s">
        <v>197</v>
      </c>
    </row>
    <row r="43" spans="1:10" ht="18.75" x14ac:dyDescent="0.25">
      <c r="A43" s="9" t="s">
        <v>33</v>
      </c>
      <c r="B43" s="21">
        <v>212</v>
      </c>
      <c r="C43" s="67"/>
      <c r="D43" s="109"/>
    </row>
    <row r="44" spans="1:10" ht="18.75" x14ac:dyDescent="0.25">
      <c r="A44" s="9" t="s">
        <v>34</v>
      </c>
      <c r="B44" s="21">
        <v>213</v>
      </c>
      <c r="C44" s="67">
        <v>19503223</v>
      </c>
      <c r="D44" s="109">
        <v>30571100</v>
      </c>
    </row>
    <row r="45" spans="1:10" ht="18.75" x14ac:dyDescent="0.25">
      <c r="A45" s="9" t="s">
        <v>35</v>
      </c>
      <c r="B45" s="21">
        <v>214</v>
      </c>
      <c r="C45" s="67"/>
      <c r="D45" s="109"/>
    </row>
    <row r="46" spans="1:10" ht="18.75" x14ac:dyDescent="0.25">
      <c r="A46" s="9" t="s">
        <v>36</v>
      </c>
      <c r="B46" s="21">
        <v>215</v>
      </c>
      <c r="C46" s="67"/>
      <c r="D46" s="109"/>
    </row>
    <row r="47" spans="1:10" ht="18.75" x14ac:dyDescent="0.25">
      <c r="A47" s="9" t="s">
        <v>37</v>
      </c>
      <c r="B47" s="21">
        <v>216</v>
      </c>
      <c r="C47" s="67"/>
      <c r="D47" s="109"/>
    </row>
    <row r="48" spans="1:10" ht="19.5" thickBot="1" x14ac:dyDescent="0.3">
      <c r="A48" s="11" t="s">
        <v>38</v>
      </c>
      <c r="B48" s="24">
        <v>217</v>
      </c>
      <c r="C48" s="67">
        <v>55362</v>
      </c>
      <c r="D48" s="110">
        <v>27090</v>
      </c>
    </row>
    <row r="49" spans="1:9" s="16" customFormat="1" ht="19.5" thickBot="1" x14ac:dyDescent="0.3">
      <c r="A49" s="12" t="s">
        <v>39</v>
      </c>
      <c r="B49" s="25">
        <v>300</v>
      </c>
      <c r="C49" s="68">
        <v>92749692.591504797</v>
      </c>
      <c r="D49" s="164">
        <v>101320227.2912</v>
      </c>
    </row>
    <row r="50" spans="1:9" s="17" customFormat="1" ht="18" customHeight="1" thickBot="1" x14ac:dyDescent="0.3">
      <c r="A50" s="115" t="s">
        <v>40</v>
      </c>
      <c r="B50" s="26">
        <v>301</v>
      </c>
      <c r="C50" s="72"/>
      <c r="D50" s="116"/>
      <c r="E50" s="16"/>
      <c r="F50" s="16"/>
      <c r="G50" s="16"/>
      <c r="H50" s="16"/>
      <c r="I50" s="16"/>
    </row>
    <row r="51" spans="1:9" s="18" customFormat="1" ht="18.75" x14ac:dyDescent="0.25">
      <c r="A51" s="8" t="s">
        <v>41</v>
      </c>
      <c r="B51" s="23"/>
      <c r="C51" s="73"/>
      <c r="D51" s="117"/>
      <c r="E51" s="16"/>
      <c r="F51" s="16"/>
      <c r="G51" s="16"/>
      <c r="H51" s="16"/>
      <c r="I51" s="16"/>
    </row>
    <row r="52" spans="1:9" s="17" customFormat="1" ht="18.75" x14ac:dyDescent="0.25">
      <c r="A52" s="9" t="s">
        <v>32</v>
      </c>
      <c r="B52" s="21">
        <v>310</v>
      </c>
      <c r="C52" s="67">
        <v>14494809.842325199</v>
      </c>
      <c r="D52" s="109">
        <v>13513829.974440001</v>
      </c>
      <c r="E52" s="16"/>
      <c r="F52" s="16"/>
      <c r="G52" s="16"/>
      <c r="H52" s="16"/>
      <c r="I52" s="16"/>
    </row>
    <row r="53" spans="1:9" ht="18.75" x14ac:dyDescent="0.25">
      <c r="A53" s="9" t="s">
        <v>7</v>
      </c>
      <c r="B53" s="21">
        <v>311</v>
      </c>
      <c r="C53" s="67"/>
      <c r="D53" s="109"/>
      <c r="E53" s="16"/>
      <c r="F53" s="16"/>
      <c r="G53" s="16"/>
      <c r="H53" s="16"/>
      <c r="I53" s="16"/>
    </row>
    <row r="54" spans="1:9" ht="18.75" x14ac:dyDescent="0.25">
      <c r="A54" s="9" t="s">
        <v>42</v>
      </c>
      <c r="B54" s="21">
        <v>312</v>
      </c>
      <c r="C54" s="67">
        <v>20737983.094999999</v>
      </c>
      <c r="D54" s="109">
        <v>20624128.939000003</v>
      </c>
      <c r="E54" s="16"/>
      <c r="F54" s="16"/>
      <c r="G54" s="16"/>
      <c r="H54" s="16"/>
      <c r="I54" s="16"/>
    </row>
    <row r="55" spans="1:9" ht="18.75" x14ac:dyDescent="0.25">
      <c r="A55" s="9" t="s">
        <v>43</v>
      </c>
      <c r="B55" s="21">
        <v>313</v>
      </c>
      <c r="C55" s="67"/>
      <c r="D55" s="109"/>
      <c r="E55" s="16"/>
      <c r="F55" s="16"/>
      <c r="G55" s="16"/>
      <c r="H55" s="16"/>
      <c r="I55" s="16"/>
    </row>
    <row r="56" spans="1:9" ht="18.75" x14ac:dyDescent="0.25">
      <c r="A56" s="9" t="s">
        <v>44</v>
      </c>
      <c r="B56" s="21">
        <v>314</v>
      </c>
      <c r="C56" s="67"/>
      <c r="D56" s="109"/>
      <c r="E56" s="16"/>
      <c r="F56" s="16"/>
      <c r="G56" s="16"/>
      <c r="H56" s="16"/>
      <c r="I56" s="16"/>
    </row>
    <row r="57" spans="1:9" ht="18.75" x14ac:dyDescent="0.25">
      <c r="A57" s="9" t="s">
        <v>45</v>
      </c>
      <c r="B57" s="21">
        <v>315</v>
      </c>
      <c r="C57" s="67">
        <v>42104.479999999996</v>
      </c>
      <c r="D57" s="109">
        <v>365455.50600000005</v>
      </c>
    </row>
    <row r="58" spans="1:9" ht="19.5" thickBot="1" x14ac:dyDescent="0.3">
      <c r="A58" s="11" t="s">
        <v>46</v>
      </c>
      <c r="B58" s="24">
        <v>316</v>
      </c>
      <c r="C58" s="67"/>
      <c r="D58" s="110"/>
    </row>
    <row r="59" spans="1:9" s="5" customFormat="1" ht="19.5" thickBot="1" x14ac:dyDescent="0.3">
      <c r="A59" s="12" t="s">
        <v>47</v>
      </c>
      <c r="B59" s="25">
        <v>400</v>
      </c>
      <c r="C59" s="71">
        <v>35274897.417325191</v>
      </c>
      <c r="D59" s="71">
        <v>34503414.419440001</v>
      </c>
    </row>
    <row r="60" spans="1:9" ht="19.5" thickBot="1" x14ac:dyDescent="0.3">
      <c r="A60" s="113" t="s">
        <v>48</v>
      </c>
      <c r="B60" s="26"/>
      <c r="C60" s="72"/>
      <c r="D60" s="116"/>
    </row>
    <row r="61" spans="1:9" ht="18.75" x14ac:dyDescent="0.25">
      <c r="A61" s="13" t="s">
        <v>49</v>
      </c>
      <c r="B61" s="20">
        <v>410</v>
      </c>
      <c r="C61" s="70">
        <v>54500000</v>
      </c>
      <c r="D61" s="112">
        <v>54500000</v>
      </c>
    </row>
    <row r="62" spans="1:9" ht="18.75" x14ac:dyDescent="0.25">
      <c r="A62" s="9" t="s">
        <v>50</v>
      </c>
      <c r="B62" s="21">
        <v>411</v>
      </c>
      <c r="C62" s="67"/>
      <c r="D62" s="109"/>
    </row>
    <row r="63" spans="1:9" ht="18.75" x14ac:dyDescent="0.25">
      <c r="A63" s="9" t="s">
        <v>51</v>
      </c>
      <c r="B63" s="21">
        <v>412</v>
      </c>
      <c r="C63" s="67"/>
      <c r="D63" s="109"/>
    </row>
    <row r="64" spans="1:9" ht="18.75" x14ac:dyDescent="0.25">
      <c r="A64" s="9" t="s">
        <v>52</v>
      </c>
      <c r="B64" s="21">
        <v>413</v>
      </c>
      <c r="C64" s="67">
        <v>-110670</v>
      </c>
      <c r="D64" s="109">
        <v>-110670</v>
      </c>
    </row>
    <row r="65" spans="1:4" ht="18.75" x14ac:dyDescent="0.25">
      <c r="A65" s="9" t="s">
        <v>53</v>
      </c>
      <c r="B65" s="21">
        <v>414</v>
      </c>
      <c r="C65" s="67">
        <v>18806087.632279985</v>
      </c>
      <c r="D65" s="109">
        <v>18062369.877879985</v>
      </c>
    </row>
    <row r="66" spans="1:4" ht="37.5" x14ac:dyDescent="0.25">
      <c r="A66" s="9" t="s">
        <v>54</v>
      </c>
      <c r="B66" s="21">
        <v>420</v>
      </c>
      <c r="C66" s="67"/>
      <c r="D66" s="109"/>
    </row>
    <row r="67" spans="1:4" ht="19.5" thickBot="1" x14ac:dyDescent="0.3">
      <c r="A67" s="11" t="s">
        <v>55</v>
      </c>
      <c r="B67" s="24">
        <v>421</v>
      </c>
      <c r="C67" s="67"/>
      <c r="D67" s="110"/>
    </row>
    <row r="68" spans="1:4" ht="18.75" customHeight="1" thickBot="1" x14ac:dyDescent="0.3">
      <c r="A68" s="12" t="s">
        <v>56</v>
      </c>
      <c r="B68" s="25">
        <v>500</v>
      </c>
      <c r="C68" s="106">
        <v>73195417.632279992</v>
      </c>
      <c r="D68" s="105">
        <v>72451699.877879977</v>
      </c>
    </row>
    <row r="69" spans="1:4" ht="19.5" customHeight="1" thickBot="1" x14ac:dyDescent="0.3">
      <c r="A69" s="157" t="s">
        <v>57</v>
      </c>
      <c r="B69" s="158"/>
      <c r="C69" s="159">
        <v>201220007.64110997</v>
      </c>
      <c r="D69" s="160">
        <v>208275342.58851999</v>
      </c>
    </row>
    <row r="70" spans="1:4" x14ac:dyDescent="0.25">
      <c r="A70" s="4"/>
      <c r="C70" s="101"/>
      <c r="D70" s="101"/>
    </row>
    <row r="71" spans="1:4" x14ac:dyDescent="0.25">
      <c r="A71" s="19" t="s">
        <v>199</v>
      </c>
      <c r="B71" s="102"/>
      <c r="C71" s="173">
        <f>C38-C69</f>
        <v>-2.7166306972503662E-3</v>
      </c>
      <c r="D71" s="173">
        <v>3.3400058746337891E-3</v>
      </c>
    </row>
    <row r="72" spans="1:4" s="5" customFormat="1" ht="18" customHeight="1" x14ac:dyDescent="0.25">
      <c r="A72" s="4"/>
      <c r="B72" s="103"/>
      <c r="C72" s="107"/>
      <c r="D72" s="152"/>
    </row>
    <row r="73" spans="1:4" x14ac:dyDescent="0.25">
      <c r="A73" s="4"/>
      <c r="C73" s="107"/>
      <c r="D73" s="101"/>
    </row>
    <row r="74" spans="1:4" x14ac:dyDescent="0.25">
      <c r="A74" s="19" t="s">
        <v>204</v>
      </c>
      <c r="C74" s="107"/>
      <c r="D74" s="101"/>
    </row>
    <row r="75" spans="1:4" s="5" customFormat="1" x14ac:dyDescent="0.25">
      <c r="A75" s="4"/>
      <c r="C75" s="107"/>
      <c r="D75" s="107"/>
    </row>
    <row r="76" spans="1:4" x14ac:dyDescent="0.25">
      <c r="A76" s="4" t="s">
        <v>58</v>
      </c>
      <c r="C76" s="107" t="s">
        <v>197</v>
      </c>
      <c r="D76" s="101"/>
    </row>
    <row r="77" spans="1:4" x14ac:dyDescent="0.25">
      <c r="C77" s="107"/>
    </row>
    <row r="78" spans="1:4" x14ac:dyDescent="0.25">
      <c r="C78" s="107"/>
    </row>
    <row r="79" spans="1:4" x14ac:dyDescent="0.25">
      <c r="C79" s="107"/>
    </row>
    <row r="80" spans="1:4" x14ac:dyDescent="0.25">
      <c r="C80" s="107"/>
      <c r="D80" s="34"/>
    </row>
    <row r="81" spans="3:4" x14ac:dyDescent="0.25">
      <c r="C81" s="107"/>
      <c r="D81" s="46"/>
    </row>
    <row r="82" spans="3:4" x14ac:dyDescent="0.25">
      <c r="C82" s="107"/>
    </row>
    <row r="84" spans="3:4" x14ac:dyDescent="0.25">
      <c r="C84" s="81"/>
    </row>
    <row r="85" spans="3:4" x14ac:dyDescent="0.25">
      <c r="D85" s="65"/>
    </row>
  </sheetData>
  <mergeCells count="3">
    <mergeCell ref="A5:C5"/>
    <mergeCell ref="A3:C3"/>
    <mergeCell ref="A1:D1"/>
  </mergeCells>
  <pageMargins left="0.82677165354330717" right="0.15748031496062992" top="0.51181102362204722" bottom="0.35433070866141736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9"/>
  <sheetViews>
    <sheetView zoomScaleNormal="100" workbookViewId="0">
      <selection activeCell="H7" sqref="H7"/>
    </sheetView>
  </sheetViews>
  <sheetFormatPr defaultRowHeight="15.75" x14ac:dyDescent="0.25"/>
  <cols>
    <col min="1" max="1" width="68.42578125" style="1" customWidth="1"/>
    <col min="2" max="2" width="12.140625" style="1" customWidth="1"/>
    <col min="3" max="3" width="21" style="27" customWidth="1"/>
    <col min="4" max="4" width="20.7109375" style="27" customWidth="1"/>
    <col min="5" max="14" width="9.140625" style="1" customWidth="1"/>
    <col min="15" max="16384" width="9.140625" style="1"/>
  </cols>
  <sheetData>
    <row r="1" spans="1:4" x14ac:dyDescent="0.25">
      <c r="A1" s="45"/>
      <c r="B1" s="45"/>
      <c r="C1" s="28"/>
      <c r="D1" s="28"/>
    </row>
    <row r="2" spans="1:4" s="5" customFormat="1" ht="18.75" x14ac:dyDescent="0.3">
      <c r="A2" s="177" t="s">
        <v>193</v>
      </c>
      <c r="B2" s="177"/>
      <c r="C2" s="177"/>
      <c r="D2" s="177"/>
    </row>
    <row r="3" spans="1:4" s="5" customFormat="1" x14ac:dyDescent="0.25">
      <c r="A3" s="175"/>
      <c r="B3" s="175"/>
      <c r="C3" s="175"/>
      <c r="D3" s="175"/>
    </row>
    <row r="4" spans="1:4" x14ac:dyDescent="0.25">
      <c r="A4" s="179" t="s">
        <v>192</v>
      </c>
      <c r="B4" s="179"/>
      <c r="C4" s="179"/>
      <c r="D4" s="179"/>
    </row>
    <row r="5" spans="1:4" x14ac:dyDescent="0.25">
      <c r="A5" s="178" t="str">
        <f>баланс!A5</f>
        <v>по состоянию на 31 марта 2014 года</v>
      </c>
      <c r="B5" s="178"/>
      <c r="C5" s="178"/>
      <c r="D5" s="178"/>
    </row>
    <row r="6" spans="1:4" ht="16.5" thickBot="1" x14ac:dyDescent="0.3">
      <c r="D6" s="82" t="str">
        <f>баланс!D7</f>
        <v xml:space="preserve"> тыс. тенге</v>
      </c>
    </row>
    <row r="7" spans="1:4" ht="32.25" thickBot="1" x14ac:dyDescent="0.3">
      <c r="A7" s="37" t="s">
        <v>59</v>
      </c>
      <c r="B7" s="38" t="s">
        <v>1</v>
      </c>
      <c r="C7" s="39" t="s">
        <v>60</v>
      </c>
      <c r="D7" s="40" t="s">
        <v>61</v>
      </c>
    </row>
    <row r="8" spans="1:4" x14ac:dyDescent="0.25">
      <c r="A8" s="118" t="s">
        <v>62</v>
      </c>
      <c r="B8" s="35">
        <v>10</v>
      </c>
      <c r="C8" s="36">
        <v>12094652.7062</v>
      </c>
      <c r="D8" s="119">
        <v>38229605</v>
      </c>
    </row>
    <row r="9" spans="1:4" ht="16.5" thickBot="1" x14ac:dyDescent="0.3">
      <c r="A9" s="120" t="s">
        <v>63</v>
      </c>
      <c r="B9" s="41">
        <v>11</v>
      </c>
      <c r="C9" s="36">
        <v>7978474.3480000002</v>
      </c>
      <c r="D9" s="121">
        <v>31387837</v>
      </c>
    </row>
    <row r="10" spans="1:4" ht="21" customHeight="1" thickBot="1" x14ac:dyDescent="0.3">
      <c r="A10" s="43" t="s">
        <v>64</v>
      </c>
      <c r="B10" s="38">
        <v>12</v>
      </c>
      <c r="C10" s="39">
        <v>4116178.3581999997</v>
      </c>
      <c r="D10" s="99">
        <v>6841768</v>
      </c>
    </row>
    <row r="11" spans="1:4" x14ac:dyDescent="0.25">
      <c r="A11" s="118" t="s">
        <v>65</v>
      </c>
      <c r="B11" s="35">
        <v>13</v>
      </c>
      <c r="C11" s="36">
        <v>825453.10100000002</v>
      </c>
      <c r="D11" s="119">
        <v>1855493</v>
      </c>
    </row>
    <row r="12" spans="1:4" x14ac:dyDescent="0.25">
      <c r="A12" s="122" t="s">
        <v>66</v>
      </c>
      <c r="B12" s="7">
        <v>14</v>
      </c>
      <c r="C12" s="36">
        <v>514202.11209999997</v>
      </c>
      <c r="D12" s="123">
        <v>375428.5</v>
      </c>
    </row>
    <row r="13" spans="1:4" x14ac:dyDescent="0.25">
      <c r="A13" s="122" t="s">
        <v>67</v>
      </c>
      <c r="B13" s="7">
        <v>15</v>
      </c>
      <c r="C13" s="36">
        <v>15419884.97579</v>
      </c>
      <c r="D13" s="123">
        <v>337400</v>
      </c>
    </row>
    <row r="14" spans="1:4" ht="16.5" thickBot="1" x14ac:dyDescent="0.3">
      <c r="A14" s="120" t="s">
        <v>68</v>
      </c>
      <c r="B14" s="41">
        <v>16</v>
      </c>
      <c r="C14" s="42">
        <v>16028211.548590001</v>
      </c>
      <c r="D14" s="121">
        <v>437392.4</v>
      </c>
    </row>
    <row r="15" spans="1:4" s="5" customFormat="1" ht="16.5" thickBot="1" x14ac:dyDescent="0.3">
      <c r="A15" s="43" t="s">
        <v>69</v>
      </c>
      <c r="B15" s="38">
        <v>20</v>
      </c>
      <c r="C15" s="39">
        <v>3384849.7179000005</v>
      </c>
      <c r="D15" s="99">
        <v>4710838.9000000004</v>
      </c>
    </row>
    <row r="16" spans="1:4" x14ac:dyDescent="0.25">
      <c r="A16" s="118" t="s">
        <v>70</v>
      </c>
      <c r="B16" s="35">
        <v>21</v>
      </c>
      <c r="C16" s="36">
        <v>683161.42290000001</v>
      </c>
      <c r="D16" s="124">
        <v>627061</v>
      </c>
    </row>
    <row r="17" spans="1:4" x14ac:dyDescent="0.25">
      <c r="A17" s="122" t="s">
        <v>71</v>
      </c>
      <c r="B17" s="7">
        <v>22</v>
      </c>
      <c r="C17" s="36">
        <v>2772635.8099000002</v>
      </c>
      <c r="D17" s="123">
        <v>1898745</v>
      </c>
    </row>
    <row r="18" spans="1:4" ht="47.25" x14ac:dyDescent="0.25">
      <c r="A18" s="122" t="s">
        <v>72</v>
      </c>
      <c r="B18" s="7">
        <v>23</v>
      </c>
      <c r="C18" s="33"/>
      <c r="D18" s="123"/>
    </row>
    <row r="19" spans="1:4" x14ac:dyDescent="0.25">
      <c r="A19" s="122" t="s">
        <v>73</v>
      </c>
      <c r="B19" s="7">
        <v>24</v>
      </c>
      <c r="C19" s="33"/>
      <c r="D19" s="123"/>
    </row>
    <row r="20" spans="1:4" ht="16.5" thickBot="1" x14ac:dyDescent="0.3">
      <c r="A20" s="120" t="s">
        <v>74</v>
      </c>
      <c r="B20" s="41">
        <v>25</v>
      </c>
      <c r="C20" s="42"/>
      <c r="D20" s="125"/>
    </row>
    <row r="21" spans="1:4" s="5" customFormat="1" ht="32.25" thickBot="1" x14ac:dyDescent="0.3">
      <c r="A21" s="43" t="s">
        <v>75</v>
      </c>
      <c r="B21" s="38">
        <v>100</v>
      </c>
      <c r="C21" s="39">
        <v>1295375.3309000004</v>
      </c>
      <c r="D21" s="99">
        <v>3439154.9000000004</v>
      </c>
    </row>
    <row r="22" spans="1:4" x14ac:dyDescent="0.25">
      <c r="A22" s="118" t="s">
        <v>76</v>
      </c>
      <c r="B22" s="35">
        <v>101</v>
      </c>
      <c r="C22" s="36">
        <v>551657.57649999997</v>
      </c>
      <c r="D22" s="124">
        <v>875475</v>
      </c>
    </row>
    <row r="23" spans="1:4" ht="31.5" x14ac:dyDescent="0.25">
      <c r="A23" s="122" t="s">
        <v>77</v>
      </c>
      <c r="B23" s="7">
        <v>200</v>
      </c>
      <c r="C23" s="33">
        <v>743717.75440000044</v>
      </c>
      <c r="D23" s="123">
        <v>2563679.9000000004</v>
      </c>
    </row>
    <row r="24" spans="1:4" ht="32.25" thickBot="1" x14ac:dyDescent="0.3">
      <c r="A24" s="120" t="s">
        <v>78</v>
      </c>
      <c r="B24" s="41">
        <v>201</v>
      </c>
      <c r="C24" s="42"/>
      <c r="D24" s="125"/>
    </row>
    <row r="25" spans="1:4" s="5" customFormat="1" ht="16.5" thickBot="1" x14ac:dyDescent="0.3">
      <c r="A25" s="43" t="s">
        <v>79</v>
      </c>
      <c r="B25" s="38">
        <v>300</v>
      </c>
      <c r="C25" s="39">
        <v>743717.75440000044</v>
      </c>
      <c r="D25" s="40">
        <v>2563679.9000000004</v>
      </c>
    </row>
    <row r="26" spans="1:4" x14ac:dyDescent="0.25">
      <c r="A26" s="118" t="s">
        <v>80</v>
      </c>
      <c r="B26" s="35"/>
      <c r="C26" s="36">
        <v>743717.75440000044</v>
      </c>
      <c r="D26" s="126">
        <v>2563679.9000000004</v>
      </c>
    </row>
    <row r="27" spans="1:4" x14ac:dyDescent="0.25">
      <c r="A27" s="122" t="s">
        <v>81</v>
      </c>
      <c r="B27" s="7"/>
      <c r="C27" s="33"/>
      <c r="D27" s="127"/>
    </row>
    <row r="28" spans="1:4" x14ac:dyDescent="0.25">
      <c r="A28" s="122" t="s">
        <v>82</v>
      </c>
      <c r="B28" s="7">
        <v>400</v>
      </c>
      <c r="C28" s="33"/>
      <c r="D28" s="127"/>
    </row>
    <row r="29" spans="1:4" ht="18.95" customHeight="1" x14ac:dyDescent="0.25">
      <c r="A29" s="122" t="s">
        <v>83</v>
      </c>
      <c r="B29" s="7"/>
      <c r="C29" s="33"/>
      <c r="D29" s="127"/>
    </row>
    <row r="30" spans="1:4" x14ac:dyDescent="0.25">
      <c r="A30" s="122" t="s">
        <v>84</v>
      </c>
      <c r="B30" s="7">
        <v>410</v>
      </c>
      <c r="C30" s="33"/>
      <c r="D30" s="127"/>
    </row>
    <row r="31" spans="1:4" ht="31.5" x14ac:dyDescent="0.25">
      <c r="A31" s="122" t="s">
        <v>85</v>
      </c>
      <c r="B31" s="7">
        <v>411</v>
      </c>
      <c r="C31" s="33"/>
      <c r="D31" s="127"/>
    </row>
    <row r="32" spans="1:4" ht="47.25" x14ac:dyDescent="0.25">
      <c r="A32" s="122" t="s">
        <v>86</v>
      </c>
      <c r="B32" s="7">
        <v>412</v>
      </c>
      <c r="C32" s="33"/>
      <c r="D32" s="127"/>
    </row>
    <row r="33" spans="1:4" x14ac:dyDescent="0.25">
      <c r="A33" s="122" t="s">
        <v>87</v>
      </c>
      <c r="B33" s="7">
        <v>413</v>
      </c>
      <c r="C33" s="33"/>
      <c r="D33" s="127"/>
    </row>
    <row r="34" spans="1:4" ht="31.5" x14ac:dyDescent="0.25">
      <c r="A34" s="122" t="s">
        <v>88</v>
      </c>
      <c r="B34" s="7">
        <v>414</v>
      </c>
      <c r="C34" s="33"/>
      <c r="D34" s="127"/>
    </row>
    <row r="35" spans="1:4" x14ac:dyDescent="0.25">
      <c r="A35" s="122" t="s">
        <v>89</v>
      </c>
      <c r="B35" s="7">
        <v>415</v>
      </c>
      <c r="C35" s="33"/>
      <c r="D35" s="127"/>
    </row>
    <row r="36" spans="1:4" x14ac:dyDescent="0.25">
      <c r="A36" s="122" t="s">
        <v>90</v>
      </c>
      <c r="B36" s="7">
        <v>416</v>
      </c>
      <c r="C36" s="33">
        <v>0</v>
      </c>
      <c r="D36" s="127"/>
    </row>
    <row r="37" spans="1:4" x14ac:dyDescent="0.25">
      <c r="A37" s="122" t="s">
        <v>91</v>
      </c>
      <c r="B37" s="7">
        <v>417</v>
      </c>
      <c r="C37" s="33"/>
      <c r="D37" s="127"/>
    </row>
    <row r="38" spans="1:4" x14ac:dyDescent="0.25">
      <c r="A38" s="122" t="s">
        <v>92</v>
      </c>
      <c r="B38" s="7">
        <v>418</v>
      </c>
      <c r="C38" s="33"/>
      <c r="D38" s="127"/>
    </row>
    <row r="39" spans="1:4" x14ac:dyDescent="0.25">
      <c r="A39" s="122" t="s">
        <v>93</v>
      </c>
      <c r="B39" s="7">
        <v>419</v>
      </c>
      <c r="C39" s="33"/>
      <c r="D39" s="127"/>
    </row>
    <row r="40" spans="1:4" ht="16.5" thickBot="1" x14ac:dyDescent="0.3">
      <c r="A40" s="120" t="s">
        <v>94</v>
      </c>
      <c r="B40" s="41">
        <v>420</v>
      </c>
      <c r="C40" s="42"/>
      <c r="D40" s="128"/>
    </row>
    <row r="41" spans="1:4" ht="16.5" thickBot="1" x14ac:dyDescent="0.3">
      <c r="A41" s="43" t="s">
        <v>95</v>
      </c>
      <c r="B41" s="38">
        <v>500</v>
      </c>
      <c r="C41" s="39">
        <v>743717.75440000044</v>
      </c>
      <c r="D41" s="40">
        <v>2563679.9000000004</v>
      </c>
    </row>
    <row r="42" spans="1:4" x14ac:dyDescent="0.25">
      <c r="A42" s="118" t="s">
        <v>96</v>
      </c>
      <c r="B42" s="35"/>
      <c r="C42" s="36"/>
      <c r="D42" s="126"/>
    </row>
    <row r="43" spans="1:4" x14ac:dyDescent="0.25">
      <c r="A43" s="122" t="s">
        <v>80</v>
      </c>
      <c r="B43" s="7"/>
      <c r="C43" s="33"/>
      <c r="D43" s="127"/>
    </row>
    <row r="44" spans="1:4" x14ac:dyDescent="0.25">
      <c r="A44" s="122" t="s">
        <v>97</v>
      </c>
      <c r="B44" s="7"/>
      <c r="C44" s="33"/>
      <c r="D44" s="127"/>
    </row>
    <row r="45" spans="1:4" x14ac:dyDescent="0.25">
      <c r="A45" s="122" t="s">
        <v>98</v>
      </c>
      <c r="B45" s="7">
        <v>600</v>
      </c>
      <c r="C45" s="33"/>
      <c r="D45" s="127"/>
    </row>
    <row r="46" spans="1:4" x14ac:dyDescent="0.25">
      <c r="A46" s="122" t="s">
        <v>83</v>
      </c>
      <c r="B46" s="7"/>
      <c r="C46" s="33"/>
      <c r="D46" s="127"/>
    </row>
    <row r="47" spans="1:4" x14ac:dyDescent="0.25">
      <c r="A47" s="122" t="s">
        <v>99</v>
      </c>
      <c r="B47" s="7"/>
      <c r="C47" s="33"/>
      <c r="D47" s="127"/>
    </row>
    <row r="48" spans="1:4" x14ac:dyDescent="0.25">
      <c r="A48" s="122" t="s">
        <v>100</v>
      </c>
      <c r="B48" s="7"/>
      <c r="C48" s="33"/>
      <c r="D48" s="127"/>
    </row>
    <row r="49" spans="1:4" x14ac:dyDescent="0.25">
      <c r="A49" s="122" t="s">
        <v>101</v>
      </c>
      <c r="B49" s="7"/>
      <c r="C49" s="33"/>
      <c r="D49" s="127"/>
    </row>
    <row r="50" spans="1:4" x14ac:dyDescent="0.25">
      <c r="A50" s="122" t="s">
        <v>102</v>
      </c>
      <c r="B50" s="7"/>
      <c r="C50" s="33"/>
      <c r="D50" s="127"/>
    </row>
    <row r="51" spans="1:4" x14ac:dyDescent="0.25">
      <c r="A51" s="122" t="s">
        <v>100</v>
      </c>
      <c r="B51" s="7"/>
      <c r="C51" s="33"/>
      <c r="D51" s="127"/>
    </row>
    <row r="52" spans="1:4" ht="16.5" thickBot="1" x14ac:dyDescent="0.3">
      <c r="A52" s="129" t="s">
        <v>101</v>
      </c>
      <c r="B52" s="130"/>
      <c r="C52" s="131"/>
      <c r="D52" s="132"/>
    </row>
    <row r="53" spans="1:4" x14ac:dyDescent="0.25">
      <c r="A53" s="4"/>
    </row>
    <row r="54" spans="1:4" s="5" customFormat="1" x14ac:dyDescent="0.25">
      <c r="A54" s="19" t="str">
        <f>баланс!A71</f>
        <v>Руководитель                        Тлеубаев А.А. ________________</v>
      </c>
      <c r="C54" s="65"/>
      <c r="D54" s="34"/>
    </row>
    <row r="55" spans="1:4" x14ac:dyDescent="0.25">
      <c r="A55" s="4"/>
      <c r="C55" s="65"/>
    </row>
    <row r="56" spans="1:4" x14ac:dyDescent="0.25">
      <c r="A56" s="4"/>
      <c r="C56" s="65"/>
    </row>
    <row r="57" spans="1:4" s="5" customFormat="1" x14ac:dyDescent="0.25">
      <c r="A57" s="19" t="str">
        <f>баланс!A74</f>
        <v>Главный бухгалтер              Калгужина Р.А. ________________</v>
      </c>
      <c r="C57" s="34"/>
      <c r="D57" s="34"/>
    </row>
    <row r="58" spans="1:4" x14ac:dyDescent="0.25">
      <c r="A58" s="4"/>
    </row>
    <row r="59" spans="1:4" x14ac:dyDescent="0.25">
      <c r="A59" s="4" t="s">
        <v>58</v>
      </c>
    </row>
  </sheetData>
  <mergeCells count="3">
    <mergeCell ref="A5:D5"/>
    <mergeCell ref="A2:D2"/>
    <mergeCell ref="A4:D4"/>
  </mergeCells>
  <pageMargins left="0.54" right="0.14000000000000001" top="0.28999999999999998" bottom="0.1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2"/>
  <sheetViews>
    <sheetView workbookViewId="0">
      <selection activeCell="F14" sqref="F14"/>
    </sheetView>
  </sheetViews>
  <sheetFormatPr defaultRowHeight="15" x14ac:dyDescent="0.25"/>
  <cols>
    <col min="1" max="1" width="57.85546875" customWidth="1"/>
    <col min="2" max="2" width="9.85546875" customWidth="1"/>
    <col min="3" max="3" width="18.5703125" style="48" customWidth="1"/>
    <col min="4" max="4" width="16.28515625" style="48" customWidth="1"/>
    <col min="5" max="5" width="17.140625" bestFit="1" customWidth="1"/>
  </cols>
  <sheetData>
    <row r="1" spans="1:5" s="1" customFormat="1" ht="20.25" customHeight="1" x14ac:dyDescent="0.3">
      <c r="A1" s="177" t="s">
        <v>205</v>
      </c>
      <c r="B1" s="177"/>
      <c r="C1" s="177"/>
      <c r="D1" s="177"/>
    </row>
    <row r="2" spans="1:5" s="1" customFormat="1" ht="20.25" customHeight="1" x14ac:dyDescent="0.3">
      <c r="A2" s="174"/>
      <c r="B2" s="174"/>
      <c r="C2" s="174"/>
      <c r="D2" s="174"/>
    </row>
    <row r="3" spans="1:5" ht="15.75" x14ac:dyDescent="0.25">
      <c r="A3" s="179" t="s">
        <v>194</v>
      </c>
      <c r="B3" s="179"/>
      <c r="C3" s="179"/>
      <c r="D3" s="179"/>
    </row>
    <row r="4" spans="1:5" x14ac:dyDescent="0.25">
      <c r="A4" s="50"/>
    </row>
    <row r="5" spans="1:5" ht="18.75" x14ac:dyDescent="0.3">
      <c r="A5" s="180" t="str">
        <f>баланс!A5</f>
        <v>по состоянию на 31 марта 2014 года</v>
      </c>
      <c r="B5" s="180"/>
      <c r="C5" s="180"/>
      <c r="D5" s="180"/>
    </row>
    <row r="6" spans="1:5" ht="16.5" thickBot="1" x14ac:dyDescent="0.3">
      <c r="C6" s="27"/>
      <c r="D6" s="65" t="str">
        <f>'[1]отчет приб и убыт'!D10</f>
        <v xml:space="preserve"> тыс. тенге</v>
      </c>
    </row>
    <row r="7" spans="1:5" ht="26.25" thickBot="1" x14ac:dyDescent="0.3">
      <c r="A7" s="61" t="s">
        <v>59</v>
      </c>
      <c r="B7" s="62" t="s">
        <v>1</v>
      </c>
      <c r="C7" s="51" t="s">
        <v>60</v>
      </c>
      <c r="D7" s="52" t="s">
        <v>61</v>
      </c>
    </row>
    <row r="8" spans="1:5" ht="15.75" thickBot="1" x14ac:dyDescent="0.3">
      <c r="A8" s="181" t="s">
        <v>103</v>
      </c>
      <c r="B8" s="182"/>
      <c r="C8" s="182"/>
      <c r="D8" s="183"/>
    </row>
    <row r="9" spans="1:5" s="53" customFormat="1" x14ac:dyDescent="0.25">
      <c r="A9" s="84" t="s">
        <v>104</v>
      </c>
      <c r="B9" s="85">
        <v>10</v>
      </c>
      <c r="C9" s="86">
        <v>104256874.12020001</v>
      </c>
      <c r="D9" s="133">
        <v>72591189</v>
      </c>
    </row>
    <row r="10" spans="1:5" x14ac:dyDescent="0.25">
      <c r="A10" s="87" t="s">
        <v>83</v>
      </c>
      <c r="B10" s="88"/>
      <c r="C10" s="89"/>
      <c r="D10" s="134"/>
    </row>
    <row r="11" spans="1:5" x14ac:dyDescent="0.25">
      <c r="A11" s="87" t="s">
        <v>105</v>
      </c>
      <c r="B11" s="88">
        <v>11</v>
      </c>
      <c r="C11" s="90">
        <v>21406908.664999999</v>
      </c>
      <c r="D11" s="135">
        <v>11183072</v>
      </c>
    </row>
    <row r="12" spans="1:5" x14ac:dyDescent="0.25">
      <c r="A12" s="87" t="s">
        <v>106</v>
      </c>
      <c r="B12" s="88">
        <v>12</v>
      </c>
      <c r="C12" s="90"/>
      <c r="D12" s="135">
        <v>4024</v>
      </c>
    </row>
    <row r="13" spans="1:5" x14ac:dyDescent="0.25">
      <c r="A13" s="87" t="s">
        <v>107</v>
      </c>
      <c r="B13" s="88">
        <v>13</v>
      </c>
      <c r="C13" s="90">
        <v>14266267.557</v>
      </c>
      <c r="D13" s="135">
        <v>7680953</v>
      </c>
    </row>
    <row r="14" spans="1:5" x14ac:dyDescent="0.25">
      <c r="A14" s="87" t="s">
        <v>108</v>
      </c>
      <c r="B14" s="88">
        <v>14</v>
      </c>
      <c r="C14" s="90"/>
      <c r="D14" s="135"/>
    </row>
    <row r="15" spans="1:5" x14ac:dyDescent="0.25">
      <c r="A15" s="87" t="s">
        <v>109</v>
      </c>
      <c r="B15" s="88">
        <v>15</v>
      </c>
      <c r="C15" s="90">
        <v>577237.90500000003</v>
      </c>
      <c r="D15" s="135">
        <v>12573</v>
      </c>
    </row>
    <row r="16" spans="1:5" ht="15.75" thickBot="1" x14ac:dyDescent="0.3">
      <c r="A16" s="91" t="s">
        <v>110</v>
      </c>
      <c r="B16" s="92">
        <v>16</v>
      </c>
      <c r="C16" s="90">
        <v>68006459.993200004</v>
      </c>
      <c r="D16" s="136">
        <v>53710567</v>
      </c>
      <c r="E16" s="60"/>
    </row>
    <row r="17" spans="1:6" s="53" customFormat="1" x14ac:dyDescent="0.25">
      <c r="A17" s="84" t="s">
        <v>111</v>
      </c>
      <c r="B17" s="85">
        <v>20</v>
      </c>
      <c r="C17" s="86">
        <v>92927256</v>
      </c>
      <c r="D17" s="133">
        <v>64864458.5</v>
      </c>
      <c r="E17" s="60"/>
      <c r="F17"/>
    </row>
    <row r="18" spans="1:6" x14ac:dyDescent="0.25">
      <c r="A18" s="87" t="s">
        <v>83</v>
      </c>
      <c r="B18" s="88"/>
      <c r="C18" s="89"/>
      <c r="D18" s="134"/>
      <c r="E18" s="60"/>
    </row>
    <row r="19" spans="1:6" x14ac:dyDescent="0.25">
      <c r="A19" s="87" t="s">
        <v>112</v>
      </c>
      <c r="B19" s="88">
        <v>21</v>
      </c>
      <c r="C19" s="90">
        <v>4215691.1061999993</v>
      </c>
      <c r="D19" s="135">
        <v>6939117</v>
      </c>
      <c r="E19" s="60"/>
    </row>
    <row r="20" spans="1:6" x14ac:dyDescent="0.25">
      <c r="A20" s="87" t="s">
        <v>113</v>
      </c>
      <c r="B20" s="88">
        <v>22</v>
      </c>
      <c r="C20" s="90">
        <v>78264653.086999997</v>
      </c>
      <c r="D20" s="135">
        <v>3968091</v>
      </c>
      <c r="E20" s="60"/>
    </row>
    <row r="21" spans="1:6" x14ac:dyDescent="0.25">
      <c r="A21" s="87" t="s">
        <v>114</v>
      </c>
      <c r="B21" s="88">
        <v>23</v>
      </c>
      <c r="C21" s="90">
        <v>269696.53000000003</v>
      </c>
      <c r="D21" s="135">
        <v>106459</v>
      </c>
      <c r="E21" s="60"/>
    </row>
    <row r="22" spans="1:6" x14ac:dyDescent="0.25">
      <c r="A22" s="87" t="s">
        <v>115</v>
      </c>
      <c r="B22" s="88">
        <v>24</v>
      </c>
      <c r="C22" s="90">
        <v>2098242.1639999999</v>
      </c>
      <c r="D22" s="135">
        <v>1439472</v>
      </c>
      <c r="E22" s="60"/>
    </row>
    <row r="23" spans="1:6" x14ac:dyDescent="0.25">
      <c r="A23" s="87" t="s">
        <v>116</v>
      </c>
      <c r="B23" s="88">
        <v>25</v>
      </c>
      <c r="C23" s="90"/>
      <c r="D23" s="135">
        <v>14833</v>
      </c>
      <c r="E23" s="63"/>
      <c r="F23" s="64"/>
    </row>
    <row r="24" spans="1:6" x14ac:dyDescent="0.25">
      <c r="A24" s="87" t="s">
        <v>117</v>
      </c>
      <c r="B24" s="88">
        <v>26</v>
      </c>
      <c r="C24" s="90">
        <v>640590.81000000006</v>
      </c>
      <c r="D24" s="135">
        <v>1058238</v>
      </c>
    </row>
    <row r="25" spans="1:6" ht="15.75" thickBot="1" x14ac:dyDescent="0.3">
      <c r="A25" s="91" t="s">
        <v>118</v>
      </c>
      <c r="B25" s="92">
        <v>27</v>
      </c>
      <c r="C25" s="90">
        <v>7438382</v>
      </c>
      <c r="D25" s="136">
        <v>51338248.5</v>
      </c>
    </row>
    <row r="26" spans="1:6" s="53" customFormat="1" ht="26.25" thickBot="1" x14ac:dyDescent="0.3">
      <c r="A26" s="93" t="s">
        <v>119</v>
      </c>
      <c r="B26" s="94">
        <v>30</v>
      </c>
      <c r="C26" s="95">
        <f>C9-C17</f>
        <v>11329618.120200008</v>
      </c>
      <c r="D26" s="137">
        <v>7726730.5</v>
      </c>
    </row>
    <row r="27" spans="1:6" ht="15.75" thickBot="1" x14ac:dyDescent="0.3">
      <c r="A27" s="184" t="s">
        <v>120</v>
      </c>
      <c r="B27" s="185"/>
      <c r="C27" s="185"/>
      <c r="D27" s="186"/>
    </row>
    <row r="28" spans="1:6" x14ac:dyDescent="0.25">
      <c r="A28" s="84" t="s">
        <v>121</v>
      </c>
      <c r="B28" s="85">
        <v>40</v>
      </c>
      <c r="C28" s="86">
        <v>143624.53</v>
      </c>
      <c r="D28" s="133">
        <v>117</v>
      </c>
    </row>
    <row r="29" spans="1:6" x14ac:dyDescent="0.25">
      <c r="A29" s="87" t="s">
        <v>83</v>
      </c>
      <c r="B29" s="88"/>
      <c r="C29" s="89"/>
      <c r="D29" s="134"/>
    </row>
    <row r="30" spans="1:6" x14ac:dyDescent="0.25">
      <c r="A30" s="87" t="s">
        <v>122</v>
      </c>
      <c r="B30" s="88">
        <v>41</v>
      </c>
      <c r="C30" s="90"/>
      <c r="D30" s="134"/>
    </row>
    <row r="31" spans="1:6" x14ac:dyDescent="0.25">
      <c r="A31" s="87" t="s">
        <v>123</v>
      </c>
      <c r="B31" s="88">
        <v>42</v>
      </c>
      <c r="C31" s="90"/>
      <c r="D31" s="134"/>
    </row>
    <row r="32" spans="1:6" x14ac:dyDescent="0.25">
      <c r="A32" s="87" t="s">
        <v>124</v>
      </c>
      <c r="B32" s="88">
        <v>43</v>
      </c>
      <c r="C32" s="90"/>
      <c r="D32" s="134"/>
    </row>
    <row r="33" spans="1:4" ht="25.5" x14ac:dyDescent="0.25">
      <c r="A33" s="87" t="s">
        <v>125</v>
      </c>
      <c r="B33" s="88">
        <v>44</v>
      </c>
      <c r="C33" s="90"/>
      <c r="D33" s="134"/>
    </row>
    <row r="34" spans="1:4" ht="18" customHeight="1" x14ac:dyDescent="0.25">
      <c r="A34" s="87" t="s">
        <v>126</v>
      </c>
      <c r="B34" s="88">
        <v>45</v>
      </c>
      <c r="C34" s="90">
        <v>143624.53</v>
      </c>
      <c r="D34" s="134"/>
    </row>
    <row r="35" spans="1:4" x14ac:dyDescent="0.25">
      <c r="A35" s="87" t="s">
        <v>127</v>
      </c>
      <c r="B35" s="88">
        <v>46</v>
      </c>
      <c r="C35" s="90"/>
      <c r="D35" s="134"/>
    </row>
    <row r="36" spans="1:4" x14ac:dyDescent="0.25">
      <c r="A36" s="87" t="s">
        <v>128</v>
      </c>
      <c r="B36" s="88">
        <v>47</v>
      </c>
      <c r="C36" s="90"/>
      <c r="D36" s="134"/>
    </row>
    <row r="37" spans="1:4" x14ac:dyDescent="0.25">
      <c r="A37" s="87" t="s">
        <v>129</v>
      </c>
      <c r="B37" s="88">
        <v>48</v>
      </c>
      <c r="C37" s="90"/>
      <c r="D37" s="134"/>
    </row>
    <row r="38" spans="1:4" x14ac:dyDescent="0.25">
      <c r="A38" s="87" t="s">
        <v>130</v>
      </c>
      <c r="B38" s="88">
        <v>49</v>
      </c>
      <c r="C38" s="90"/>
      <c r="D38" s="134"/>
    </row>
    <row r="39" spans="1:4" x14ac:dyDescent="0.25">
      <c r="A39" s="87" t="s">
        <v>109</v>
      </c>
      <c r="B39" s="88">
        <v>50</v>
      </c>
      <c r="C39" s="90"/>
      <c r="D39" s="134"/>
    </row>
    <row r="40" spans="1:4" ht="15.75" thickBot="1" x14ac:dyDescent="0.3">
      <c r="A40" s="91" t="s">
        <v>110</v>
      </c>
      <c r="B40" s="92">
        <v>51</v>
      </c>
      <c r="C40" s="90"/>
      <c r="D40" s="136">
        <v>117</v>
      </c>
    </row>
    <row r="41" spans="1:4" x14ac:dyDescent="0.25">
      <c r="A41" s="84" t="s">
        <v>131</v>
      </c>
      <c r="B41" s="85">
        <v>60</v>
      </c>
      <c r="C41" s="86">
        <v>941</v>
      </c>
      <c r="D41" s="133">
        <v>21505</v>
      </c>
    </row>
    <row r="42" spans="1:4" x14ac:dyDescent="0.25">
      <c r="A42" s="87" t="s">
        <v>83</v>
      </c>
      <c r="B42" s="88"/>
      <c r="C42" s="89"/>
      <c r="D42" s="134"/>
    </row>
    <row r="43" spans="1:4" x14ac:dyDescent="0.25">
      <c r="A43" s="87" t="s">
        <v>132</v>
      </c>
      <c r="B43" s="88">
        <v>61</v>
      </c>
      <c r="C43" s="90">
        <v>940.86959999999988</v>
      </c>
      <c r="D43" s="134">
        <v>19248</v>
      </c>
    </row>
    <row r="44" spans="1:4" x14ac:dyDescent="0.25">
      <c r="A44" s="87" t="s">
        <v>133</v>
      </c>
      <c r="B44" s="88">
        <v>62</v>
      </c>
      <c r="C44" s="90"/>
      <c r="D44" s="134">
        <v>1922</v>
      </c>
    </row>
    <row r="45" spans="1:4" x14ac:dyDescent="0.25">
      <c r="A45" s="87" t="s">
        <v>134</v>
      </c>
      <c r="B45" s="88">
        <v>63</v>
      </c>
      <c r="C45" s="90"/>
      <c r="D45" s="134"/>
    </row>
    <row r="46" spans="1:4" ht="25.5" x14ac:dyDescent="0.25">
      <c r="A46" s="87" t="s">
        <v>135</v>
      </c>
      <c r="B46" s="88">
        <v>64</v>
      </c>
      <c r="C46" s="90"/>
      <c r="D46" s="134"/>
    </row>
    <row r="47" spans="1:4" x14ac:dyDescent="0.25">
      <c r="A47" s="87" t="s">
        <v>136</v>
      </c>
      <c r="B47" s="88">
        <v>65</v>
      </c>
      <c r="D47" s="134"/>
    </row>
    <row r="48" spans="1:4" x14ac:dyDescent="0.25">
      <c r="A48" s="87" t="s">
        <v>137</v>
      </c>
      <c r="B48" s="88">
        <v>66</v>
      </c>
      <c r="C48" s="90"/>
      <c r="D48" s="134"/>
    </row>
    <row r="49" spans="1:4" x14ac:dyDescent="0.25">
      <c r="A49" s="87" t="s">
        <v>138</v>
      </c>
      <c r="B49" s="88">
        <v>67</v>
      </c>
      <c r="C49" s="90"/>
      <c r="D49" s="134"/>
    </row>
    <row r="50" spans="1:4" x14ac:dyDescent="0.25">
      <c r="A50" s="87" t="s">
        <v>139</v>
      </c>
      <c r="B50" s="88">
        <v>68</v>
      </c>
      <c r="C50" s="90"/>
      <c r="D50" s="134"/>
    </row>
    <row r="51" spans="1:4" x14ac:dyDescent="0.25">
      <c r="A51" s="87" t="s">
        <v>129</v>
      </c>
      <c r="B51" s="88">
        <v>69</v>
      </c>
      <c r="C51" s="90"/>
      <c r="D51" s="134"/>
    </row>
    <row r="52" spans="1:4" x14ac:dyDescent="0.25">
      <c r="A52" s="87" t="s">
        <v>140</v>
      </c>
      <c r="B52" s="88">
        <v>70</v>
      </c>
      <c r="C52" s="90"/>
      <c r="D52" s="134"/>
    </row>
    <row r="53" spans="1:4" ht="15.75" thickBot="1" x14ac:dyDescent="0.3">
      <c r="A53" s="91" t="s">
        <v>118</v>
      </c>
      <c r="B53" s="92">
        <v>71</v>
      </c>
      <c r="C53" s="90"/>
      <c r="D53" s="136">
        <v>335</v>
      </c>
    </row>
    <row r="54" spans="1:4" ht="26.25" thickBot="1" x14ac:dyDescent="0.3">
      <c r="A54" s="93" t="s">
        <v>141</v>
      </c>
      <c r="B54" s="94">
        <v>80</v>
      </c>
      <c r="C54" s="95">
        <f>C28-C41</f>
        <v>142683.53</v>
      </c>
      <c r="D54" s="137">
        <v>-21388</v>
      </c>
    </row>
    <row r="55" spans="1:4" ht="15.75" thickBot="1" x14ac:dyDescent="0.3">
      <c r="A55" s="187" t="s">
        <v>142</v>
      </c>
      <c r="B55" s="188"/>
      <c r="C55" s="188"/>
      <c r="D55" s="189"/>
    </row>
    <row r="56" spans="1:4" ht="25.5" x14ac:dyDescent="0.25">
      <c r="A56" s="84" t="s">
        <v>143</v>
      </c>
      <c r="B56" s="85">
        <v>90</v>
      </c>
      <c r="C56" s="86">
        <v>1142530.1000000001</v>
      </c>
      <c r="D56" s="133">
        <v>4611033</v>
      </c>
    </row>
    <row r="57" spans="1:4" x14ac:dyDescent="0.25">
      <c r="A57" s="87" t="s">
        <v>83</v>
      </c>
      <c r="B57" s="88"/>
      <c r="C57" s="89"/>
      <c r="D57" s="134"/>
    </row>
    <row r="58" spans="1:4" x14ac:dyDescent="0.25">
      <c r="A58" s="87" t="s">
        <v>144</v>
      </c>
      <c r="B58" s="88">
        <v>91</v>
      </c>
      <c r="C58" s="90"/>
      <c r="D58" s="134"/>
    </row>
    <row r="59" spans="1:4" x14ac:dyDescent="0.25">
      <c r="A59" s="87" t="s">
        <v>145</v>
      </c>
      <c r="B59" s="88">
        <v>92</v>
      </c>
      <c r="C59" s="90">
        <v>1142530.1000000001</v>
      </c>
      <c r="D59" s="134">
        <v>4611033</v>
      </c>
    </row>
    <row r="60" spans="1:4" x14ac:dyDescent="0.25">
      <c r="A60" s="87" t="s">
        <v>109</v>
      </c>
      <c r="B60" s="88">
        <v>93</v>
      </c>
      <c r="C60" s="90"/>
      <c r="D60" s="134"/>
    </row>
    <row r="61" spans="1:4" ht="15.75" thickBot="1" x14ac:dyDescent="0.3">
      <c r="A61" s="91" t="s">
        <v>110</v>
      </c>
      <c r="B61" s="92">
        <v>94</v>
      </c>
      <c r="C61" s="90"/>
      <c r="D61" s="136"/>
    </row>
    <row r="62" spans="1:4" x14ac:dyDescent="0.25">
      <c r="A62" s="84" t="s">
        <v>146</v>
      </c>
      <c r="B62" s="85">
        <v>100</v>
      </c>
      <c r="C62" s="86">
        <v>12704557.954</v>
      </c>
      <c r="D62" s="133">
        <v>12284891</v>
      </c>
    </row>
    <row r="63" spans="1:4" x14ac:dyDescent="0.25">
      <c r="A63" s="87" t="s">
        <v>83</v>
      </c>
      <c r="B63" s="88"/>
      <c r="C63" s="89"/>
      <c r="D63" s="134"/>
    </row>
    <row r="64" spans="1:4" x14ac:dyDescent="0.25">
      <c r="A64" s="87" t="s">
        <v>147</v>
      </c>
      <c r="B64" s="88">
        <v>101</v>
      </c>
      <c r="C64" s="90">
        <v>12024756.054</v>
      </c>
      <c r="D64" s="134">
        <v>9711200</v>
      </c>
    </row>
    <row r="65" spans="1:4" x14ac:dyDescent="0.25">
      <c r="A65" s="87" t="s">
        <v>115</v>
      </c>
      <c r="B65" s="88">
        <v>102</v>
      </c>
      <c r="C65" s="90">
        <v>679801.9</v>
      </c>
      <c r="D65" s="134">
        <v>673902</v>
      </c>
    </row>
    <row r="66" spans="1:4" x14ac:dyDescent="0.25">
      <c r="A66" s="87" t="s">
        <v>148</v>
      </c>
      <c r="B66" s="88">
        <v>103</v>
      </c>
      <c r="C66" s="90"/>
      <c r="D66" s="134"/>
    </row>
    <row r="67" spans="1:4" x14ac:dyDescent="0.25">
      <c r="A67" s="87" t="s">
        <v>189</v>
      </c>
      <c r="B67" s="88">
        <v>104</v>
      </c>
      <c r="C67" s="90"/>
      <c r="D67" s="134">
        <v>1899789</v>
      </c>
    </row>
    <row r="68" spans="1:4" ht="15.75" thickBot="1" x14ac:dyDescent="0.3">
      <c r="A68" s="91" t="s">
        <v>149</v>
      </c>
      <c r="B68" s="92">
        <v>105</v>
      </c>
      <c r="C68" s="90"/>
      <c r="D68" s="136"/>
    </row>
    <row r="69" spans="1:4" ht="26.25" thickBot="1" x14ac:dyDescent="0.3">
      <c r="A69" s="93" t="s">
        <v>150</v>
      </c>
      <c r="B69" s="94">
        <v>110</v>
      </c>
      <c r="C69" s="95">
        <v>-11562027.854</v>
      </c>
      <c r="D69" s="137">
        <v>-7673858</v>
      </c>
    </row>
    <row r="70" spans="1:4" ht="16.5" customHeight="1" x14ac:dyDescent="0.25">
      <c r="A70" s="138" t="s">
        <v>151</v>
      </c>
      <c r="B70" s="96">
        <v>120</v>
      </c>
      <c r="C70" s="90">
        <v>25855</v>
      </c>
      <c r="D70" s="139"/>
    </row>
    <row r="71" spans="1:4" ht="25.5" x14ac:dyDescent="0.25">
      <c r="A71" s="140" t="s">
        <v>152</v>
      </c>
      <c r="B71" s="97">
        <v>130</v>
      </c>
      <c r="C71" s="98">
        <v>-63870.95039999485</v>
      </c>
      <c r="D71" s="141">
        <v>31484.5</v>
      </c>
    </row>
    <row r="72" spans="1:4" ht="25.5" x14ac:dyDescent="0.25">
      <c r="A72" s="87" t="s">
        <v>153</v>
      </c>
      <c r="B72" s="88">
        <v>140</v>
      </c>
      <c r="C72" s="89">
        <v>201833.37383999876</v>
      </c>
      <c r="D72" s="134">
        <v>449221</v>
      </c>
    </row>
    <row r="73" spans="1:4" ht="26.25" thickBot="1" x14ac:dyDescent="0.3">
      <c r="A73" s="142" t="s">
        <v>154</v>
      </c>
      <c r="B73" s="143">
        <v>150</v>
      </c>
      <c r="C73" s="144">
        <v>137962.42344000391</v>
      </c>
      <c r="D73" s="145">
        <v>480705.5</v>
      </c>
    </row>
    <row r="74" spans="1:4" x14ac:dyDescent="0.25">
      <c r="A74" s="47"/>
      <c r="C74" s="100"/>
      <c r="D74" s="163"/>
    </row>
    <row r="75" spans="1:4" x14ac:dyDescent="0.25">
      <c r="A75" s="47"/>
      <c r="C75" s="100">
        <f>баланс!C10</f>
        <v>137961.69390000001</v>
      </c>
      <c r="D75" s="161"/>
    </row>
    <row r="76" spans="1:4" s="5" customFormat="1" ht="15.75" x14ac:dyDescent="0.25">
      <c r="A76" s="19" t="str">
        <f>баланс!A71</f>
        <v>Руководитель                        Тлеубаев А.А. ________________</v>
      </c>
      <c r="C76" s="165">
        <f>C73-C75</f>
        <v>0.72954000390018336</v>
      </c>
      <c r="D76" s="107"/>
    </row>
    <row r="77" spans="1:4" s="1" customFormat="1" ht="15.75" x14ac:dyDescent="0.25">
      <c r="A77" s="4"/>
      <c r="C77" s="172"/>
      <c r="D77" s="101"/>
    </row>
    <row r="78" spans="1:4" s="1" customFormat="1" ht="15.75" x14ac:dyDescent="0.25">
      <c r="A78" s="4"/>
      <c r="C78" s="27"/>
      <c r="D78" s="65"/>
    </row>
    <row r="79" spans="1:4" s="5" customFormat="1" ht="15.75" x14ac:dyDescent="0.25">
      <c r="A79" s="19" t="str">
        <f>баланс!A74</f>
        <v>Главный бухгалтер              Калгужина Р.А. ________________</v>
      </c>
      <c r="C79" s="34"/>
      <c r="D79" s="46"/>
    </row>
    <row r="80" spans="1:4" s="1" customFormat="1" ht="15.75" x14ac:dyDescent="0.25">
      <c r="A80" s="4"/>
      <c r="C80" s="27"/>
      <c r="D80" s="65"/>
    </row>
    <row r="81" spans="1:4" s="1" customFormat="1" ht="15.75" x14ac:dyDescent="0.25">
      <c r="A81" s="4"/>
      <c r="C81" s="27"/>
      <c r="D81" s="65"/>
    </row>
    <row r="82" spans="1:4" s="1" customFormat="1" ht="15.75" x14ac:dyDescent="0.25">
      <c r="A82" s="4" t="s">
        <v>58</v>
      </c>
      <c r="C82" s="27"/>
      <c r="D82" s="65"/>
    </row>
  </sheetData>
  <mergeCells count="6">
    <mergeCell ref="A5:D5"/>
    <mergeCell ref="A8:D8"/>
    <mergeCell ref="A27:D27"/>
    <mergeCell ref="A55:D55"/>
    <mergeCell ref="A1:D1"/>
    <mergeCell ref="A3:D3"/>
  </mergeCells>
  <pageMargins left="0.70866141732283472" right="0.15748031496062992" top="0.31496062992125984" bottom="0.27559055118110237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zoomScaleNormal="100" workbookViewId="0">
      <selection activeCell="G14" sqref="G14"/>
    </sheetView>
  </sheetViews>
  <sheetFormatPr defaultRowHeight="15" x14ac:dyDescent="0.25"/>
  <cols>
    <col min="1" max="1" width="57.5703125" customWidth="1"/>
    <col min="2" max="2" width="8" customWidth="1"/>
    <col min="3" max="3" width="14.140625" style="48" customWidth="1"/>
    <col min="4" max="4" width="13" style="48" customWidth="1"/>
    <col min="5" max="5" width="13.42578125" style="48" customWidth="1"/>
    <col min="6" max="6" width="14.140625" style="48" customWidth="1"/>
    <col min="7" max="7" width="15.42578125" style="48" customWidth="1"/>
    <col min="8" max="8" width="9.85546875" style="48" customWidth="1"/>
    <col min="9" max="9" width="14" style="48" customWidth="1"/>
  </cols>
  <sheetData>
    <row r="1" spans="1:9" s="1" customFormat="1" ht="20.25" customHeight="1" x14ac:dyDescent="0.3">
      <c r="A1" s="177" t="s">
        <v>205</v>
      </c>
      <c r="B1" s="177"/>
      <c r="C1" s="177"/>
      <c r="D1" s="177"/>
      <c r="E1" s="27"/>
      <c r="F1" s="27"/>
      <c r="G1" s="65"/>
      <c r="H1" s="65"/>
      <c r="I1" s="65"/>
    </row>
    <row r="2" spans="1:9" s="1" customFormat="1" ht="20.25" customHeight="1" x14ac:dyDescent="0.3">
      <c r="A2" s="174"/>
      <c r="B2" s="174"/>
      <c r="C2" s="174"/>
      <c r="D2" s="174"/>
      <c r="E2" s="65"/>
      <c r="F2" s="65"/>
      <c r="G2" s="65"/>
      <c r="H2" s="65"/>
      <c r="I2" s="65"/>
    </row>
    <row r="3" spans="1:9" ht="22.5" customHeight="1" x14ac:dyDescent="0.3">
      <c r="A3" s="190" t="s">
        <v>198</v>
      </c>
      <c r="B3" s="190"/>
      <c r="C3" s="190"/>
      <c r="D3" s="190"/>
      <c r="E3" s="190"/>
    </row>
    <row r="4" spans="1:9" x14ac:dyDescent="0.25">
      <c r="A4" s="50"/>
    </row>
    <row r="5" spans="1:9" ht="18.75" x14ac:dyDescent="0.3">
      <c r="A5" s="180" t="str">
        <f>баланс!A5</f>
        <v>по состоянию на 31 марта 2014 года</v>
      </c>
      <c r="B5" s="180"/>
      <c r="C5" s="180"/>
      <c r="D5" s="180"/>
      <c r="I5" s="83" t="str">
        <f>баланс!D7</f>
        <v xml:space="preserve"> тыс. тенге</v>
      </c>
    </row>
    <row r="6" spans="1:9" ht="15.75" thickBot="1" x14ac:dyDescent="0.3">
      <c r="D6" s="49"/>
      <c r="E6" s="49"/>
      <c r="F6" s="49"/>
      <c r="G6" s="49"/>
      <c r="H6" s="49"/>
      <c r="I6" s="49"/>
    </row>
    <row r="7" spans="1:9" x14ac:dyDescent="0.25">
      <c r="A7" s="191" t="s">
        <v>155</v>
      </c>
      <c r="B7" s="193" t="s">
        <v>1</v>
      </c>
      <c r="C7" s="195" t="s">
        <v>156</v>
      </c>
      <c r="D7" s="195"/>
      <c r="E7" s="195"/>
      <c r="F7" s="195"/>
      <c r="G7" s="195"/>
      <c r="H7" s="195" t="s">
        <v>55</v>
      </c>
      <c r="I7" s="196" t="s">
        <v>157</v>
      </c>
    </row>
    <row r="8" spans="1:9" ht="53.25" customHeight="1" thickBot="1" x14ac:dyDescent="0.3">
      <c r="A8" s="192"/>
      <c r="B8" s="194"/>
      <c r="C8" s="108" t="s">
        <v>49</v>
      </c>
      <c r="D8" s="108" t="s">
        <v>50</v>
      </c>
      <c r="E8" s="108" t="s">
        <v>51</v>
      </c>
      <c r="F8" s="108" t="s">
        <v>52</v>
      </c>
      <c r="G8" s="108" t="s">
        <v>158</v>
      </c>
      <c r="H8" s="198"/>
      <c r="I8" s="197"/>
    </row>
    <row r="9" spans="1:9" ht="15.75" thickBot="1" x14ac:dyDescent="0.3">
      <c r="A9" s="77" t="s">
        <v>159</v>
      </c>
      <c r="B9" s="166" t="s">
        <v>201</v>
      </c>
      <c r="C9" s="104">
        <v>54500000</v>
      </c>
      <c r="D9" s="104">
        <v>0</v>
      </c>
      <c r="E9" s="104">
        <v>0</v>
      </c>
      <c r="F9" s="104">
        <v>89292</v>
      </c>
      <c r="G9" s="104">
        <v>9339473</v>
      </c>
      <c r="H9" s="104">
        <v>0</v>
      </c>
      <c r="I9" s="59">
        <f>SUM(B9:H9)</f>
        <v>63928765</v>
      </c>
    </row>
    <row r="10" spans="1:9" x14ac:dyDescent="0.25">
      <c r="A10" s="146" t="s">
        <v>160</v>
      </c>
      <c r="B10" s="167" t="s">
        <v>202</v>
      </c>
      <c r="C10" s="58"/>
      <c r="D10" s="58"/>
      <c r="E10" s="58"/>
      <c r="F10" s="58"/>
      <c r="G10" s="58"/>
      <c r="H10" s="58"/>
      <c r="I10" s="147"/>
    </row>
    <row r="11" spans="1:9" x14ac:dyDescent="0.25">
      <c r="A11" s="148" t="s">
        <v>161</v>
      </c>
      <c r="B11" s="54">
        <v>100</v>
      </c>
      <c r="C11" s="76">
        <v>54500000</v>
      </c>
      <c r="D11" s="76">
        <v>0</v>
      </c>
      <c r="E11" s="76">
        <v>0</v>
      </c>
      <c r="F11" s="76">
        <f>F9+F10</f>
        <v>89292</v>
      </c>
      <c r="G11" s="76">
        <f>G9+G10</f>
        <v>9339473</v>
      </c>
      <c r="H11" s="76">
        <v>0</v>
      </c>
      <c r="I11" s="149">
        <f>SUM(B11:H11)</f>
        <v>63928865</v>
      </c>
    </row>
    <row r="12" spans="1:9" x14ac:dyDescent="0.25">
      <c r="A12" s="168" t="s">
        <v>162</v>
      </c>
      <c r="B12" s="169">
        <v>200</v>
      </c>
      <c r="C12" s="170"/>
      <c r="D12" s="170"/>
      <c r="E12" s="170"/>
      <c r="F12" s="170"/>
      <c r="G12" s="170">
        <f>G13</f>
        <v>8722897</v>
      </c>
      <c r="H12" s="170"/>
      <c r="I12" s="171">
        <f>SUM(G12:H12)</f>
        <v>8722897</v>
      </c>
    </row>
    <row r="13" spans="1:9" x14ac:dyDescent="0.25">
      <c r="A13" s="148" t="s">
        <v>163</v>
      </c>
      <c r="B13" s="54">
        <v>210</v>
      </c>
      <c r="C13" s="76"/>
      <c r="D13" s="76"/>
      <c r="E13" s="76"/>
      <c r="F13" s="76"/>
      <c r="G13" s="74">
        <v>8722897</v>
      </c>
      <c r="H13" s="76"/>
      <c r="I13" s="149">
        <f>SUM(C13:H13)</f>
        <v>8722897</v>
      </c>
    </row>
    <row r="14" spans="1:9" x14ac:dyDescent="0.25">
      <c r="A14" s="148" t="s">
        <v>164</v>
      </c>
      <c r="B14" s="54">
        <v>220</v>
      </c>
      <c r="C14" s="76"/>
      <c r="D14" s="76"/>
      <c r="E14" s="76"/>
      <c r="F14" s="76"/>
      <c r="G14" s="76"/>
      <c r="H14" s="76"/>
      <c r="I14" s="149"/>
    </row>
    <row r="15" spans="1:9" x14ac:dyDescent="0.25">
      <c r="A15" s="148" t="s">
        <v>83</v>
      </c>
      <c r="B15" s="54"/>
      <c r="C15" s="76"/>
      <c r="D15" s="76"/>
      <c r="E15" s="76"/>
      <c r="F15" s="76"/>
      <c r="G15" s="76"/>
      <c r="H15" s="76"/>
      <c r="I15" s="149"/>
    </row>
    <row r="16" spans="1:9" ht="25.5" x14ac:dyDescent="0.25">
      <c r="A16" s="148" t="s">
        <v>165</v>
      </c>
      <c r="B16" s="54">
        <v>221</v>
      </c>
      <c r="C16" s="76"/>
      <c r="D16" s="76"/>
      <c r="E16" s="76"/>
      <c r="F16" s="76"/>
      <c r="G16" s="76"/>
      <c r="H16" s="76"/>
      <c r="I16" s="149"/>
    </row>
    <row r="17" spans="1:9" ht="25.5" x14ac:dyDescent="0.25">
      <c r="A17" s="148" t="s">
        <v>166</v>
      </c>
      <c r="B17" s="54">
        <v>222</v>
      </c>
      <c r="C17" s="76"/>
      <c r="D17" s="76"/>
      <c r="E17" s="76"/>
      <c r="F17" s="76"/>
      <c r="G17" s="76"/>
      <c r="H17" s="76"/>
      <c r="I17" s="149"/>
    </row>
    <row r="18" spans="1:9" ht="25.5" x14ac:dyDescent="0.25">
      <c r="A18" s="148" t="s">
        <v>167</v>
      </c>
      <c r="B18" s="54">
        <v>223</v>
      </c>
      <c r="C18" s="76"/>
      <c r="D18" s="76"/>
      <c r="E18" s="76"/>
      <c r="F18" s="76"/>
      <c r="G18" s="76"/>
      <c r="H18" s="76"/>
      <c r="I18" s="149"/>
    </row>
    <row r="19" spans="1:9" ht="38.25" x14ac:dyDescent="0.25">
      <c r="A19" s="148" t="s">
        <v>86</v>
      </c>
      <c r="B19" s="54">
        <v>224</v>
      </c>
      <c r="C19" s="76"/>
      <c r="D19" s="76"/>
      <c r="E19" s="76"/>
      <c r="F19" s="76"/>
      <c r="G19" s="76"/>
      <c r="H19" s="76"/>
      <c r="I19" s="149"/>
    </row>
    <row r="20" spans="1:9" x14ac:dyDescent="0.25">
      <c r="A20" s="148" t="s">
        <v>87</v>
      </c>
      <c r="B20" s="54">
        <v>225</v>
      </c>
      <c r="C20" s="76"/>
      <c r="D20" s="76"/>
      <c r="E20" s="76"/>
      <c r="F20" s="76"/>
      <c r="G20" s="76"/>
      <c r="H20" s="76"/>
      <c r="I20" s="149"/>
    </row>
    <row r="21" spans="1:9" ht="25.5" x14ac:dyDescent="0.25">
      <c r="A21" s="148" t="s">
        <v>88</v>
      </c>
      <c r="B21" s="54">
        <v>226</v>
      </c>
      <c r="C21" s="76"/>
      <c r="D21" s="76"/>
      <c r="E21" s="76"/>
      <c r="F21" s="76"/>
      <c r="G21" s="76"/>
      <c r="H21" s="76"/>
      <c r="I21" s="149"/>
    </row>
    <row r="22" spans="1:9" x14ac:dyDescent="0.25">
      <c r="A22" s="148" t="s">
        <v>168</v>
      </c>
      <c r="B22" s="54">
        <v>227</v>
      </c>
      <c r="C22" s="76"/>
      <c r="D22" s="76"/>
      <c r="E22" s="76"/>
      <c r="F22" s="76"/>
      <c r="G22" s="76"/>
      <c r="H22" s="76"/>
      <c r="I22" s="149"/>
    </row>
    <row r="23" spans="1:9" x14ac:dyDescent="0.25">
      <c r="A23" s="148" t="s">
        <v>90</v>
      </c>
      <c r="B23" s="54">
        <v>228</v>
      </c>
      <c r="C23" s="76"/>
      <c r="D23" s="76"/>
      <c r="E23" s="76"/>
      <c r="F23" s="76">
        <v>-199962</v>
      </c>
      <c r="G23" s="76"/>
      <c r="H23" s="76"/>
      <c r="I23" s="149">
        <v>-199962</v>
      </c>
    </row>
    <row r="24" spans="1:9" x14ac:dyDescent="0.25">
      <c r="A24" s="148" t="s">
        <v>91</v>
      </c>
      <c r="B24" s="54">
        <v>229</v>
      </c>
      <c r="C24" s="76"/>
      <c r="D24" s="76"/>
      <c r="E24" s="76"/>
      <c r="F24" s="76"/>
      <c r="G24" s="76"/>
      <c r="H24" s="76"/>
      <c r="I24" s="149"/>
    </row>
    <row r="25" spans="1:9" x14ac:dyDescent="0.25">
      <c r="A25" s="148" t="s">
        <v>169</v>
      </c>
      <c r="B25" s="54">
        <v>300</v>
      </c>
      <c r="C25" s="76"/>
      <c r="D25" s="76"/>
      <c r="E25" s="76"/>
      <c r="F25" s="76"/>
      <c r="G25" s="76"/>
      <c r="H25" s="76"/>
      <c r="I25" s="149"/>
    </row>
    <row r="26" spans="1:9" x14ac:dyDescent="0.25">
      <c r="A26" s="148" t="s">
        <v>83</v>
      </c>
      <c r="B26" s="54"/>
      <c r="C26" s="76"/>
      <c r="D26" s="76"/>
      <c r="E26" s="76"/>
      <c r="F26" s="76"/>
      <c r="G26" s="76"/>
      <c r="H26" s="76"/>
      <c r="I26" s="149"/>
    </row>
    <row r="27" spans="1:9" x14ac:dyDescent="0.25">
      <c r="A27" s="148" t="s">
        <v>170</v>
      </c>
      <c r="B27" s="54">
        <v>310</v>
      </c>
      <c r="C27" s="76"/>
      <c r="D27" s="76"/>
      <c r="E27" s="76"/>
      <c r="F27" s="76"/>
      <c r="G27" s="76"/>
      <c r="H27" s="76"/>
      <c r="I27" s="149"/>
    </row>
    <row r="28" spans="1:9" x14ac:dyDescent="0.25">
      <c r="A28" s="148" t="s">
        <v>83</v>
      </c>
      <c r="B28" s="54"/>
      <c r="C28" s="76"/>
      <c r="D28" s="76"/>
      <c r="E28" s="76"/>
      <c r="F28" s="76"/>
      <c r="G28" s="76"/>
      <c r="H28" s="76"/>
      <c r="I28" s="149"/>
    </row>
    <row r="29" spans="1:9" x14ac:dyDescent="0.25">
      <c r="A29" s="148" t="s">
        <v>171</v>
      </c>
      <c r="B29" s="54"/>
      <c r="C29" s="76"/>
      <c r="D29" s="76"/>
      <c r="E29" s="76"/>
      <c r="F29" s="76"/>
      <c r="G29" s="76"/>
      <c r="H29" s="76"/>
      <c r="I29" s="149"/>
    </row>
    <row r="30" spans="1:9" x14ac:dyDescent="0.25">
      <c r="A30" s="148" t="s">
        <v>172</v>
      </c>
      <c r="B30" s="54"/>
      <c r="C30" s="76"/>
      <c r="D30" s="76"/>
      <c r="E30" s="76"/>
      <c r="F30" s="76"/>
      <c r="G30" s="76"/>
      <c r="H30" s="76"/>
      <c r="I30" s="149"/>
    </row>
    <row r="31" spans="1:9" ht="25.5" x14ac:dyDescent="0.25">
      <c r="A31" s="148" t="s">
        <v>173</v>
      </c>
      <c r="B31" s="54"/>
      <c r="C31" s="76"/>
      <c r="D31" s="76"/>
      <c r="E31" s="76"/>
      <c r="F31" s="76"/>
      <c r="G31" s="76"/>
      <c r="H31" s="76"/>
      <c r="I31" s="149"/>
    </row>
    <row r="32" spans="1:9" x14ac:dyDescent="0.25">
      <c r="A32" s="148" t="s">
        <v>174</v>
      </c>
      <c r="B32" s="54">
        <v>311</v>
      </c>
      <c r="C32" s="76"/>
      <c r="D32" s="76"/>
      <c r="E32" s="76"/>
      <c r="F32" s="76"/>
      <c r="G32" s="76"/>
      <c r="H32" s="76"/>
      <c r="I32" s="149">
        <f>SUM(C32:H32)</f>
        <v>0</v>
      </c>
    </row>
    <row r="33" spans="1:12" x14ac:dyDescent="0.25">
      <c r="A33" s="148" t="s">
        <v>175</v>
      </c>
      <c r="B33" s="54">
        <v>312</v>
      </c>
      <c r="C33" s="76"/>
      <c r="D33" s="76"/>
      <c r="E33" s="76"/>
      <c r="F33" s="76"/>
      <c r="G33" s="76"/>
      <c r="H33" s="76"/>
      <c r="I33" s="149"/>
    </row>
    <row r="34" spans="1:12" x14ac:dyDescent="0.25">
      <c r="A34" s="148" t="s">
        <v>176</v>
      </c>
      <c r="B34" s="54">
        <v>313</v>
      </c>
      <c r="C34" s="76"/>
      <c r="D34" s="76"/>
      <c r="E34" s="76"/>
      <c r="F34" s="76"/>
      <c r="G34" s="76"/>
      <c r="H34" s="76"/>
      <c r="I34" s="149"/>
    </row>
    <row r="35" spans="1:12" ht="25.5" x14ac:dyDescent="0.25">
      <c r="A35" s="148" t="s">
        <v>177</v>
      </c>
      <c r="B35" s="54">
        <v>314</v>
      </c>
      <c r="C35" s="76"/>
      <c r="D35" s="76"/>
      <c r="E35" s="76"/>
      <c r="F35" s="76"/>
      <c r="G35" s="76"/>
      <c r="H35" s="76"/>
      <c r="I35" s="149"/>
    </row>
    <row r="36" spans="1:12" x14ac:dyDescent="0.25">
      <c r="A36" s="148" t="s">
        <v>178</v>
      </c>
      <c r="B36" s="54">
        <v>315</v>
      </c>
      <c r="C36" s="76"/>
      <c r="D36" s="76"/>
      <c r="E36" s="76"/>
      <c r="F36" s="76"/>
      <c r="G36" s="76"/>
      <c r="H36" s="76"/>
      <c r="I36" s="149"/>
    </row>
    <row r="37" spans="1:12" x14ac:dyDescent="0.25">
      <c r="A37" s="148" t="s">
        <v>179</v>
      </c>
      <c r="B37" s="54">
        <v>316</v>
      </c>
      <c r="C37" s="76"/>
      <c r="D37" s="76"/>
      <c r="E37" s="76"/>
      <c r="F37" s="76"/>
      <c r="G37" s="76"/>
      <c r="H37" s="76"/>
      <c r="I37" s="149"/>
    </row>
    <row r="38" spans="1:12" x14ac:dyDescent="0.25">
      <c r="A38" s="148" t="s">
        <v>180</v>
      </c>
      <c r="B38" s="54">
        <v>317</v>
      </c>
      <c r="C38" s="76"/>
      <c r="D38" s="76"/>
      <c r="E38" s="76"/>
      <c r="F38" s="76"/>
      <c r="G38" s="76"/>
      <c r="H38" s="76"/>
      <c r="I38" s="149"/>
    </row>
    <row r="39" spans="1:12" ht="26.25" thickBot="1" x14ac:dyDescent="0.3">
      <c r="A39" s="150" t="s">
        <v>181</v>
      </c>
      <c r="B39" s="55">
        <v>318</v>
      </c>
      <c r="C39" s="56"/>
      <c r="D39" s="56"/>
      <c r="E39" s="56"/>
      <c r="F39" s="56"/>
      <c r="G39" s="56"/>
      <c r="H39" s="56"/>
      <c r="I39" s="151"/>
    </row>
    <row r="40" spans="1:12" ht="26.25" thickBot="1" x14ac:dyDescent="0.3">
      <c r="A40" s="77" t="s">
        <v>196</v>
      </c>
      <c r="B40" s="78">
        <v>400</v>
      </c>
      <c r="C40" s="79">
        <f>C11+C12</f>
        <v>54500000</v>
      </c>
      <c r="D40" s="79">
        <f t="shared" ref="D40:F40" si="0">D11+D12</f>
        <v>0</v>
      </c>
      <c r="E40" s="79">
        <f t="shared" si="0"/>
        <v>0</v>
      </c>
      <c r="F40" s="79">
        <f t="shared" si="0"/>
        <v>89292</v>
      </c>
      <c r="G40" s="79">
        <f>G11+G12</f>
        <v>18062370</v>
      </c>
      <c r="H40" s="79">
        <f t="shared" ref="H40" si="1">SUM(H9:H39)</f>
        <v>0</v>
      </c>
      <c r="I40" s="59">
        <f>SUM(I9:I39)</f>
        <v>145103462</v>
      </c>
      <c r="J40" s="48"/>
    </row>
    <row r="41" spans="1:12" s="75" customFormat="1" ht="26.25" thickBot="1" x14ac:dyDescent="0.3">
      <c r="A41" s="77" t="s">
        <v>190</v>
      </c>
      <c r="B41" s="78">
        <v>401</v>
      </c>
      <c r="C41" s="79">
        <f>баланс!D61</f>
        <v>54500000</v>
      </c>
      <c r="D41" s="79">
        <f>D10</f>
        <v>0</v>
      </c>
      <c r="E41" s="79">
        <f>E10</f>
        <v>0</v>
      </c>
      <c r="F41" s="79">
        <f>баланс!D64</f>
        <v>-110670</v>
      </c>
      <c r="G41" s="79">
        <f>баланс!D65</f>
        <v>18062369.877879985</v>
      </c>
      <c r="H41" s="79">
        <f>H10</f>
        <v>0</v>
      </c>
      <c r="I41" s="59">
        <f>SUM(C41:H41)</f>
        <v>72451699.877879977</v>
      </c>
    </row>
    <row r="42" spans="1:12" x14ac:dyDescent="0.25">
      <c r="A42" s="146" t="s">
        <v>160</v>
      </c>
      <c r="B42" s="57">
        <v>401</v>
      </c>
      <c r="C42" s="58"/>
      <c r="D42" s="58"/>
      <c r="E42" s="58"/>
      <c r="F42" s="58"/>
      <c r="G42" s="58"/>
      <c r="H42" s="58"/>
      <c r="I42" s="147">
        <f>SUM(C42:H42)</f>
        <v>0</v>
      </c>
    </row>
    <row r="43" spans="1:12" x14ac:dyDescent="0.25">
      <c r="A43" s="148" t="s">
        <v>182</v>
      </c>
      <c r="B43" s="54">
        <v>500</v>
      </c>
      <c r="C43" s="76">
        <f>C41+C42</f>
        <v>54500000</v>
      </c>
      <c r="D43" s="76">
        <f t="shared" ref="D43:I43" si="2">D41+D42</f>
        <v>0</v>
      </c>
      <c r="E43" s="76">
        <f t="shared" si="2"/>
        <v>0</v>
      </c>
      <c r="F43" s="76">
        <f>F41+F42</f>
        <v>-110670</v>
      </c>
      <c r="G43" s="76">
        <f t="shared" si="2"/>
        <v>18062369.877879985</v>
      </c>
      <c r="H43" s="76">
        <f t="shared" si="2"/>
        <v>0</v>
      </c>
      <c r="I43" s="149">
        <f t="shared" si="2"/>
        <v>72451699.877879977</v>
      </c>
    </row>
    <row r="44" spans="1:12" x14ac:dyDescent="0.25">
      <c r="A44" s="168" t="s">
        <v>183</v>
      </c>
      <c r="B44" s="169">
        <v>600</v>
      </c>
      <c r="C44" s="170"/>
      <c r="D44" s="170"/>
      <c r="E44" s="170"/>
      <c r="F44" s="170"/>
      <c r="G44" s="170">
        <f>G45</f>
        <v>743717.75440000044</v>
      </c>
      <c r="H44" s="170"/>
      <c r="I44" s="171">
        <f>SUM(C44:G44)</f>
        <v>743717.75440000044</v>
      </c>
    </row>
    <row r="45" spans="1:12" x14ac:dyDescent="0.25">
      <c r="A45" s="148" t="s">
        <v>163</v>
      </c>
      <c r="B45" s="54">
        <v>610</v>
      </c>
      <c r="C45" s="76"/>
      <c r="D45" s="76"/>
      <c r="E45" s="76"/>
      <c r="F45" s="76"/>
      <c r="G45" s="76">
        <f>'отчет приб и убыт'!C41</f>
        <v>743717.75440000044</v>
      </c>
      <c r="H45" s="76"/>
      <c r="I45" s="149">
        <f>SUM(C45:G45)</f>
        <v>743717.75440000044</v>
      </c>
      <c r="L45" s="75"/>
    </row>
    <row r="46" spans="1:12" x14ac:dyDescent="0.25">
      <c r="A46" s="148" t="s">
        <v>184</v>
      </c>
      <c r="B46" s="54">
        <v>620</v>
      </c>
      <c r="C46" s="76"/>
      <c r="D46" s="76"/>
      <c r="E46" s="76"/>
      <c r="F46" s="76"/>
      <c r="G46" s="76"/>
      <c r="H46" s="76"/>
      <c r="I46" s="149"/>
      <c r="L46" s="75"/>
    </row>
    <row r="47" spans="1:12" x14ac:dyDescent="0.25">
      <c r="A47" s="148" t="s">
        <v>83</v>
      </c>
      <c r="B47" s="54"/>
      <c r="C47" s="76"/>
      <c r="D47" s="76"/>
      <c r="E47" s="76"/>
      <c r="F47" s="76"/>
      <c r="G47" s="76"/>
      <c r="H47" s="76"/>
      <c r="I47" s="149"/>
      <c r="L47" s="75"/>
    </row>
    <row r="48" spans="1:12" ht="25.5" x14ac:dyDescent="0.25">
      <c r="A48" s="148" t="s">
        <v>165</v>
      </c>
      <c r="B48" s="54">
        <v>621</v>
      </c>
      <c r="C48" s="76"/>
      <c r="D48" s="76"/>
      <c r="E48" s="76"/>
      <c r="F48" s="76"/>
      <c r="G48" s="76"/>
      <c r="H48" s="76"/>
      <c r="I48" s="149"/>
    </row>
    <row r="49" spans="1:9" ht="25.5" x14ac:dyDescent="0.25">
      <c r="A49" s="148" t="s">
        <v>166</v>
      </c>
      <c r="B49" s="54">
        <v>622</v>
      </c>
      <c r="C49" s="76"/>
      <c r="D49" s="76"/>
      <c r="E49" s="76"/>
      <c r="F49" s="76"/>
      <c r="G49" s="76"/>
      <c r="H49" s="76"/>
      <c r="I49" s="149"/>
    </row>
    <row r="50" spans="1:9" ht="25.5" x14ac:dyDescent="0.25">
      <c r="A50" s="148" t="s">
        <v>167</v>
      </c>
      <c r="B50" s="54">
        <v>623</v>
      </c>
      <c r="C50" s="76"/>
      <c r="D50" s="76"/>
      <c r="E50" s="76"/>
      <c r="F50" s="76"/>
      <c r="G50" s="76"/>
      <c r="H50" s="76"/>
      <c r="I50" s="149"/>
    </row>
    <row r="51" spans="1:9" ht="38.25" x14ac:dyDescent="0.25">
      <c r="A51" s="148" t="s">
        <v>86</v>
      </c>
      <c r="B51" s="54">
        <v>624</v>
      </c>
      <c r="C51" s="76"/>
      <c r="D51" s="76"/>
      <c r="E51" s="76"/>
      <c r="F51" s="76"/>
      <c r="G51" s="76"/>
      <c r="H51" s="76"/>
      <c r="I51" s="149"/>
    </row>
    <row r="52" spans="1:9" x14ac:dyDescent="0.25">
      <c r="A52" s="148" t="s">
        <v>87</v>
      </c>
      <c r="B52" s="54">
        <v>625</v>
      </c>
      <c r="C52" s="76"/>
      <c r="D52" s="76"/>
      <c r="E52" s="76"/>
      <c r="F52" s="76"/>
      <c r="G52" s="76"/>
      <c r="H52" s="76"/>
      <c r="I52" s="149"/>
    </row>
    <row r="53" spans="1:9" ht="25.5" x14ac:dyDescent="0.25">
      <c r="A53" s="148" t="s">
        <v>185</v>
      </c>
      <c r="B53" s="54">
        <v>626</v>
      </c>
      <c r="C53" s="76"/>
      <c r="D53" s="76"/>
      <c r="E53" s="76"/>
      <c r="F53" s="76"/>
      <c r="G53" s="76"/>
      <c r="H53" s="76"/>
      <c r="I53" s="149"/>
    </row>
    <row r="54" spans="1:9" x14ac:dyDescent="0.25">
      <c r="A54" s="148" t="s">
        <v>168</v>
      </c>
      <c r="B54" s="54">
        <v>627</v>
      </c>
      <c r="C54" s="76"/>
      <c r="D54" s="76"/>
      <c r="E54" s="76"/>
      <c r="F54" s="76"/>
      <c r="G54" s="76"/>
      <c r="H54" s="76"/>
      <c r="I54" s="149"/>
    </row>
    <row r="55" spans="1:9" x14ac:dyDescent="0.25">
      <c r="A55" s="148" t="s">
        <v>90</v>
      </c>
      <c r="B55" s="54">
        <v>628</v>
      </c>
      <c r="C55" s="76"/>
      <c r="D55" s="76"/>
      <c r="E55" s="76"/>
      <c r="F55" s="76"/>
      <c r="G55" s="76"/>
      <c r="H55" s="76"/>
      <c r="I55" s="149">
        <f>F55</f>
        <v>0</v>
      </c>
    </row>
    <row r="56" spans="1:9" x14ac:dyDescent="0.25">
      <c r="A56" s="148" t="s">
        <v>91</v>
      </c>
      <c r="B56" s="54">
        <v>629</v>
      </c>
      <c r="C56" s="76"/>
      <c r="D56" s="76"/>
      <c r="E56" s="76"/>
      <c r="F56" s="76"/>
      <c r="G56" s="76"/>
      <c r="H56" s="76"/>
      <c r="I56" s="149"/>
    </row>
    <row r="57" spans="1:9" x14ac:dyDescent="0.25">
      <c r="A57" s="148" t="s">
        <v>186</v>
      </c>
      <c r="B57" s="54">
        <v>700</v>
      </c>
      <c r="C57" s="76"/>
      <c r="D57" s="76"/>
      <c r="E57" s="76"/>
      <c r="F57" s="76"/>
      <c r="G57" s="76"/>
      <c r="H57" s="76"/>
      <c r="I57" s="149"/>
    </row>
    <row r="58" spans="1:9" x14ac:dyDescent="0.25">
      <c r="A58" s="148" t="s">
        <v>83</v>
      </c>
      <c r="B58" s="54"/>
      <c r="C58" s="76"/>
      <c r="D58" s="76"/>
      <c r="E58" s="76"/>
      <c r="F58" s="76"/>
      <c r="G58" s="76"/>
      <c r="H58" s="76"/>
      <c r="I58" s="149"/>
    </row>
    <row r="59" spans="1:9" x14ac:dyDescent="0.25">
      <c r="A59" s="148" t="s">
        <v>187</v>
      </c>
      <c r="B59" s="54">
        <v>710</v>
      </c>
      <c r="C59" s="76"/>
      <c r="D59" s="76"/>
      <c r="E59" s="76"/>
      <c r="F59" s="76"/>
      <c r="G59" s="76"/>
      <c r="H59" s="76"/>
      <c r="I59" s="149"/>
    </row>
    <row r="60" spans="1:9" x14ac:dyDescent="0.25">
      <c r="A60" s="148" t="s">
        <v>83</v>
      </c>
      <c r="B60" s="54"/>
      <c r="C60" s="76"/>
      <c r="D60" s="76"/>
      <c r="E60" s="76"/>
      <c r="F60" s="76"/>
      <c r="G60" s="76"/>
      <c r="H60" s="76"/>
      <c r="I60" s="149"/>
    </row>
    <row r="61" spans="1:9" x14ac:dyDescent="0.25">
      <c r="A61" s="148" t="s">
        <v>171</v>
      </c>
      <c r="B61" s="54"/>
      <c r="C61" s="76"/>
      <c r="D61" s="76"/>
      <c r="E61" s="76"/>
      <c r="F61" s="76"/>
      <c r="G61" s="76"/>
      <c r="H61" s="76"/>
      <c r="I61" s="149"/>
    </row>
    <row r="62" spans="1:9" x14ac:dyDescent="0.25">
      <c r="A62" s="148" t="s">
        <v>172</v>
      </c>
      <c r="B62" s="54"/>
      <c r="C62" s="76"/>
      <c r="D62" s="76"/>
      <c r="E62" s="76"/>
      <c r="F62" s="76"/>
      <c r="G62" s="76"/>
      <c r="H62" s="76"/>
      <c r="I62" s="149"/>
    </row>
    <row r="63" spans="1:9" ht="25.5" x14ac:dyDescent="0.25">
      <c r="A63" s="148" t="s">
        <v>173</v>
      </c>
      <c r="B63" s="54"/>
      <c r="C63" s="76"/>
      <c r="D63" s="76"/>
      <c r="E63" s="76"/>
      <c r="F63" s="76"/>
      <c r="G63" s="76"/>
      <c r="H63" s="76"/>
      <c r="I63" s="149"/>
    </row>
    <row r="64" spans="1:9" x14ac:dyDescent="0.25">
      <c r="A64" s="148" t="s">
        <v>174</v>
      </c>
      <c r="B64" s="54">
        <v>711</v>
      </c>
      <c r="C64" s="76"/>
      <c r="D64" s="76"/>
      <c r="E64" s="76"/>
      <c r="F64" s="76"/>
      <c r="G64" s="76"/>
      <c r="H64" s="76"/>
      <c r="I64" s="149"/>
    </row>
    <row r="65" spans="1:10" x14ac:dyDescent="0.25">
      <c r="A65" s="148" t="s">
        <v>175</v>
      </c>
      <c r="B65" s="54">
        <v>712</v>
      </c>
      <c r="C65" s="76"/>
      <c r="D65" s="76"/>
      <c r="E65" s="76"/>
      <c r="F65" s="76"/>
      <c r="G65" s="76"/>
      <c r="H65" s="76"/>
      <c r="I65" s="149"/>
    </row>
    <row r="66" spans="1:10" x14ac:dyDescent="0.25">
      <c r="A66" s="148" t="s">
        <v>188</v>
      </c>
      <c r="B66" s="54">
        <v>713</v>
      </c>
      <c r="C66" s="76"/>
      <c r="D66" s="76"/>
      <c r="E66" s="76"/>
      <c r="F66" s="76"/>
      <c r="G66" s="76"/>
      <c r="H66" s="76"/>
      <c r="I66" s="149"/>
    </row>
    <row r="67" spans="1:10" ht="25.5" x14ac:dyDescent="0.25">
      <c r="A67" s="148" t="s">
        <v>177</v>
      </c>
      <c r="B67" s="54">
        <v>714</v>
      </c>
      <c r="C67" s="76"/>
      <c r="D67" s="76"/>
      <c r="E67" s="76"/>
      <c r="F67" s="76"/>
      <c r="G67" s="76"/>
      <c r="H67" s="76"/>
      <c r="I67" s="149"/>
    </row>
    <row r="68" spans="1:10" x14ac:dyDescent="0.25">
      <c r="A68" s="148" t="s">
        <v>178</v>
      </c>
      <c r="B68" s="54">
        <v>715</v>
      </c>
      <c r="C68" s="76"/>
      <c r="D68" s="76"/>
      <c r="E68" s="76"/>
      <c r="F68" s="76"/>
      <c r="G68" s="76"/>
      <c r="H68" s="76"/>
      <c r="I68" s="149"/>
    </row>
    <row r="69" spans="1:10" x14ac:dyDescent="0.25">
      <c r="A69" s="148" t="s">
        <v>179</v>
      </c>
      <c r="B69" s="54">
        <v>716</v>
      </c>
      <c r="C69" s="76"/>
      <c r="D69" s="76"/>
      <c r="E69" s="76"/>
      <c r="F69" s="76"/>
      <c r="G69" s="76"/>
      <c r="H69" s="76"/>
      <c r="I69" s="149"/>
    </row>
    <row r="70" spans="1:10" x14ac:dyDescent="0.25">
      <c r="A70" s="148" t="s">
        <v>180</v>
      </c>
      <c r="B70" s="54">
        <v>717</v>
      </c>
      <c r="C70" s="76"/>
      <c r="D70" s="76"/>
      <c r="E70" s="76"/>
      <c r="F70" s="76"/>
      <c r="G70" s="76"/>
      <c r="H70" s="76"/>
      <c r="I70" s="149"/>
    </row>
    <row r="71" spans="1:10" ht="26.25" thickBot="1" x14ac:dyDescent="0.3">
      <c r="A71" s="150" t="s">
        <v>181</v>
      </c>
      <c r="B71" s="55">
        <v>718</v>
      </c>
      <c r="C71" s="56"/>
      <c r="D71" s="56"/>
      <c r="E71" s="56"/>
      <c r="F71" s="56"/>
      <c r="G71" s="56"/>
      <c r="H71" s="56"/>
      <c r="I71" s="151"/>
    </row>
    <row r="72" spans="1:10" ht="26.25" thickBot="1" x14ac:dyDescent="0.3">
      <c r="A72" s="77" t="s">
        <v>203</v>
      </c>
      <c r="B72" s="78">
        <v>800</v>
      </c>
      <c r="C72" s="79">
        <f>SUM(C43:C71)</f>
        <v>54500000</v>
      </c>
      <c r="D72" s="79">
        <f t="shared" ref="D72:H72" si="3">SUM(D43:D71)</f>
        <v>0</v>
      </c>
      <c r="E72" s="79">
        <f t="shared" si="3"/>
        <v>0</v>
      </c>
      <c r="F72" s="79">
        <f t="shared" si="3"/>
        <v>-110670</v>
      </c>
      <c r="G72" s="79">
        <f>G43+G44</f>
        <v>18806087.632279985</v>
      </c>
      <c r="H72" s="79">
        <f t="shared" si="3"/>
        <v>0</v>
      </c>
      <c r="I72" s="59">
        <f>I43+I44</f>
        <v>73195417.632279977</v>
      </c>
      <c r="J72" s="60"/>
    </row>
    <row r="73" spans="1:10" x14ac:dyDescent="0.25">
      <c r="A73" s="47"/>
    </row>
    <row r="74" spans="1:10" s="5" customFormat="1" ht="15.75" x14ac:dyDescent="0.25">
      <c r="A74" s="19" t="str">
        <f>баланс!A71</f>
        <v>Руководитель                        Тлеубаев А.А. ________________</v>
      </c>
      <c r="C74" s="34"/>
      <c r="D74" s="34"/>
      <c r="E74" s="34"/>
      <c r="F74" s="100">
        <f>баланс!C64</f>
        <v>-110670</v>
      </c>
      <c r="G74" s="100"/>
      <c r="H74" s="100"/>
      <c r="I74" s="100">
        <f>баланс!C68</f>
        <v>73195417.632279992</v>
      </c>
    </row>
    <row r="75" spans="1:10" s="1" customFormat="1" ht="15.75" x14ac:dyDescent="0.25">
      <c r="A75" s="4"/>
      <c r="C75" s="27"/>
      <c r="D75" s="27"/>
      <c r="E75" s="27"/>
      <c r="F75" s="100">
        <f>F72-F74</f>
        <v>0</v>
      </c>
      <c r="G75" s="100"/>
      <c r="H75" s="100"/>
      <c r="I75" s="100">
        <f>I72-I74</f>
        <v>0</v>
      </c>
    </row>
    <row r="76" spans="1:10" s="5" customFormat="1" ht="15.75" x14ac:dyDescent="0.25">
      <c r="A76" s="19" t="str">
        <f>баланс!A74</f>
        <v>Главный бухгалтер              Калгужина Р.А. ________________</v>
      </c>
      <c r="C76" s="34"/>
      <c r="D76" s="34"/>
      <c r="E76" s="34"/>
      <c r="F76" s="34"/>
      <c r="G76" s="34"/>
      <c r="H76" s="34"/>
      <c r="I76" s="34"/>
    </row>
    <row r="77" spans="1:10" s="1" customFormat="1" ht="15.75" x14ac:dyDescent="0.25">
      <c r="A77" s="4"/>
      <c r="C77" s="27"/>
      <c r="D77" s="27"/>
      <c r="E77" s="27"/>
      <c r="F77" s="27"/>
      <c r="G77" s="27"/>
      <c r="H77" s="27"/>
      <c r="I77" s="27"/>
    </row>
    <row r="78" spans="1:10" s="1" customFormat="1" ht="15.75" x14ac:dyDescent="0.25">
      <c r="A78" s="4" t="s">
        <v>58</v>
      </c>
      <c r="C78" s="27"/>
      <c r="D78" s="27"/>
      <c r="E78" s="27"/>
      <c r="F78" s="27" t="s">
        <v>197</v>
      </c>
      <c r="G78" s="27"/>
      <c r="H78" s="27"/>
      <c r="I78" s="27"/>
    </row>
  </sheetData>
  <mergeCells count="8">
    <mergeCell ref="I7:I8"/>
    <mergeCell ref="H7:H8"/>
    <mergeCell ref="A1:D1"/>
    <mergeCell ref="A3:E3"/>
    <mergeCell ref="A5:D5"/>
    <mergeCell ref="A7:A8"/>
    <mergeCell ref="B7:B8"/>
    <mergeCell ref="C7:G7"/>
  </mergeCells>
  <pageMargins left="0.74803149606299213" right="0.15748031496062992" top="0.70866141732283472" bottom="0.3149606299212598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приб и убыт</vt:lpstr>
      <vt:lpstr>движ денег</vt:lpstr>
      <vt:lpstr>капитал</vt:lpstr>
      <vt:lpstr>баланс!Область_печати</vt:lpstr>
      <vt:lpstr>'движ денег'!Область_печати</vt:lpstr>
      <vt:lpstr>капитал!Область_печати</vt:lpstr>
      <vt:lpstr>'отчет приб и убыт'!Область_печати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Ирина</cp:lastModifiedBy>
  <cp:lastPrinted>2014-05-16T11:31:42Z</cp:lastPrinted>
  <dcterms:created xsi:type="dcterms:W3CDTF">2011-03-17T08:55:53Z</dcterms:created>
  <dcterms:modified xsi:type="dcterms:W3CDTF">2014-05-16T11:34:58Z</dcterms:modified>
</cp:coreProperties>
</file>