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2"/>
  </bookViews>
  <sheets>
    <sheet name="Ф1 " sheetId="1" r:id="rId1"/>
    <sheet name="Ф2" sheetId="2" r:id="rId2"/>
    <sheet name="ФЗ" sheetId="3" r:id="rId3"/>
    <sheet name="Ф4" sheetId="4" r:id="rId4"/>
  </sheets>
  <externalReferences>
    <externalReference r:id="rId7"/>
  </externalReferences>
  <definedNames>
    <definedName name="_xlnm.Print_Area" localSheetId="3">'Ф4'!$A$1:$F$28</definedName>
  </definedNames>
  <calcPr fullCalcOnLoad="1" refMode="R1C1"/>
</workbook>
</file>

<file path=xl/sharedStrings.xml><?xml version="1.0" encoding="utf-8"?>
<sst xmlns="http://schemas.openxmlformats.org/spreadsheetml/2006/main" count="160" uniqueCount="125">
  <si>
    <t>ОТЧЕТ О ФИНАНСОВОМ ПОЛОЖЕНИИ</t>
  </si>
  <si>
    <t xml:space="preserve">АКТИВЫ </t>
  </si>
  <si>
    <t xml:space="preserve">Долгосрочные активы </t>
  </si>
  <si>
    <t xml:space="preserve">Основные средства </t>
  </si>
  <si>
    <t xml:space="preserve">Нематериальные активы </t>
  </si>
  <si>
    <t>Инвестиции в недвижимость</t>
  </si>
  <si>
    <t>Прочие финансовые активы долгосрочные</t>
  </si>
  <si>
    <t xml:space="preserve">Прочие долгосрочные активы </t>
  </si>
  <si>
    <t xml:space="preserve">Итого долгосрочные активы </t>
  </si>
  <si>
    <t>Текущие активы</t>
  </si>
  <si>
    <t xml:space="preserve">Товарно-материальные запасы </t>
  </si>
  <si>
    <t>Прочие финансовые активы текущие</t>
  </si>
  <si>
    <t>Предоплата по подоходному налогу</t>
  </si>
  <si>
    <t>Предоплата по прочим налогам и платежам</t>
  </si>
  <si>
    <t>Прочие текущие активы</t>
  </si>
  <si>
    <t xml:space="preserve">Денежные средства и их эквиваленты  </t>
  </si>
  <si>
    <t>Итого текущие активы</t>
  </si>
  <si>
    <t xml:space="preserve">Итого активы </t>
  </si>
  <si>
    <t xml:space="preserve">КАПИТАЛ И ОБЯЗАТЕЛЬСТВА </t>
  </si>
  <si>
    <t xml:space="preserve">Капитал </t>
  </si>
  <si>
    <t xml:space="preserve">Уставный капитал </t>
  </si>
  <si>
    <t>Резерв по переоценке основных средств и нематериальных активов</t>
  </si>
  <si>
    <t>Нераспределенная прибыль (непокрытый убыток)</t>
  </si>
  <si>
    <t>Итого капитал</t>
  </si>
  <si>
    <t>Обязательства по отсроченному подоходному налогу</t>
  </si>
  <si>
    <t xml:space="preserve">Итого долгосрочные обязательства </t>
  </si>
  <si>
    <t>Прочие текущие обязательства</t>
  </si>
  <si>
    <t>Итого текущие обязательства</t>
  </si>
  <si>
    <t xml:space="preserve">Итого обязательства </t>
  </si>
  <si>
    <t xml:space="preserve">Итого капитал и обязательства </t>
  </si>
  <si>
    <t xml:space="preserve">Главный бухгалтер </t>
  </si>
  <si>
    <t>ОТЧЕТ О СОВОКУПНОМ ДОХОДЕ</t>
  </si>
  <si>
    <t>тыс.тенге</t>
  </si>
  <si>
    <t>Выручка  от реализации товаров (работ, услуг)</t>
  </si>
  <si>
    <t>Себестоимость реализованных товаров (работ, услуг)</t>
  </si>
  <si>
    <t>Валовая прибыль</t>
  </si>
  <si>
    <t xml:space="preserve">Расходы по реализации </t>
  </si>
  <si>
    <t xml:space="preserve">Общие и административные расходы </t>
  </si>
  <si>
    <t>Доходы от финансирования</t>
  </si>
  <si>
    <t>Расходы от финансирования</t>
  </si>
  <si>
    <t>Прибыль (убыток) до налогообложения</t>
  </si>
  <si>
    <t>Расходы по корпоративному подоходному налогу</t>
  </si>
  <si>
    <t>Прочий совокупный доход:</t>
  </si>
  <si>
    <t>Ахшабаева Н.Т.</t>
  </si>
  <si>
    <t>Движение денежных средств от операционной деятельности</t>
  </si>
  <si>
    <t>Поступление денежных средств, всего</t>
  </si>
  <si>
    <t>реализация работ, услуг</t>
  </si>
  <si>
    <t>авансы полученные</t>
  </si>
  <si>
    <t>прочие поступления</t>
  </si>
  <si>
    <t>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</si>
  <si>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</si>
  <si>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</si>
  <si>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</si>
  <si>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корпоративный подоходный налог</t>
  </si>
  <si>
    <t>другие платежи в бюджет</t>
  </si>
  <si>
    <t xml:space="preserve">прочие выплаты </t>
  </si>
  <si>
    <t xml:space="preserve">Чистая сумма денежных средств от операционной деятельности </t>
  </si>
  <si>
    <t xml:space="preserve">Движение денежных средств от инвестиционной деятельности </t>
  </si>
  <si>
    <t xml:space="preserve">поступления от продажи основных средств </t>
  </si>
  <si>
    <t>вознаграждения полученные по прочим займам</t>
  </si>
  <si>
    <t>приобретение основных средств</t>
  </si>
  <si>
    <t xml:space="preserve">приобретение нематериальных активов </t>
  </si>
  <si>
    <t xml:space="preserve">авансы, выплаченные за долгосрочные активы </t>
  </si>
  <si>
    <t>Чистое поступление денежных средств от инвестиционной деятельности</t>
  </si>
  <si>
    <t xml:space="preserve">Движение денежных средств от финансовой деятельности </t>
  </si>
  <si>
    <t>выплата прочих займов</t>
  </si>
  <si>
    <t>выплата дивидендов</t>
  </si>
  <si>
    <t xml:space="preserve">Чистое поступление денежных средств от финансовой деятельности </t>
  </si>
  <si>
    <t xml:space="preserve">Чистое изменение денежных средств и их эквивалентов </t>
  </si>
  <si>
    <t xml:space="preserve">Влияние изменений обменного курса на сальдо денежных средств в иностранной валюте </t>
  </si>
  <si>
    <t>За отчетный период</t>
  </si>
  <si>
    <t>Долгосрочные обязательства по займам</t>
  </si>
  <si>
    <t>Текущие обязательства по займам</t>
  </si>
  <si>
    <t>выплаты вознаграждения по займам</t>
  </si>
  <si>
    <t>Уставный капитал</t>
  </si>
  <si>
    <t>Эмиссионный доход</t>
  </si>
  <si>
    <t>Нераспределенная прибыль</t>
  </si>
  <si>
    <t>Всего</t>
  </si>
  <si>
    <t>Сальдо на 1 января отчетного года</t>
  </si>
  <si>
    <t>Корректировки прошлых периодов</t>
  </si>
  <si>
    <t>Пересчитанное сальдо на 1 января отчетного года</t>
  </si>
  <si>
    <t>Совокупный доход</t>
  </si>
  <si>
    <t>Амортизация переоценки основных средств на нераспределенный доход</t>
  </si>
  <si>
    <t>Сальдо на 1 января предыдущего года</t>
  </si>
  <si>
    <t>Корректировка сальдо нераспределенной прибыли на начало периода</t>
  </si>
  <si>
    <t>Пересчитанное сальдо</t>
  </si>
  <si>
    <t>ОТЧЕТ ОБ ИЗМЕНЕНИЯХ В СОБСТВЕННОМ КАПИТАЛЕ ЗА ОТЧЕТНЫЙ ПЕРИОД</t>
  </si>
  <si>
    <t>Долгосрочная торговая  и прочая дебиторская задолжность</t>
  </si>
  <si>
    <t>Прочие доходы (расходы)</t>
  </si>
  <si>
    <t xml:space="preserve">   получение  займов</t>
  </si>
  <si>
    <t xml:space="preserve">Денежные средства и их эквиваленты на начало периода </t>
  </si>
  <si>
    <t>Денежные средства и их эквиваленты на конец периода</t>
  </si>
  <si>
    <t>Краткосрочная торговая и прочая дебиторская задолженность</t>
  </si>
  <si>
    <t>Резерв курсовых разниц при пересчете из других валют</t>
  </si>
  <si>
    <t>Обязательствапо налогам и  другим обязательным и добровольным платежам</t>
  </si>
  <si>
    <t>Краткосрочные оценочные обязательства</t>
  </si>
  <si>
    <t>Курсовые разницы при пересчете показателей зарубежного подразделения из других валют</t>
  </si>
  <si>
    <t xml:space="preserve">Краткосрочная торговая и прочая кредиторская задолженность </t>
  </si>
  <si>
    <t>ОТЧЕТ О ДВИЖЕНИИ ДЕНЕЖНЫХ СРЕДСТВ(прямой метод)</t>
  </si>
  <si>
    <t>Прочая долгосрочная кредиторская задолжность</t>
  </si>
  <si>
    <t>возврат прочих займов</t>
  </si>
  <si>
    <t>погашение займов</t>
  </si>
  <si>
    <t>Обязательства по подоходному налогу</t>
  </si>
  <si>
    <t>Предыдущий период</t>
  </si>
  <si>
    <t>Прибыль (убыток) за отчетный период:</t>
  </si>
  <si>
    <t>Прочий совокупный доход, за отчетный период</t>
  </si>
  <si>
    <t>Итого суммарный совокупный доход (убыток) за отчетный период</t>
  </si>
  <si>
    <t>Балансовая стоимость акции,тенге</t>
  </si>
  <si>
    <t xml:space="preserve">Консолидированная финансовая отчетность </t>
  </si>
  <si>
    <t>-</t>
  </si>
  <si>
    <t>Прибыль(убыток) на акцию  (тенге)</t>
  </si>
  <si>
    <t>Краткосрочные финансовые обязательства</t>
  </si>
  <si>
    <t>30.09.2019 года.</t>
  </si>
  <si>
    <t>31.12.2018год</t>
  </si>
  <si>
    <t>Дивиденды</t>
  </si>
  <si>
    <t>КПН, относящийся к прочему совокупному доходу</t>
  </si>
  <si>
    <t xml:space="preserve">Сальдо на 30 сентября  отчетного года </t>
  </si>
  <si>
    <t>Сальдо на 31декабря 2018года</t>
  </si>
  <si>
    <t>Байчаров А.А.</t>
  </si>
  <si>
    <t>И.И.Генерального директора</t>
  </si>
  <si>
    <t>за 9месяцев 2019 год</t>
  </si>
  <si>
    <t>за  9 месяцев 2019 год</t>
  </si>
  <si>
    <t>по состоянию на 30.09. 2019 года.</t>
  </si>
  <si>
    <t>за  9 месяцев 2019год.</t>
  </si>
  <si>
    <t>АО "Алма Телекоммуникейшнс Казахстан"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</si>
</sst>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_);_(* \(#,##0\);_(* &quot;-&quot;_);_(@_)"/>
    <numFmt numFmtId="165" formatCode="#,##0_);\(#,##0\)"/>
    <numFmt numFmtId="166" formatCode="#,##0.00\ &quot;₽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5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right" wrapText="1"/>
    </xf>
    <xf numFmtId="0" fontId="6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 indent="1"/>
    </xf>
    <xf numFmtId="165" fontId="3" fillId="33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wrapText="1" indent="1"/>
    </xf>
    <xf numFmtId="0" fontId="3" fillId="35" borderId="10" xfId="0" applyFont="1" applyFill="1" applyBorder="1" applyAlignment="1">
      <alignment horizontal="left" wrapText="1" indent="1"/>
    </xf>
    <xf numFmtId="165" fontId="3" fillId="35" borderId="10" xfId="0" applyNumberFormat="1" applyFont="1" applyFill="1" applyBorder="1" applyAlignment="1">
      <alignment horizontal="right"/>
    </xf>
    <xf numFmtId="165" fontId="5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 wrapText="1"/>
    </xf>
    <xf numFmtId="0" fontId="5" fillId="34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53" fillId="0" borderId="0" xfId="0" applyFont="1" applyAlignment="1">
      <alignment/>
    </xf>
    <xf numFmtId="0" fontId="7" fillId="0" borderId="0" xfId="0" applyFont="1" applyAlignment="1">
      <alignment/>
    </xf>
    <xf numFmtId="165" fontId="52" fillId="0" borderId="0" xfId="0" applyNumberFormat="1" applyFont="1" applyAlignment="1">
      <alignment/>
    </xf>
    <xf numFmtId="165" fontId="53" fillId="0" borderId="0" xfId="0" applyNumberFormat="1" applyFont="1" applyAlignment="1">
      <alignment/>
    </xf>
    <xf numFmtId="0" fontId="5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wrapText="1" indent="1"/>
    </xf>
    <xf numFmtId="165" fontId="3" fillId="33" borderId="10" xfId="0" applyNumberFormat="1" applyFont="1" applyFill="1" applyBorder="1" applyAlignment="1">
      <alignment horizontal="left" wrapText="1" indent="1"/>
    </xf>
    <xf numFmtId="165" fontId="3" fillId="33" borderId="10" xfId="0" applyNumberFormat="1" applyFont="1" applyFill="1" applyBorder="1" applyAlignment="1">
      <alignment horizontal="right" wrapText="1" indent="1"/>
    </xf>
    <xf numFmtId="165" fontId="5" fillId="33" borderId="10" xfId="0" applyNumberFormat="1" applyFont="1" applyFill="1" applyBorder="1" applyAlignment="1">
      <alignment horizontal="right" wrapText="1" indent="1"/>
    </xf>
    <xf numFmtId="165" fontId="3" fillId="33" borderId="10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2" fillId="33" borderId="10" xfId="0" applyFont="1" applyFill="1" applyBorder="1" applyAlignment="1">
      <alignment horizontal="right" wrapText="1"/>
    </xf>
    <xf numFmtId="0" fontId="13" fillId="0" borderId="10" xfId="0" applyFont="1" applyBorder="1" applyAlignment="1">
      <alignment horizontal="center"/>
    </xf>
    <xf numFmtId="164" fontId="13" fillId="33" borderId="10" xfId="0" applyNumberFormat="1" applyFont="1" applyFill="1" applyBorder="1" applyAlignment="1">
      <alignment horizontal="right" wrapText="1"/>
    </xf>
    <xf numFmtId="164" fontId="13" fillId="0" borderId="10" xfId="0" applyNumberFormat="1" applyFont="1" applyFill="1" applyBorder="1" applyAlignment="1">
      <alignment horizontal="right" wrapText="1"/>
    </xf>
    <xf numFmtId="0" fontId="1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164" fontId="3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164" fontId="2" fillId="0" borderId="10" xfId="0" applyNumberFormat="1" applyFont="1" applyBorder="1" applyAlignment="1">
      <alignment/>
    </xf>
    <xf numFmtId="164" fontId="3" fillId="33" borderId="10" xfId="0" applyNumberFormat="1" applyFont="1" applyFill="1" applyBorder="1" applyAlignment="1">
      <alignment horizontal="right" vertical="center" wrapText="1"/>
    </xf>
    <xf numFmtId="3" fontId="54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 wrapText="1"/>
    </xf>
    <xf numFmtId="3" fontId="9" fillId="33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justify" vertical="top" wrapText="1"/>
    </xf>
    <xf numFmtId="165" fontId="7" fillId="4" borderId="10" xfId="0" applyNumberFormat="1" applyFont="1" applyFill="1" applyBorder="1" applyAlignment="1">
      <alignment horizontal="right" wrapText="1"/>
    </xf>
    <xf numFmtId="0" fontId="8" fillId="4" borderId="10" xfId="0" applyFont="1" applyFill="1" applyBorder="1" applyAlignment="1">
      <alignment horizontal="justify" vertical="top" wrapText="1"/>
    </xf>
    <xf numFmtId="165" fontId="8" fillId="4" borderId="10" xfId="0" applyNumberFormat="1" applyFont="1" applyFill="1" applyBorder="1" applyAlignment="1">
      <alignment horizontal="right" wrapText="1"/>
    </xf>
    <xf numFmtId="165" fontId="5" fillId="4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justify" vertical="top" wrapText="1"/>
    </xf>
    <xf numFmtId="165" fontId="7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justify" vertical="top" wrapText="1"/>
    </xf>
    <xf numFmtId="165" fontId="8" fillId="33" borderId="10" xfId="0" applyNumberFormat="1" applyFont="1" applyFill="1" applyBorder="1" applyAlignment="1">
      <alignment horizontal="right" wrapText="1"/>
    </xf>
    <xf numFmtId="165" fontId="5" fillId="33" borderId="10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/>
    </xf>
    <xf numFmtId="165" fontId="3" fillId="33" borderId="10" xfId="0" applyNumberFormat="1" applyFont="1" applyFill="1" applyBorder="1" applyAlignment="1">
      <alignment horizontal="right" wrapText="1"/>
    </xf>
    <xf numFmtId="3" fontId="13" fillId="33" borderId="10" xfId="0" applyNumberFormat="1" applyFont="1" applyFill="1" applyBorder="1" applyAlignment="1">
      <alignment horizontal="right"/>
    </xf>
    <xf numFmtId="3" fontId="13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3" fontId="5" fillId="33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 wrapText="1"/>
    </xf>
    <xf numFmtId="164" fontId="5" fillId="33" borderId="10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3" fontId="54" fillId="33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wrapText="1"/>
    </xf>
    <xf numFmtId="0" fontId="55" fillId="0" borderId="0" xfId="0" applyFont="1" applyAlignment="1">
      <alignment/>
    </xf>
    <xf numFmtId="165" fontId="5" fillId="33" borderId="10" xfId="0" applyNumberFormat="1" applyFont="1" applyFill="1" applyBorder="1" applyAlignment="1">
      <alignment wrapText="1"/>
    </xf>
    <xf numFmtId="164" fontId="11" fillId="0" borderId="0" xfId="0" applyNumberFormat="1" applyFont="1" applyBorder="1" applyAlignment="1">
      <alignment/>
    </xf>
    <xf numFmtId="0" fontId="15" fillId="33" borderId="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 wrapText="1"/>
    </xf>
    <xf numFmtId="4" fontId="51" fillId="33" borderId="0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 horizontal="right" wrapText="1" indent="1"/>
    </xf>
    <xf numFmtId="4" fontId="56" fillId="0" borderId="11" xfId="0" applyNumberFormat="1" applyFont="1" applyBorder="1" applyAlignment="1">
      <alignment/>
    </xf>
    <xf numFmtId="0" fontId="7" fillId="33" borderId="0" xfId="0" applyFont="1" applyFill="1" applyBorder="1" applyAlignment="1">
      <alignment horizontal="justify" vertical="top" wrapText="1"/>
    </xf>
    <xf numFmtId="165" fontId="7" fillId="33" borderId="0" xfId="0" applyNumberFormat="1" applyFont="1" applyFill="1" applyBorder="1" applyAlignment="1">
      <alignment horizontal="right" wrapText="1"/>
    </xf>
    <xf numFmtId="0" fontId="16" fillId="33" borderId="0" xfId="0" applyFont="1" applyFill="1" applyBorder="1" applyAlignment="1">
      <alignment horizontal="justify" vertical="top" wrapText="1"/>
    </xf>
    <xf numFmtId="165" fontId="16" fillId="33" borderId="0" xfId="0" applyNumberFormat="1" applyFont="1" applyFill="1" applyBorder="1" applyAlignment="1">
      <alignment horizontal="right" wrapText="1"/>
    </xf>
    <xf numFmtId="2" fontId="5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zyre.Akhshabayeva\AppData\Local\Microsoft\Windows\INetCache\Content.Outlook\5FIFH9QV\&#1050;&#1086;&#1087;&#1080;&#1103;%204%20&#1060;&#1054;&#1056;&#1052;&#1067;%20&#1060;&#1054;-9%20&#1084;&#1077;&#1089;&#1103;&#1094;&#1077;&#1074;%202019&#1075;&#1086;&#1076;%20%20&#1082;&#1086;&#1085;&#1089;&#1086;&#1083;&#1080;&#1076;&#1080;&#1088;&#1086;&#1074;&#1072;&#1085;&#1085;&#1072;&#1103;%20&#1092;&#1080;&#1085;&#1072;&#1085;&#1089;&#1086;&#1074;&#1072;&#1103;%20&#1086;&#1090;&#1095;&#1077;&#1090;&#1085;&#1086;&#1089;&#1090;&#1100;%20&#1041;&#1048;&#1056;&#1046;&#1040;%20%2012.11.2019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Баланс"/>
      <sheetName val="ОСВ"/>
      <sheetName val="ОПУ"/>
      <sheetName val="ООД"/>
      <sheetName val="Дв.Ден"/>
      <sheetName val="1060 огр.в использ."/>
      <sheetName val="1290"/>
      <sheetName val="суточные"/>
      <sheetName val="3510"/>
      <sheetName val="1610"/>
      <sheetName val="6210"/>
      <sheetName val="приобр.ОС"/>
      <sheetName val="КПН 9месяцев 2019"/>
    </sheetNames>
    <sheetDataSet>
      <sheetData sheetId="1">
        <row r="18">
          <cell r="C18">
            <v>1306576.9153300019</v>
          </cell>
        </row>
      </sheetData>
      <sheetData sheetId="6">
        <row r="55">
          <cell r="L55">
            <v>0</v>
          </cell>
        </row>
        <row r="56">
          <cell r="J56">
            <v>0</v>
          </cell>
        </row>
        <row r="66">
          <cell r="D66">
            <v>400000000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6"/>
  <sheetViews>
    <sheetView zoomScalePageLayoutView="0" workbookViewId="0" topLeftCell="A27">
      <selection activeCell="G42" sqref="G42"/>
    </sheetView>
  </sheetViews>
  <sheetFormatPr defaultColWidth="9.140625" defaultRowHeight="15"/>
  <cols>
    <col min="1" max="1" width="57.00390625" style="0" customWidth="1"/>
    <col min="2" max="2" width="17.00390625" style="0" customWidth="1"/>
    <col min="3" max="3" width="16.28125" style="0" customWidth="1"/>
    <col min="5" max="5" width="10.28125" style="0" customWidth="1"/>
  </cols>
  <sheetData>
    <row r="2" spans="1:3" ht="15">
      <c r="A2" s="88" t="s">
        <v>124</v>
      </c>
      <c r="B2" s="17"/>
      <c r="C2" s="3"/>
    </row>
    <row r="3" spans="1:3" ht="15">
      <c r="A3" s="88" t="s">
        <v>108</v>
      </c>
      <c r="B3" s="17"/>
      <c r="C3" s="3"/>
    </row>
    <row r="4" spans="1:3" ht="8.25" customHeight="1">
      <c r="A4" s="17"/>
      <c r="B4" s="17"/>
      <c r="C4" s="3"/>
    </row>
    <row r="5" spans="1:3" ht="12" customHeight="1">
      <c r="A5" s="104" t="s">
        <v>0</v>
      </c>
      <c r="B5" s="104"/>
      <c r="C5" s="104"/>
    </row>
    <row r="6" spans="1:3" ht="15">
      <c r="A6" s="104" t="s">
        <v>122</v>
      </c>
      <c r="B6" s="104"/>
      <c r="C6" s="104"/>
    </row>
    <row r="7" spans="1:3" ht="9" customHeight="1">
      <c r="A7" s="72"/>
      <c r="B7" s="72"/>
      <c r="C7" s="19"/>
    </row>
    <row r="8" spans="1:3" ht="12" customHeight="1">
      <c r="A8" s="17"/>
      <c r="B8" s="17"/>
      <c r="C8" s="3" t="s">
        <v>32</v>
      </c>
    </row>
    <row r="9" spans="1:3" ht="18" customHeight="1">
      <c r="A9" s="39"/>
      <c r="B9" s="85" t="s">
        <v>112</v>
      </c>
      <c r="C9" s="86" t="s">
        <v>113</v>
      </c>
    </row>
    <row r="10" spans="1:3" ht="18" customHeight="1">
      <c r="A10" s="39" t="s">
        <v>1</v>
      </c>
      <c r="B10" s="40"/>
      <c r="C10" s="41"/>
    </row>
    <row r="11" spans="1:3" ht="14.25" customHeight="1">
      <c r="A11" s="1" t="s">
        <v>2</v>
      </c>
      <c r="B11" s="42"/>
      <c r="C11" s="43"/>
    </row>
    <row r="12" spans="1:3" ht="14.25" customHeight="1">
      <c r="A12" s="75" t="s">
        <v>3</v>
      </c>
      <c r="B12" s="76">
        <v>22447475.635329943</v>
      </c>
      <c r="C12" s="77">
        <v>24370654</v>
      </c>
    </row>
    <row r="13" spans="1:3" ht="15" customHeight="1">
      <c r="A13" s="49" t="s">
        <v>4</v>
      </c>
      <c r="B13" s="76">
        <v>664400.7927300001</v>
      </c>
      <c r="C13" s="77">
        <v>664899</v>
      </c>
    </row>
    <row r="14" spans="1:3" ht="14.25" customHeight="1">
      <c r="A14" s="49" t="s">
        <v>5</v>
      </c>
      <c r="B14" s="76">
        <v>34115.12</v>
      </c>
      <c r="C14" s="77">
        <v>34115</v>
      </c>
    </row>
    <row r="15" spans="1:5" ht="15.75" customHeight="1">
      <c r="A15" s="49" t="s">
        <v>6</v>
      </c>
      <c r="B15" s="76">
        <v>0</v>
      </c>
      <c r="C15" s="76">
        <v>0</v>
      </c>
      <c r="E15" s="74"/>
    </row>
    <row r="16" spans="1:3" ht="17.25" customHeight="1">
      <c r="A16" s="49" t="s">
        <v>87</v>
      </c>
      <c r="B16" s="76">
        <v>2242.3488100000004</v>
      </c>
      <c r="C16" s="78">
        <v>2384</v>
      </c>
    </row>
    <row r="17" spans="1:3" ht="15" customHeight="1">
      <c r="A17" s="49" t="s">
        <v>7</v>
      </c>
      <c r="B17" s="79">
        <v>30413.163270000005</v>
      </c>
      <c r="C17" s="78">
        <v>73179</v>
      </c>
    </row>
    <row r="18" spans="1:3" ht="18" customHeight="1">
      <c r="A18" s="2" t="s">
        <v>8</v>
      </c>
      <c r="B18" s="53">
        <v>23178647.060139943</v>
      </c>
      <c r="C18" s="53">
        <v>25145231</v>
      </c>
    </row>
    <row r="19" spans="1:3" ht="15" customHeight="1">
      <c r="A19" s="2" t="s">
        <v>9</v>
      </c>
      <c r="B19" s="69"/>
      <c r="C19" s="44"/>
    </row>
    <row r="20" spans="1:3" ht="16.5" customHeight="1">
      <c r="A20" s="49" t="s">
        <v>10</v>
      </c>
      <c r="B20" s="76">
        <v>1844100.1698399999</v>
      </c>
      <c r="C20" s="77">
        <v>961519</v>
      </c>
    </row>
    <row r="21" spans="1:3" ht="16.5" customHeight="1">
      <c r="A21" s="80" t="s">
        <v>92</v>
      </c>
      <c r="B21" s="76">
        <v>407128.04972</v>
      </c>
      <c r="C21" s="77">
        <v>759091</v>
      </c>
    </row>
    <row r="22" spans="1:3" ht="17.25" customHeight="1">
      <c r="A22" s="49" t="s">
        <v>11</v>
      </c>
      <c r="B22" s="76">
        <v>0</v>
      </c>
      <c r="C22" s="77">
        <v>0</v>
      </c>
    </row>
    <row r="23" spans="1:3" ht="18" customHeight="1">
      <c r="A23" s="49" t="s">
        <v>12</v>
      </c>
      <c r="B23" s="76">
        <v>87056.70578</v>
      </c>
      <c r="C23" s="77">
        <v>164661</v>
      </c>
    </row>
    <row r="24" spans="1:5" ht="15.75" customHeight="1">
      <c r="A24" s="49" t="s">
        <v>13</v>
      </c>
      <c r="B24" s="76">
        <v>56850.82915</v>
      </c>
      <c r="C24" s="77">
        <v>25533</v>
      </c>
      <c r="E24" s="73"/>
    </row>
    <row r="25" spans="1:3" ht="17.25" customHeight="1">
      <c r="A25" s="49" t="s">
        <v>14</v>
      </c>
      <c r="B25" s="76">
        <v>200782.32437</v>
      </c>
      <c r="C25" s="77">
        <v>202708</v>
      </c>
    </row>
    <row r="26" spans="1:3" ht="12.75" customHeight="1">
      <c r="A26" s="49" t="s">
        <v>15</v>
      </c>
      <c r="B26" s="76">
        <v>721055.59861</v>
      </c>
      <c r="C26" s="78">
        <v>486165</v>
      </c>
    </row>
    <row r="27" spans="1:3" ht="18" customHeight="1">
      <c r="A27" s="2" t="s">
        <v>16</v>
      </c>
      <c r="B27" s="71">
        <v>3316973.6774700005</v>
      </c>
      <c r="C27" s="51">
        <v>2599677</v>
      </c>
    </row>
    <row r="28" spans="1:5" ht="18" customHeight="1">
      <c r="A28" s="82" t="s">
        <v>17</v>
      </c>
      <c r="B28" s="54">
        <v>26495620.737609945</v>
      </c>
      <c r="C28" s="54">
        <v>27744908</v>
      </c>
      <c r="E28" s="74"/>
    </row>
    <row r="29" spans="1:3" ht="15" customHeight="1">
      <c r="A29" s="46" t="s">
        <v>18</v>
      </c>
      <c r="B29" s="70"/>
      <c r="C29" s="45"/>
    </row>
    <row r="30" spans="1:3" ht="14.25" customHeight="1">
      <c r="A30" s="47" t="s">
        <v>19</v>
      </c>
      <c r="B30" s="69"/>
      <c r="C30" s="43"/>
    </row>
    <row r="31" spans="1:3" ht="15">
      <c r="A31" s="49" t="s">
        <v>20</v>
      </c>
      <c r="B31" s="76">
        <v>19208514.97</v>
      </c>
      <c r="C31" s="78">
        <v>19208515</v>
      </c>
    </row>
    <row r="32" spans="1:3" ht="15">
      <c r="A32" s="49" t="s">
        <v>21</v>
      </c>
      <c r="B32" s="76">
        <v>0</v>
      </c>
      <c r="C32" s="78">
        <v>0</v>
      </c>
    </row>
    <row r="33" spans="1:3" ht="15" customHeight="1">
      <c r="A33" s="49" t="s">
        <v>93</v>
      </c>
      <c r="B33" s="81">
        <v>0</v>
      </c>
      <c r="C33" s="78" t="s">
        <v>109</v>
      </c>
    </row>
    <row r="34" spans="1:5" ht="15" customHeight="1">
      <c r="A34" s="49" t="s">
        <v>22</v>
      </c>
      <c r="B34" s="89">
        <v>-1790300.1200400002</v>
      </c>
      <c r="C34" s="78">
        <v>-2696877</v>
      </c>
      <c r="E34" s="73"/>
    </row>
    <row r="35" spans="1:5" ht="18" customHeight="1">
      <c r="A35" s="2" t="s">
        <v>23</v>
      </c>
      <c r="B35" s="53">
        <v>17418214.84996</v>
      </c>
      <c r="C35" s="48">
        <v>16511638</v>
      </c>
      <c r="E35" s="73"/>
    </row>
    <row r="36" spans="1:3" ht="14.25" customHeight="1">
      <c r="A36" s="49" t="s">
        <v>71</v>
      </c>
      <c r="B36" s="79">
        <v>0</v>
      </c>
      <c r="C36" s="78">
        <v>812155</v>
      </c>
    </row>
    <row r="37" spans="1:3" ht="14.25" customHeight="1">
      <c r="A37" s="49" t="s">
        <v>24</v>
      </c>
      <c r="B37" s="79">
        <v>3646243.4206200005</v>
      </c>
      <c r="C37" s="78">
        <v>3646243</v>
      </c>
    </row>
    <row r="38" spans="1:3" ht="14.25" customHeight="1">
      <c r="A38" s="49" t="s">
        <v>99</v>
      </c>
      <c r="B38" s="76">
        <v>92504.67598</v>
      </c>
      <c r="C38" s="78">
        <v>76259</v>
      </c>
    </row>
    <row r="39" spans="1:3" ht="14.25" customHeight="1">
      <c r="A39" s="2" t="s">
        <v>25</v>
      </c>
      <c r="B39" s="53">
        <v>3738748.0966000003</v>
      </c>
      <c r="C39" s="48">
        <v>4534657</v>
      </c>
    </row>
    <row r="40" spans="1:3" ht="15" customHeight="1">
      <c r="A40" s="49" t="s">
        <v>72</v>
      </c>
      <c r="B40" s="76">
        <v>1039578.98282</v>
      </c>
      <c r="C40" s="78">
        <v>926067</v>
      </c>
    </row>
    <row r="41" spans="1:3" ht="15" customHeight="1">
      <c r="A41" s="49" t="s">
        <v>111</v>
      </c>
      <c r="B41" s="76">
        <v>400000</v>
      </c>
      <c r="C41" s="78" t="s">
        <v>109</v>
      </c>
    </row>
    <row r="42" spans="1:3" ht="13.5" customHeight="1">
      <c r="A42" s="49" t="s">
        <v>97</v>
      </c>
      <c r="B42" s="76">
        <v>1496396.6943299999</v>
      </c>
      <c r="C42" s="78">
        <v>3145246</v>
      </c>
    </row>
    <row r="43" spans="1:3" ht="13.5" customHeight="1">
      <c r="A43" s="49" t="s">
        <v>102</v>
      </c>
      <c r="B43" s="76">
        <v>0</v>
      </c>
      <c r="C43" s="78" t="s">
        <v>109</v>
      </c>
    </row>
    <row r="44" spans="1:5" ht="18" customHeight="1">
      <c r="A44" s="49" t="s">
        <v>94</v>
      </c>
      <c r="B44" s="76">
        <v>389158.54029</v>
      </c>
      <c r="C44" s="78">
        <v>744687</v>
      </c>
      <c r="E44" s="73"/>
    </row>
    <row r="45" spans="1:3" ht="15" customHeight="1">
      <c r="A45" s="49" t="s">
        <v>95</v>
      </c>
      <c r="B45" s="76">
        <v>353473.3505</v>
      </c>
      <c r="C45" s="78">
        <v>128688</v>
      </c>
    </row>
    <row r="46" spans="1:5" ht="14.25" customHeight="1">
      <c r="A46" s="49" t="s">
        <v>26</v>
      </c>
      <c r="B46" s="79">
        <v>1660050.3166000005</v>
      </c>
      <c r="C46" s="78">
        <v>1753925</v>
      </c>
      <c r="E46" s="73"/>
    </row>
    <row r="47" spans="1:5" ht="16.5" customHeight="1">
      <c r="A47" s="2" t="s">
        <v>27</v>
      </c>
      <c r="B47" s="53">
        <v>5338657.884540001</v>
      </c>
      <c r="C47" s="48">
        <v>6698613</v>
      </c>
      <c r="E47" s="73"/>
    </row>
    <row r="48" spans="1:5" ht="15.75" customHeight="1">
      <c r="A48" s="83" t="s">
        <v>28</v>
      </c>
      <c r="B48" s="71">
        <v>9077405.98114</v>
      </c>
      <c r="C48" s="51">
        <v>11233270</v>
      </c>
      <c r="E48" s="73"/>
    </row>
    <row r="49" spans="1:5" ht="18" customHeight="1">
      <c r="A49" s="82" t="s">
        <v>29</v>
      </c>
      <c r="B49" s="50">
        <v>26495620.831100002</v>
      </c>
      <c r="C49" s="52">
        <v>27744908</v>
      </c>
      <c r="E49" s="73"/>
    </row>
    <row r="50" spans="1:5" ht="18" customHeight="1">
      <c r="A50" s="91" t="s">
        <v>107</v>
      </c>
      <c r="B50" s="96">
        <v>331.2816879321525</v>
      </c>
      <c r="C50" s="95">
        <v>313.35</v>
      </c>
      <c r="E50" s="73"/>
    </row>
    <row r="51" spans="1:5" ht="18" customHeight="1">
      <c r="A51" s="91"/>
      <c r="B51" s="90"/>
      <c r="C51" s="84"/>
      <c r="E51" s="73"/>
    </row>
    <row r="52" spans="1:3" ht="15">
      <c r="A52" s="24" t="s">
        <v>119</v>
      </c>
      <c r="B52" s="26"/>
      <c r="C52" s="3" t="s">
        <v>118</v>
      </c>
    </row>
    <row r="53" spans="1:3" ht="15">
      <c r="A53" s="25"/>
      <c r="B53" s="26"/>
      <c r="C53" s="3"/>
    </row>
    <row r="54" spans="1:3" ht="15">
      <c r="A54" s="24" t="s">
        <v>30</v>
      </c>
      <c r="B54" s="26"/>
      <c r="C54" s="3" t="s">
        <v>43</v>
      </c>
    </row>
    <row r="55" spans="1:3" ht="15">
      <c r="A55" s="20"/>
      <c r="B55" s="20"/>
      <c r="C55" s="20"/>
    </row>
    <row r="56" spans="1:3" ht="15">
      <c r="A56" s="16"/>
      <c r="B56" s="16"/>
      <c r="C56" s="16"/>
    </row>
  </sheetData>
  <sheetProtection/>
  <mergeCells count="2">
    <mergeCell ref="A5:C5"/>
    <mergeCell ref="A6:C6"/>
  </mergeCells>
  <printOptions/>
  <pageMargins left="0.25" right="0.25" top="0.75" bottom="0.75" header="0.3" footer="0.3"/>
  <pageSetup fitToWidth="0" fitToHeight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0"/>
  <sheetViews>
    <sheetView zoomScalePageLayoutView="0" workbookViewId="0" topLeftCell="A1">
      <selection activeCell="A2" sqref="A2:C25"/>
    </sheetView>
  </sheetViews>
  <sheetFormatPr defaultColWidth="9.140625" defaultRowHeight="15"/>
  <cols>
    <col min="1" max="1" width="51.7109375" style="0" customWidth="1"/>
    <col min="2" max="3" width="15.57421875" style="0" customWidth="1"/>
  </cols>
  <sheetData>
    <row r="2" spans="1:3" ht="15">
      <c r="A2" s="88" t="s">
        <v>124</v>
      </c>
      <c r="B2" s="20"/>
      <c r="C2" s="20"/>
    </row>
    <row r="3" spans="1:3" ht="15">
      <c r="A3" s="88" t="s">
        <v>108</v>
      </c>
      <c r="B3" s="20"/>
      <c r="C3" s="20"/>
    </row>
    <row r="4" spans="1:3" ht="15">
      <c r="A4" s="20"/>
      <c r="B4" s="20"/>
      <c r="C4" s="20"/>
    </row>
    <row r="5" spans="1:3" ht="15">
      <c r="A5" s="104" t="s">
        <v>31</v>
      </c>
      <c r="B5" s="104"/>
      <c r="C5" s="20"/>
    </row>
    <row r="6" spans="1:3" ht="15">
      <c r="A6" s="104" t="s">
        <v>121</v>
      </c>
      <c r="B6" s="104"/>
      <c r="C6" s="20"/>
    </row>
    <row r="7" spans="1:3" ht="15">
      <c r="A7" s="20"/>
      <c r="B7" s="20"/>
      <c r="C7" s="20" t="s">
        <v>32</v>
      </c>
    </row>
    <row r="8" spans="1:3" ht="24">
      <c r="A8" s="1"/>
      <c r="B8" s="4" t="s">
        <v>70</v>
      </c>
      <c r="C8" s="4" t="s">
        <v>103</v>
      </c>
    </row>
    <row r="9" spans="1:3" ht="24" customHeight="1">
      <c r="A9" s="31" t="s">
        <v>33</v>
      </c>
      <c r="B9" s="35">
        <v>11593955.315280002</v>
      </c>
      <c r="C9" s="35">
        <v>11417513.021700002</v>
      </c>
    </row>
    <row r="10" spans="1:3" ht="18.75" customHeight="1">
      <c r="A10" s="31" t="s">
        <v>34</v>
      </c>
      <c r="B10" s="35">
        <v>-7282402.492</v>
      </c>
      <c r="C10" s="35">
        <v>-7176047.58093</v>
      </c>
    </row>
    <row r="11" spans="1:3" ht="15">
      <c r="A11" s="32" t="s">
        <v>35</v>
      </c>
      <c r="B11" s="34">
        <v>4311552.823280002</v>
      </c>
      <c r="C11" s="34">
        <v>4241465.440770002</v>
      </c>
    </row>
    <row r="12" spans="1:3" ht="15">
      <c r="A12" s="31" t="s">
        <v>36</v>
      </c>
      <c r="B12" s="35">
        <v>-1414761.51118</v>
      </c>
      <c r="C12" s="35">
        <v>-1584606.52447</v>
      </c>
    </row>
    <row r="13" spans="1:3" ht="21" customHeight="1">
      <c r="A13" s="31" t="s">
        <v>37</v>
      </c>
      <c r="B13" s="35">
        <v>-1387872.36951</v>
      </c>
      <c r="C13" s="35">
        <v>-1896392.18384</v>
      </c>
    </row>
    <row r="14" spans="1:3" ht="18.75" customHeight="1">
      <c r="A14" s="31" t="s">
        <v>38</v>
      </c>
      <c r="B14" s="35">
        <v>14845.14383</v>
      </c>
      <c r="C14" s="35">
        <v>3822.5870299999997</v>
      </c>
    </row>
    <row r="15" spans="1:3" ht="18" customHeight="1">
      <c r="A15" s="31" t="s">
        <v>39</v>
      </c>
      <c r="B15" s="35">
        <v>-191324.35738</v>
      </c>
      <c r="C15" s="35">
        <v>-252416.4739</v>
      </c>
    </row>
    <row r="16" spans="1:3" ht="18" customHeight="1">
      <c r="A16" s="31" t="s">
        <v>88</v>
      </c>
      <c r="B16" s="35">
        <v>102887.18561999995</v>
      </c>
      <c r="C16" s="87">
        <v>71667.04816000003</v>
      </c>
    </row>
    <row r="17" spans="1:3" ht="18.75" customHeight="1">
      <c r="A17" s="32" t="s">
        <v>40</v>
      </c>
      <c r="B17" s="34">
        <v>1435326.9146600019</v>
      </c>
      <c r="C17" s="34">
        <v>583539.893750002</v>
      </c>
    </row>
    <row r="18" spans="1:3" ht="22.5" customHeight="1">
      <c r="A18" s="31" t="s">
        <v>41</v>
      </c>
      <c r="B18" s="35">
        <v>-128749.99932999999</v>
      </c>
      <c r="C18" s="35">
        <v>-15299</v>
      </c>
    </row>
    <row r="19" spans="1:3" ht="22.5" customHeight="1">
      <c r="A19" s="32" t="s">
        <v>104</v>
      </c>
      <c r="B19" s="34">
        <v>1306576.9153300019</v>
      </c>
      <c r="C19" s="68">
        <v>568240.893750002</v>
      </c>
    </row>
    <row r="20" spans="1:3" ht="21" customHeight="1">
      <c r="A20" s="32" t="s">
        <v>42</v>
      </c>
      <c r="B20" s="33"/>
      <c r="C20" s="34"/>
    </row>
    <row r="21" spans="1:3" ht="25.5" customHeight="1">
      <c r="A21" s="31" t="s">
        <v>96</v>
      </c>
      <c r="B21" s="35"/>
      <c r="C21" s="35">
        <v>224</v>
      </c>
    </row>
    <row r="22" spans="1:3" ht="28.5" customHeight="1">
      <c r="A22" s="32" t="s">
        <v>105</v>
      </c>
      <c r="B22" s="34">
        <v>0</v>
      </c>
      <c r="C22" s="36">
        <v>224</v>
      </c>
    </row>
    <row r="23" spans="1:3" ht="24" customHeight="1">
      <c r="A23" s="32" t="s">
        <v>106</v>
      </c>
      <c r="B23" s="36">
        <v>1306576.9153300019</v>
      </c>
      <c r="C23" s="36">
        <v>568464.893750002</v>
      </c>
    </row>
    <row r="24" spans="1:3" ht="18.75" customHeight="1">
      <c r="A24" s="31" t="s">
        <v>110</v>
      </c>
      <c r="B24" s="97">
        <v>25.83561592779066</v>
      </c>
      <c r="C24" s="98">
        <v>11</v>
      </c>
    </row>
    <row r="25" spans="1:2" ht="15">
      <c r="A25" s="20"/>
      <c r="B25" s="20"/>
    </row>
    <row r="26" spans="1:3" ht="15">
      <c r="A26" s="20"/>
      <c r="B26" s="20"/>
      <c r="C26" s="20"/>
    </row>
    <row r="27" spans="1:3" ht="15">
      <c r="A27" s="24" t="s">
        <v>119</v>
      </c>
      <c r="B27" s="3" t="s">
        <v>118</v>
      </c>
      <c r="C27" s="20"/>
    </row>
    <row r="28" spans="1:3" ht="15">
      <c r="A28" s="23"/>
      <c r="B28" s="18"/>
      <c r="C28" s="21"/>
    </row>
    <row r="29" spans="1:3" ht="15">
      <c r="A29" s="24" t="s">
        <v>30</v>
      </c>
      <c r="B29" s="3" t="s">
        <v>43</v>
      </c>
      <c r="C29" s="20"/>
    </row>
    <row r="30" spans="1:3" ht="15">
      <c r="A30" s="17"/>
      <c r="B30" s="17"/>
      <c r="C30" s="17"/>
    </row>
  </sheetData>
  <sheetProtection/>
  <mergeCells count="2">
    <mergeCell ref="A6:B6"/>
    <mergeCell ref="A5:B5"/>
  </mergeCells>
  <printOptions/>
  <pageMargins left="0.17" right="0.21" top="0.75" bottom="0.75" header="0.44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9"/>
  <sheetViews>
    <sheetView tabSelected="1" zoomScalePageLayoutView="0" workbookViewId="0" topLeftCell="A21">
      <selection activeCell="F39" sqref="F39"/>
    </sheetView>
  </sheetViews>
  <sheetFormatPr defaultColWidth="9.140625" defaultRowHeight="15"/>
  <cols>
    <col min="1" max="1" width="60.7109375" style="0" customWidth="1"/>
    <col min="2" max="2" width="14.00390625" style="0" customWidth="1"/>
    <col min="3" max="3" width="13.140625" style="0" customWidth="1"/>
    <col min="5" max="5" width="10.421875" style="0" bestFit="1" customWidth="1"/>
  </cols>
  <sheetData>
    <row r="2" spans="1:3" ht="15">
      <c r="A2" s="88" t="s">
        <v>124</v>
      </c>
      <c r="B2" s="20"/>
      <c r="C2" s="27"/>
    </row>
    <row r="3" spans="1:3" ht="15">
      <c r="A3" s="88" t="s">
        <v>108</v>
      </c>
      <c r="B3" s="20"/>
      <c r="C3" s="27"/>
    </row>
    <row r="4" spans="1:3" ht="9.75" customHeight="1">
      <c r="A4" s="20"/>
      <c r="B4" s="20"/>
      <c r="C4" s="27"/>
    </row>
    <row r="5" spans="1:3" ht="15">
      <c r="A5" s="72" t="s">
        <v>98</v>
      </c>
      <c r="B5" s="28"/>
      <c r="C5" s="28"/>
    </row>
    <row r="6" spans="1:3" ht="15">
      <c r="A6" s="104" t="s">
        <v>120</v>
      </c>
      <c r="B6" s="104"/>
      <c r="C6" s="104"/>
    </row>
    <row r="7" spans="1:3" ht="9" customHeight="1">
      <c r="A7" s="22"/>
      <c r="B7" s="22"/>
      <c r="C7" s="20" t="s">
        <v>32</v>
      </c>
    </row>
    <row r="8" spans="1:8" ht="24">
      <c r="A8" s="2"/>
      <c r="B8" s="4" t="s">
        <v>70</v>
      </c>
      <c r="C8" s="4" t="s">
        <v>103</v>
      </c>
      <c r="H8" s="20"/>
    </row>
    <row r="9" spans="1:3" ht="17.25" customHeight="1">
      <c r="A9" s="46" t="s">
        <v>44</v>
      </c>
      <c r="B9" s="7"/>
      <c r="C9" s="7"/>
    </row>
    <row r="10" spans="1:5" ht="17.25" customHeight="1">
      <c r="A10" s="8" t="s">
        <v>45</v>
      </c>
      <c r="B10" s="92">
        <v>11674266.717340399</v>
      </c>
      <c r="C10" s="9">
        <v>8174340.7244916</v>
      </c>
      <c r="E10" s="67"/>
    </row>
    <row r="11" spans="1:3" ht="15" customHeight="1">
      <c r="A11" s="10" t="s">
        <v>46</v>
      </c>
      <c r="B11" s="87">
        <v>9603498.782240398</v>
      </c>
      <c r="C11" s="5">
        <v>6351927.9130315995</v>
      </c>
    </row>
    <row r="12" spans="1:3" ht="15" customHeight="1">
      <c r="A12" s="10" t="s">
        <v>47</v>
      </c>
      <c r="B12" s="87">
        <v>1753701.1606400013</v>
      </c>
      <c r="C12" s="5">
        <v>1638218.71356</v>
      </c>
    </row>
    <row r="13" spans="1:3" ht="12.75" customHeight="1">
      <c r="A13" s="10" t="s">
        <v>48</v>
      </c>
      <c r="B13" s="87">
        <v>317066.77446</v>
      </c>
      <c r="C13" s="5">
        <v>184194.0979</v>
      </c>
    </row>
    <row r="14" spans="1:5" ht="16.5" customHeight="1">
      <c r="A14" s="8" t="s">
        <v>49</v>
      </c>
      <c r="B14" s="92">
        <v>-9973070.16226</v>
      </c>
      <c r="C14" s="9">
        <v>-6230535.9626400005</v>
      </c>
      <c r="E14" s="67"/>
    </row>
    <row r="15" spans="1:3" ht="15.75" customHeight="1">
      <c r="A15" s="10" t="s">
        <v>50</v>
      </c>
      <c r="B15" s="87">
        <v>-4839719.002510001</v>
      </c>
      <c r="C15" s="5">
        <v>-1672214.57228</v>
      </c>
    </row>
    <row r="16" spans="1:3" ht="12.75" customHeight="1">
      <c r="A16" s="10" t="s">
        <v>51</v>
      </c>
      <c r="B16" s="87">
        <v>-401117.35478000005</v>
      </c>
      <c r="C16" s="5">
        <v>-167511.59680999993</v>
      </c>
    </row>
    <row r="17" spans="1:3" ht="15" customHeight="1">
      <c r="A17" s="10" t="s">
        <v>52</v>
      </c>
      <c r="B17" s="87">
        <v>-2242700.14614</v>
      </c>
      <c r="C17" s="5">
        <v>-1847785.63465</v>
      </c>
    </row>
    <row r="18" spans="1:5" ht="14.25" customHeight="1">
      <c r="A18" s="10" t="s">
        <v>73</v>
      </c>
      <c r="B18" s="87">
        <v>0</v>
      </c>
      <c r="C18" s="5">
        <v>-133272.56621</v>
      </c>
      <c r="E18" s="103"/>
    </row>
    <row r="19" spans="1:3" ht="13.5" customHeight="1">
      <c r="A19" s="10" t="s">
        <v>53</v>
      </c>
      <c r="B19" s="87">
        <v>-46324.84</v>
      </c>
      <c r="C19" s="5">
        <v>-10299.572</v>
      </c>
    </row>
    <row r="20" spans="1:3" ht="15">
      <c r="A20" s="10" t="s">
        <v>54</v>
      </c>
      <c r="B20" s="87">
        <v>-2189140.30626</v>
      </c>
      <c r="C20" s="5">
        <v>-1940255.7947500004</v>
      </c>
    </row>
    <row r="21" spans="1:3" ht="15" customHeight="1">
      <c r="A21" s="10" t="s">
        <v>55</v>
      </c>
      <c r="B21" s="87">
        <v>-254068.51257</v>
      </c>
      <c r="C21" s="5">
        <v>-459196.2259399999</v>
      </c>
    </row>
    <row r="22" spans="1:5" ht="15" customHeight="1">
      <c r="A22" s="11" t="s">
        <v>56</v>
      </c>
      <c r="B22" s="92">
        <v>1701196.555080399</v>
      </c>
      <c r="C22" s="12">
        <v>1943804.7618515994</v>
      </c>
      <c r="E22" s="67"/>
    </row>
    <row r="23" spans="1:3" ht="16.5" customHeight="1">
      <c r="A23" s="6" t="s">
        <v>57</v>
      </c>
      <c r="B23" s="92"/>
      <c r="C23" s="9"/>
    </row>
    <row r="24" spans="1:3" ht="15" customHeight="1">
      <c r="A24" s="10" t="s">
        <v>58</v>
      </c>
      <c r="B24" s="93">
        <v>15076.412209599997</v>
      </c>
      <c r="C24" s="13">
        <v>13035.447118400001</v>
      </c>
    </row>
    <row r="25" spans="1:3" ht="15" customHeight="1">
      <c r="A25" s="10" t="s">
        <v>59</v>
      </c>
      <c r="B25" s="93"/>
      <c r="C25" s="13"/>
    </row>
    <row r="26" spans="1:3" ht="15.75" customHeight="1">
      <c r="A26" s="10" t="s">
        <v>60</v>
      </c>
      <c r="B26" s="93">
        <v>-626149.9358099999</v>
      </c>
      <c r="C26" s="13">
        <v>-542318.5401100001</v>
      </c>
    </row>
    <row r="27" spans="1:3" ht="15.75" customHeight="1">
      <c r="A27" s="10" t="s">
        <v>61</v>
      </c>
      <c r="B27" s="93">
        <v>-61824.209259999996</v>
      </c>
      <c r="C27" s="13">
        <v>-285083.44240999996</v>
      </c>
    </row>
    <row r="28" spans="1:3" ht="17.25" customHeight="1">
      <c r="A28" s="10" t="s">
        <v>62</v>
      </c>
      <c r="B28" s="93">
        <v>0</v>
      </c>
      <c r="C28" s="13">
        <v>0</v>
      </c>
    </row>
    <row r="29" spans="1:3" ht="17.25" customHeight="1">
      <c r="A29" s="10" t="s">
        <v>55</v>
      </c>
      <c r="B29" s="93">
        <v>0</v>
      </c>
      <c r="C29" s="13">
        <v>0</v>
      </c>
    </row>
    <row r="30" spans="1:3" ht="24" customHeight="1">
      <c r="A30" s="11" t="s">
        <v>63</v>
      </c>
      <c r="B30" s="94">
        <v>-672897.7328604</v>
      </c>
      <c r="C30" s="14">
        <v>-814366.5354016</v>
      </c>
    </row>
    <row r="31" spans="1:3" ht="15" customHeight="1">
      <c r="A31" s="6" t="s">
        <v>64</v>
      </c>
      <c r="B31" s="92"/>
      <c r="C31" s="9"/>
    </row>
    <row r="32" spans="1:3" ht="14.25" customHeight="1">
      <c r="A32" s="15" t="s">
        <v>89</v>
      </c>
      <c r="B32" s="93">
        <v>0</v>
      </c>
      <c r="C32" s="13">
        <v>150000</v>
      </c>
    </row>
    <row r="33" spans="1:3" ht="13.5" customHeight="1">
      <c r="A33" s="10" t="s">
        <v>48</v>
      </c>
      <c r="B33" s="93">
        <v>0</v>
      </c>
      <c r="C33" s="13">
        <v>0</v>
      </c>
    </row>
    <row r="34" spans="1:3" ht="15" customHeight="1">
      <c r="A34" s="10" t="s">
        <v>100</v>
      </c>
      <c r="B34" s="93">
        <v>0</v>
      </c>
      <c r="C34" s="13">
        <v>0</v>
      </c>
    </row>
    <row r="35" spans="1:3" ht="15" customHeight="1">
      <c r="A35" s="10" t="s">
        <v>101</v>
      </c>
      <c r="B35" s="93">
        <v>-780000</v>
      </c>
      <c r="C35" s="13">
        <v>-1022268.36514</v>
      </c>
    </row>
    <row r="36" spans="1:3" ht="15" customHeight="1">
      <c r="A36" s="10" t="s">
        <v>65</v>
      </c>
      <c r="B36" s="93">
        <v>0</v>
      </c>
      <c r="C36" s="13">
        <v>0</v>
      </c>
    </row>
    <row r="37" spans="1:3" ht="15">
      <c r="A37" s="10" t="s">
        <v>66</v>
      </c>
      <c r="B37" s="93">
        <v>0</v>
      </c>
      <c r="C37" s="13">
        <v>0</v>
      </c>
    </row>
    <row r="38" spans="1:3" ht="15" customHeight="1">
      <c r="A38" s="10" t="s">
        <v>55</v>
      </c>
      <c r="B38" s="93">
        <v>0</v>
      </c>
      <c r="C38" s="13">
        <v>0</v>
      </c>
    </row>
    <row r="39" spans="1:3" ht="24" customHeight="1">
      <c r="A39" s="11" t="s">
        <v>67</v>
      </c>
      <c r="B39" s="92">
        <v>-780000</v>
      </c>
      <c r="C39" s="92">
        <v>-872268.36514</v>
      </c>
    </row>
    <row r="40" spans="1:5" ht="16.5" customHeight="1">
      <c r="A40" s="2" t="s">
        <v>68</v>
      </c>
      <c r="B40" s="92">
        <v>248298.82221999892</v>
      </c>
      <c r="C40" s="9">
        <v>257169.86130999948</v>
      </c>
      <c r="E40" s="67"/>
    </row>
    <row r="41" spans="1:3" ht="28.5" customHeight="1">
      <c r="A41" s="15" t="s">
        <v>69</v>
      </c>
      <c r="B41" s="92">
        <v>-13408.147889999998</v>
      </c>
      <c r="C41" s="9">
        <v>-5254.64899</v>
      </c>
    </row>
    <row r="42" spans="1:3" ht="13.5" customHeight="1">
      <c r="A42" s="2" t="s">
        <v>90</v>
      </c>
      <c r="B42" s="92">
        <v>486164.92428</v>
      </c>
      <c r="C42" s="9">
        <v>252547.95174000002</v>
      </c>
    </row>
    <row r="43" spans="1:3" ht="15" customHeight="1">
      <c r="A43" s="2" t="s">
        <v>91</v>
      </c>
      <c r="B43" s="92">
        <v>721055.5986100006</v>
      </c>
      <c r="C43" s="9">
        <v>504462.76406000083</v>
      </c>
    </row>
    <row r="44" spans="1:3" ht="15">
      <c r="A44" s="20"/>
      <c r="B44" s="29"/>
      <c r="C44" s="30"/>
    </row>
    <row r="45" spans="1:3" ht="15">
      <c r="A45" s="24" t="s">
        <v>119</v>
      </c>
      <c r="B45" s="3" t="s">
        <v>118</v>
      </c>
      <c r="C45" s="27"/>
    </row>
    <row r="46" spans="1:3" ht="15">
      <c r="A46" s="23"/>
      <c r="B46" s="21"/>
      <c r="C46" s="27"/>
    </row>
    <row r="47" spans="1:3" ht="15">
      <c r="A47" s="24" t="s">
        <v>30</v>
      </c>
      <c r="B47" s="3" t="s">
        <v>43</v>
      </c>
      <c r="C47" s="27"/>
    </row>
    <row r="48" spans="1:3" ht="15">
      <c r="A48" s="20"/>
      <c r="B48" s="20"/>
      <c r="C48" s="27"/>
    </row>
    <row r="49" spans="1:3" ht="15">
      <c r="A49" s="17"/>
      <c r="B49" s="17"/>
      <c r="C49" s="17"/>
    </row>
  </sheetData>
  <sheetProtection/>
  <mergeCells count="1">
    <mergeCell ref="A6:C6"/>
  </mergeCells>
  <printOptions/>
  <pageMargins left="0.1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6">
      <selection activeCell="K14" sqref="K14"/>
    </sheetView>
  </sheetViews>
  <sheetFormatPr defaultColWidth="9.140625" defaultRowHeight="15"/>
  <cols>
    <col min="1" max="1" width="48.7109375" style="0" customWidth="1"/>
    <col min="2" max="2" width="12.28125" style="0" customWidth="1"/>
    <col min="3" max="3" width="11.8515625" style="0" customWidth="1"/>
    <col min="4" max="4" width="11.57421875" style="0" customWidth="1"/>
    <col min="5" max="5" width="11.140625" style="0" customWidth="1"/>
    <col min="6" max="6" width="14.140625" style="0" customWidth="1"/>
    <col min="7" max="7" width="12.7109375" style="0" customWidth="1"/>
  </cols>
  <sheetData>
    <row r="1" spans="1:6" ht="15">
      <c r="A1" s="88" t="s">
        <v>124</v>
      </c>
      <c r="B1" s="17"/>
      <c r="C1" s="17"/>
      <c r="D1" s="17"/>
      <c r="E1" s="17"/>
      <c r="F1" s="17"/>
    </row>
    <row r="2" spans="1:6" ht="15">
      <c r="A2" s="88" t="s">
        <v>108</v>
      </c>
      <c r="B2" s="17"/>
      <c r="C2" s="17"/>
      <c r="D2" s="17"/>
      <c r="E2" s="17"/>
      <c r="F2" s="17"/>
    </row>
    <row r="3" spans="1:6" ht="15">
      <c r="A3" s="17"/>
      <c r="B3" s="17"/>
      <c r="C3" s="17"/>
      <c r="D3" s="17"/>
      <c r="E3" s="17"/>
      <c r="F3" s="17"/>
    </row>
    <row r="4" spans="1:6" ht="15">
      <c r="A4" s="105" t="s">
        <v>86</v>
      </c>
      <c r="B4" s="105"/>
      <c r="C4" s="105"/>
      <c r="D4" s="105"/>
      <c r="E4" s="106"/>
      <c r="F4" s="106"/>
    </row>
    <row r="5" spans="1:6" ht="15">
      <c r="A5" s="105" t="s">
        <v>123</v>
      </c>
      <c r="B5" s="105"/>
      <c r="C5" s="105"/>
      <c r="D5" s="105"/>
      <c r="E5" s="106"/>
      <c r="F5" s="106"/>
    </row>
    <row r="6" spans="1:6" ht="15">
      <c r="A6" s="37"/>
      <c r="B6" s="37"/>
      <c r="C6" s="37"/>
      <c r="D6" s="37"/>
      <c r="E6" s="38"/>
      <c r="F6" s="17" t="s">
        <v>32</v>
      </c>
    </row>
    <row r="7" spans="1:7" ht="72">
      <c r="A7" s="55"/>
      <c r="B7" s="56" t="s">
        <v>74</v>
      </c>
      <c r="C7" s="56" t="s">
        <v>75</v>
      </c>
      <c r="D7" s="56" t="s">
        <v>76</v>
      </c>
      <c r="E7" s="56" t="s">
        <v>93</v>
      </c>
      <c r="F7" s="56" t="s">
        <v>21</v>
      </c>
      <c r="G7" s="56" t="s">
        <v>77</v>
      </c>
    </row>
    <row r="8" spans="1:7" ht="15" customHeight="1">
      <c r="A8" s="57" t="s">
        <v>78</v>
      </c>
      <c r="B8" s="58">
        <f>B24</f>
        <v>19208515</v>
      </c>
      <c r="C8" s="58">
        <v>0</v>
      </c>
      <c r="D8" s="58">
        <f>D24</f>
        <v>-2696877.3</v>
      </c>
      <c r="E8" s="58">
        <f>E24</f>
        <v>0.3626600000000053</v>
      </c>
      <c r="F8" s="58">
        <f>F24</f>
        <v>0.09496999531984329</v>
      </c>
      <c r="G8" s="58">
        <f>B8+C8+D8+E8+F8</f>
        <v>16511638.157629995</v>
      </c>
    </row>
    <row r="9" spans="1:7" ht="12.75" customHeight="1">
      <c r="A9" s="59" t="s">
        <v>79</v>
      </c>
      <c r="B9" s="58"/>
      <c r="C9" s="58"/>
      <c r="D9" s="58"/>
      <c r="E9" s="58"/>
      <c r="F9" s="58"/>
      <c r="G9" s="58">
        <v>0</v>
      </c>
    </row>
    <row r="10" spans="1:7" ht="13.5" customHeight="1">
      <c r="A10" s="57" t="s">
        <v>80</v>
      </c>
      <c r="B10" s="58">
        <f>B8</f>
        <v>19208515</v>
      </c>
      <c r="C10" s="58">
        <v>0</v>
      </c>
      <c r="D10" s="58">
        <f>D8</f>
        <v>-2696877.3</v>
      </c>
      <c r="E10" s="58">
        <f>E8</f>
        <v>0.3626600000000053</v>
      </c>
      <c r="F10" s="58">
        <f>F8</f>
        <v>0.09496999531984329</v>
      </c>
      <c r="G10" s="58">
        <f>G8</f>
        <v>16511638.157629995</v>
      </c>
    </row>
    <row r="11" spans="1:7" ht="15" customHeight="1">
      <c r="A11" s="59" t="s">
        <v>81</v>
      </c>
      <c r="B11" s="60">
        <f>'[1]ОПУ'!H55/1000</f>
        <v>0</v>
      </c>
      <c r="C11" s="60"/>
      <c r="D11" s="61">
        <f>'[1]Ф2'!C18</f>
        <v>1306576.9153300019</v>
      </c>
      <c r="E11" s="61"/>
      <c r="F11" s="61">
        <f>'[1]ОПУ'!L55/1000</f>
        <v>0</v>
      </c>
      <c r="G11" s="58">
        <f>B11+C11+D11+E11+F11</f>
        <v>1306576.9153300019</v>
      </c>
    </row>
    <row r="12" spans="1:7" ht="14.25" customHeight="1">
      <c r="A12" s="59" t="s">
        <v>82</v>
      </c>
      <c r="B12" s="60"/>
      <c r="C12" s="60"/>
      <c r="D12" s="60">
        <f>'[1]ОПУ'!J56/1000</f>
        <v>0</v>
      </c>
      <c r="E12" s="60"/>
      <c r="F12" s="60">
        <f>-D12</f>
        <v>0</v>
      </c>
      <c r="G12" s="58">
        <f>B12+C12+D12+E12+F12</f>
        <v>0</v>
      </c>
    </row>
    <row r="13" spans="1:7" ht="15.75" customHeight="1">
      <c r="A13" s="59" t="s">
        <v>114</v>
      </c>
      <c r="B13" s="60"/>
      <c r="C13" s="60"/>
      <c r="D13" s="61">
        <f>-'[1]ОПУ'!D66/1000</f>
        <v>-400000</v>
      </c>
      <c r="E13" s="61"/>
      <c r="F13" s="61"/>
      <c r="G13" s="58">
        <f>B13+C13+D13+E13+F13</f>
        <v>-400000</v>
      </c>
    </row>
    <row r="14" spans="1:7" ht="15.75" customHeight="1">
      <c r="A14" s="59" t="s">
        <v>115</v>
      </c>
      <c r="B14" s="60">
        <f>'[1]ОПУ'!H58/1000</f>
        <v>0</v>
      </c>
      <c r="C14" s="60"/>
      <c r="D14" s="61"/>
      <c r="E14" s="61"/>
      <c r="F14" s="61">
        <f>'[1]ОПУ'!L58/1000</f>
        <v>0</v>
      </c>
      <c r="G14" s="58">
        <f>B14+C14+D14+E14+F14</f>
        <v>0</v>
      </c>
    </row>
    <row r="15" spans="1:7" ht="15.75" customHeight="1">
      <c r="A15" s="59" t="s">
        <v>96</v>
      </c>
      <c r="B15" s="60">
        <f>'[1]ОПУ'!H57/1000</f>
        <v>0</v>
      </c>
      <c r="C15" s="60"/>
      <c r="D15" s="61"/>
      <c r="E15" s="61"/>
      <c r="F15" s="61">
        <v>0</v>
      </c>
      <c r="G15" s="58">
        <f>B15+C15+D15+E15+F15</f>
        <v>0</v>
      </c>
    </row>
    <row r="16" spans="1:7" ht="15.75" customHeight="1">
      <c r="A16" s="57" t="s">
        <v>116</v>
      </c>
      <c r="B16" s="58">
        <f>SUM(B10:B15)</f>
        <v>19208515</v>
      </c>
      <c r="C16" s="58">
        <v>0</v>
      </c>
      <c r="D16" s="58">
        <f>SUM(D10:D15)</f>
        <v>-1790300.384669998</v>
      </c>
      <c r="E16" s="58">
        <f>SUM(E10:E15)</f>
        <v>0.3626600000000053</v>
      </c>
      <c r="F16" s="58">
        <f>SUM(F10:F15)</f>
        <v>0.09496999531984329</v>
      </c>
      <c r="G16" s="58">
        <f>SUM(G10:G15)</f>
        <v>17418215.072959997</v>
      </c>
    </row>
    <row r="17" spans="1:7" ht="13.5" customHeight="1">
      <c r="A17" s="62" t="s">
        <v>83</v>
      </c>
      <c r="B17" s="63">
        <v>19208515</v>
      </c>
      <c r="C17" s="63">
        <v>0</v>
      </c>
      <c r="D17" s="63">
        <v>-3807638</v>
      </c>
      <c r="E17" s="63">
        <v>896.36266</v>
      </c>
      <c r="F17" s="63">
        <v>0.09496999531984329</v>
      </c>
      <c r="G17" s="63">
        <f>B17+C17+D17+E17+F17</f>
        <v>15401773.457629995</v>
      </c>
    </row>
    <row r="18" spans="1:7" ht="24" customHeight="1">
      <c r="A18" s="64" t="s">
        <v>84</v>
      </c>
      <c r="B18" s="65"/>
      <c r="C18" s="65"/>
      <c r="D18" s="65">
        <v>-149796</v>
      </c>
      <c r="E18" s="65"/>
      <c r="F18" s="65"/>
      <c r="G18" s="63">
        <f aca="true" t="shared" si="0" ref="G18:G23">B18+C18+D18+E18+F18</f>
        <v>-149796</v>
      </c>
    </row>
    <row r="19" spans="1:7" ht="12.75" customHeight="1">
      <c r="A19" s="62" t="s">
        <v>85</v>
      </c>
      <c r="B19" s="63">
        <f>B17</f>
        <v>19208515</v>
      </c>
      <c r="C19" s="63">
        <v>0</v>
      </c>
      <c r="D19" s="63">
        <f>SUM(D17:D18)</f>
        <v>-3957434</v>
      </c>
      <c r="E19" s="63">
        <f>E17</f>
        <v>896.36266</v>
      </c>
      <c r="F19" s="63">
        <v>0.09496999531984329</v>
      </c>
      <c r="G19" s="63">
        <f t="shared" si="0"/>
        <v>15251977.457629995</v>
      </c>
    </row>
    <row r="20" spans="1:7" ht="12.75" customHeight="1">
      <c r="A20" s="64" t="s">
        <v>81</v>
      </c>
      <c r="B20" s="65">
        <v>0</v>
      </c>
      <c r="C20" s="65"/>
      <c r="D20" s="66">
        <v>1260557</v>
      </c>
      <c r="E20" s="66"/>
      <c r="F20" s="66">
        <v>0</v>
      </c>
      <c r="G20" s="63">
        <f t="shared" si="0"/>
        <v>1260557</v>
      </c>
    </row>
    <row r="21" spans="1:7" ht="24">
      <c r="A21" s="59" t="s">
        <v>82</v>
      </c>
      <c r="B21" s="65"/>
      <c r="C21" s="65"/>
      <c r="D21" s="65">
        <v>0</v>
      </c>
      <c r="E21" s="65"/>
      <c r="F21" s="65">
        <v>0</v>
      </c>
      <c r="G21" s="63">
        <f t="shared" si="0"/>
        <v>0</v>
      </c>
    </row>
    <row r="22" spans="1:7" ht="15">
      <c r="A22" s="64" t="s">
        <v>114</v>
      </c>
      <c r="B22" s="65"/>
      <c r="C22" s="65"/>
      <c r="D22" s="66">
        <v>0</v>
      </c>
      <c r="E22" s="66"/>
      <c r="F22" s="66"/>
      <c r="G22" s="63">
        <f t="shared" si="0"/>
        <v>0</v>
      </c>
    </row>
    <row r="23" spans="1:7" ht="24">
      <c r="A23" s="59" t="s">
        <v>96</v>
      </c>
      <c r="B23" s="60">
        <v>0</v>
      </c>
      <c r="C23" s="60"/>
      <c r="D23" s="61"/>
      <c r="E23" s="61">
        <v>-896</v>
      </c>
      <c r="F23" s="61">
        <v>0</v>
      </c>
      <c r="G23" s="63">
        <f t="shared" si="0"/>
        <v>-896</v>
      </c>
    </row>
    <row r="24" spans="1:7" ht="15">
      <c r="A24" s="62" t="s">
        <v>117</v>
      </c>
      <c r="B24" s="63">
        <f>SUM(B19:B23)</f>
        <v>19208515</v>
      </c>
      <c r="C24" s="63">
        <f>SUM(C19:C23)</f>
        <v>0</v>
      </c>
      <c r="D24" s="63">
        <f>SUM(D19:D23)-0.3</f>
        <v>-2696877.3</v>
      </c>
      <c r="E24" s="63">
        <f>SUM(E19:E23)</f>
        <v>0.3626600000000053</v>
      </c>
      <c r="F24" s="63">
        <f>SUM(F19:F23)</f>
        <v>0.09496999531984329</v>
      </c>
      <c r="G24" s="63">
        <f>SUM(G19:G23)-0.4</f>
        <v>16511638.057629995</v>
      </c>
    </row>
    <row r="25" spans="1:7" ht="15">
      <c r="A25" s="99"/>
      <c r="B25" s="100"/>
      <c r="C25" s="100"/>
      <c r="D25" s="100"/>
      <c r="E25" s="100"/>
      <c r="F25" s="100"/>
      <c r="G25" s="100"/>
    </row>
    <row r="26" spans="1:7" ht="15">
      <c r="A26" s="101"/>
      <c r="B26" s="102"/>
      <c r="C26" s="102"/>
      <c r="D26" s="102"/>
      <c r="E26" s="100"/>
      <c r="F26" s="100"/>
      <c r="G26" s="100"/>
    </row>
    <row r="27" spans="1:6" ht="15">
      <c r="A27" s="24" t="s">
        <v>119</v>
      </c>
      <c r="B27" s="26"/>
      <c r="C27" s="26"/>
      <c r="D27" s="3" t="s">
        <v>118</v>
      </c>
      <c r="E27" s="17"/>
      <c r="F27" s="17"/>
    </row>
    <row r="28" spans="1:6" ht="15">
      <c r="A28" s="17"/>
      <c r="B28" s="17"/>
      <c r="C28" s="17"/>
      <c r="D28" s="17"/>
      <c r="E28" s="17"/>
      <c r="F28" s="17"/>
    </row>
    <row r="29" spans="1:6" ht="15">
      <c r="A29" s="24" t="s">
        <v>30</v>
      </c>
      <c r="B29" s="26"/>
      <c r="C29" s="26"/>
      <c r="D29" s="3" t="s">
        <v>43</v>
      </c>
      <c r="E29" s="17"/>
      <c r="F29" s="17"/>
    </row>
  </sheetData>
  <sheetProtection/>
  <mergeCells count="2">
    <mergeCell ref="A4:F4"/>
    <mergeCell ref="A5:F5"/>
  </mergeCells>
  <printOptions/>
  <pageMargins left="0.7086614173228347" right="0.62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Nazyre.Akhshabaeva</dc:creator>
  <cp:keywords/>
  <dc:description/>
  <cp:lastModifiedBy>Ахшабаева Назыре</cp:lastModifiedBy>
  <cp:lastPrinted>2019-11-18T03:42:27Z</cp:lastPrinted>
  <dcterms:created xsi:type="dcterms:W3CDTF">2015-06-10T04:34:29Z</dcterms:created>
  <dcterms:modified xsi:type="dcterms:W3CDTF">2019-11-18T03:51:51Z</dcterms:modified>
  <cp:category/>
  <cp:version/>
  <cp:contentType/>
  <cp:contentStatus/>
</cp:coreProperties>
</file>