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20" activeTab="0"/>
  </bookViews>
  <sheets>
    <sheet name="Ф1 " sheetId="1" r:id="rId1"/>
    <sheet name="Ф2" sheetId="2" r:id="rId2"/>
    <sheet name="ФЗ" sheetId="3" r:id="rId3"/>
    <sheet name="Ф4" sheetId="4" r:id="rId4"/>
  </sheets>
  <definedNames>
    <definedName name="_xlnm.Print_Area" localSheetId="3">'Ф4'!$A$1:$F$23</definedName>
  </definedNames>
  <calcPr fullCalcOnLoad="1" refMode="R1C1"/>
</workbook>
</file>

<file path=xl/sharedStrings.xml><?xml version="1.0" encoding="utf-8"?>
<sst xmlns="http://schemas.openxmlformats.org/spreadsheetml/2006/main" count="153" uniqueCount="121">
  <si>
    <t>ОТЧЕТ О ФИНАНСОВОМ ПОЛОЖЕНИИ</t>
  </si>
  <si>
    <t xml:space="preserve">АКТИВЫ </t>
  </si>
  <si>
    <t xml:space="preserve">Долгосрочные активы </t>
  </si>
  <si>
    <t xml:space="preserve">Основные средства </t>
  </si>
  <si>
    <t xml:space="preserve">Нематериальные активы </t>
  </si>
  <si>
    <t>Инвестиции в недвижимость</t>
  </si>
  <si>
    <t xml:space="preserve">Прочие долгосрочные активы </t>
  </si>
  <si>
    <t xml:space="preserve">Итого долгосрочные активы </t>
  </si>
  <si>
    <t>Текущие активы</t>
  </si>
  <si>
    <t xml:space="preserve">Товарно-материальные запасы </t>
  </si>
  <si>
    <t>Предоплата по подоходному налогу</t>
  </si>
  <si>
    <t>Предоплата по прочим налогам и платежам</t>
  </si>
  <si>
    <t>Прочие текущие активы</t>
  </si>
  <si>
    <t xml:space="preserve">Денежные средства и их эквиваленты  </t>
  </si>
  <si>
    <t>Итого текущие активы</t>
  </si>
  <si>
    <t xml:space="preserve">Итого активы </t>
  </si>
  <si>
    <t xml:space="preserve">КАПИТАЛ И ОБЯЗАТЕЛЬСТВА </t>
  </si>
  <si>
    <t xml:space="preserve">Капитал </t>
  </si>
  <si>
    <t xml:space="preserve">Уставный капитал </t>
  </si>
  <si>
    <t>Резерв по переоценке основных средств и нематериальных активов</t>
  </si>
  <si>
    <t>Нераспределенная прибыль (непокрытый убыток)</t>
  </si>
  <si>
    <t>Итого капитал</t>
  </si>
  <si>
    <t>Обязательства по отсроченному подоходному налогу</t>
  </si>
  <si>
    <t xml:space="preserve">Итого долгосрочные обязательства </t>
  </si>
  <si>
    <t>Прочие текущие обязательства</t>
  </si>
  <si>
    <t>Итого текущие обязательства</t>
  </si>
  <si>
    <t xml:space="preserve">Итого обязательства </t>
  </si>
  <si>
    <t xml:space="preserve">Итого капитал и обязательства </t>
  </si>
  <si>
    <t>ОТЧЕТ О СОВОКУПНОМ ДОХОДЕ</t>
  </si>
  <si>
    <t>тыс.тенге</t>
  </si>
  <si>
    <t>Выручка  от реализации товаров (работ, услуг)</t>
  </si>
  <si>
    <t>Себестоимость реализованных товаров (работ, услуг)</t>
  </si>
  <si>
    <t>Валовая прибыль</t>
  </si>
  <si>
    <t xml:space="preserve">Расходы по реализации </t>
  </si>
  <si>
    <t xml:space="preserve">Общие и административные расходы </t>
  </si>
  <si>
    <t>Прибыль (убыток) до налогообложения</t>
  </si>
  <si>
    <t>Расходы по корпоративному подоходному налогу</t>
  </si>
  <si>
    <t>Прочий совокупный доход:</t>
  </si>
  <si>
    <t>Движение денежных средств от операционной деятельности</t>
  </si>
  <si>
    <t>Поступление денежных средств, всего</t>
  </si>
  <si>
    <t>реализация работ, услуг</t>
  </si>
  <si>
    <t>прочие поступления</t>
  </si>
  <si>
    <t>Выбытие денежных средств, всего</t>
  </si>
  <si>
    <t>платежи поставщикам за товары и услуги</t>
  </si>
  <si>
    <t>выплаты по заработной плате</t>
  </si>
  <si>
    <t>корпоративный подоходный налог</t>
  </si>
  <si>
    <t>другие платежи в бюджет</t>
  </si>
  <si>
    <t xml:space="preserve">прочие выплаты </t>
  </si>
  <si>
    <t xml:space="preserve">Чистая сумма денежных средств от операционной деятельности </t>
  </si>
  <si>
    <t xml:space="preserve">Движение денежных средств от инвестиционной деятельности </t>
  </si>
  <si>
    <t xml:space="preserve">поступления от продажи основных средств </t>
  </si>
  <si>
    <t>вознаграждения полученные по прочим займам</t>
  </si>
  <si>
    <t>приобретение основных средств</t>
  </si>
  <si>
    <t xml:space="preserve">приобретение нематериальных активов </t>
  </si>
  <si>
    <t xml:space="preserve">авансы, выплаченные за долгосрочные активы </t>
  </si>
  <si>
    <t>Чистое поступление денежных средств от инвестиционной деятельности</t>
  </si>
  <si>
    <t xml:space="preserve">Движение денежных средств от финансовой деятельности </t>
  </si>
  <si>
    <t>выплата дивидендов</t>
  </si>
  <si>
    <t xml:space="preserve">Чистое поступление денежных средств от финансовой деятельности </t>
  </si>
  <si>
    <t xml:space="preserve">Чистое изменение денежных средств и их эквивалентов </t>
  </si>
  <si>
    <t xml:space="preserve">Влияние изменений обменного курса на сальдо денежных средств в иностранной валюте </t>
  </si>
  <si>
    <t>За отчетный период</t>
  </si>
  <si>
    <t>выплаты вознаграждения по займам</t>
  </si>
  <si>
    <t>Уставный капитал</t>
  </si>
  <si>
    <t>Эмиссионный доход</t>
  </si>
  <si>
    <t>Нераспределенная прибыль</t>
  </si>
  <si>
    <t>Всего</t>
  </si>
  <si>
    <t>Сальдо на 1 января отчетного года</t>
  </si>
  <si>
    <t>Совокупный доход</t>
  </si>
  <si>
    <t>Амортизация переоценки основных средств на нераспределенный доход</t>
  </si>
  <si>
    <t>Сальдо на 1 января предыдущего года</t>
  </si>
  <si>
    <t>ОТЧЕТ ОБ ИЗМЕНЕНИЯХ В СОБСТВЕННОМ КАПИТАЛЕ ЗА ОТЧЕТНЫЙ ПЕРИОД</t>
  </si>
  <si>
    <t xml:space="preserve">Денежные средства и их эквиваленты на начало периода </t>
  </si>
  <si>
    <t>Краткосрочная торговая и прочая дебиторская задолженность</t>
  </si>
  <si>
    <t>Резерв курсовых разниц при пересчете из других валют</t>
  </si>
  <si>
    <t>Краткосрочные оценочные обязательства</t>
  </si>
  <si>
    <t xml:space="preserve">Краткосрочная торговая и прочая кредиторская задолженность </t>
  </si>
  <si>
    <t>ОТЧЕТ О ДВИЖЕНИИ ДЕНЕЖНЫХ СРЕДСТВ(прямой метод)</t>
  </si>
  <si>
    <t>Предыдущий период</t>
  </si>
  <si>
    <t>Балансовая стоимость акции,тенге</t>
  </si>
  <si>
    <t xml:space="preserve">Консолидированная финансовая отчетность </t>
  </si>
  <si>
    <t>Дивиденды</t>
  </si>
  <si>
    <t>АО "Алма Телекоммуникейшнс Казахстан"</t>
  </si>
  <si>
    <t>Басин Д.Г</t>
  </si>
  <si>
    <t>Актив права пользования</t>
  </si>
  <si>
    <t>Долгосрочная кредиторская задолженность по аренде</t>
  </si>
  <si>
    <t>Прочие долгосрочная кредиторская задолжность</t>
  </si>
  <si>
    <t>Кредиторская задолженность по аренде</t>
  </si>
  <si>
    <t>Генеральный директор</t>
  </si>
  <si>
    <t>Басин Д.Г.</t>
  </si>
  <si>
    <t>Главный бухгалтер</t>
  </si>
  <si>
    <t>Прим.</t>
  </si>
  <si>
    <t>Прочие доходы</t>
  </si>
  <si>
    <t>Прочие расходы</t>
  </si>
  <si>
    <t>Восстановление /Обесценения торговой и прочей дебиторской задолженности</t>
  </si>
  <si>
    <t xml:space="preserve">Восстановление/Обесценение основных средств </t>
  </si>
  <si>
    <t>Результаты операционной деятельности</t>
  </si>
  <si>
    <t>Доходы по финансированию</t>
  </si>
  <si>
    <t>Расходы по финансированию</t>
  </si>
  <si>
    <t>Прибыль (убыток) за год:</t>
  </si>
  <si>
    <t>Переоценка основных средств</t>
  </si>
  <si>
    <t>Прочий совокупный доход, за вычетом корпоративного подоходного налога</t>
  </si>
  <si>
    <t>Итого суммарный совокупный доход (убыток) за год</t>
  </si>
  <si>
    <t>Убыток на акцию базовая (тенге)</t>
  </si>
  <si>
    <t xml:space="preserve">   Получение  займов</t>
  </si>
  <si>
    <t>Погашение займов</t>
  </si>
  <si>
    <t xml:space="preserve">Денежные средства и их эквиваленты на конец периода </t>
  </si>
  <si>
    <t>Корректировки прошлых лет</t>
  </si>
  <si>
    <t>Пересчитанное сальдо на 01 января отчетного года</t>
  </si>
  <si>
    <t>31.12.2021год</t>
  </si>
  <si>
    <t>-</t>
  </si>
  <si>
    <t xml:space="preserve">Обязательства по подоходному налогу </t>
  </si>
  <si>
    <t>Обязательства по налогам и  другим обязательным и добровольным платежам</t>
  </si>
  <si>
    <t>Ахшабаева Н.Т.</t>
  </si>
  <si>
    <t>Сальдо на 31декабря 2021года</t>
  </si>
  <si>
    <t>по состоянию на 30.06.2022 года.</t>
  </si>
  <si>
    <t>30.06.2022год</t>
  </si>
  <si>
    <t>за  1 полугодие  2022 года</t>
  </si>
  <si>
    <t>за 1полугодие 2022года</t>
  </si>
  <si>
    <t>за  30 июня 2022год.</t>
  </si>
  <si>
    <t xml:space="preserve">Сальдо на 30 июня 2022года  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</si>
</sst>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(* #,##0_);_(* \(#,##0\);_(* &quot;-&quot;_);_(@_)"/>
    <numFmt numFmtId="165" formatCode="#,##0_);\(#,##0\)"/>
    <numFmt numFmtId="166" formatCode="#,##0.00\ &quot;₽&quot;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sz val="9"/>
      <name val="Times New Roman"/>
      <family val="1"/>
    </font>
    <font>
      <b/>
      <u val="single"/>
      <sz val="11"/>
      <name val="Times New Roman"/>
      <family val="1"/>
    </font>
    <font>
      <sz val="9"/>
      <name val="Times New Roman"/>
      <family val="1"/>
    </font>
    <font>
      <b/>
      <u val="single"/>
      <sz val="9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9"/>
      <color indexed="10"/>
      <name val="Times New Roman"/>
      <family val="1"/>
    </font>
    <font>
      <b/>
      <i/>
      <u val="single"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sz val="9"/>
      <color rgb="FFFF0000"/>
      <name val="Times New Roman"/>
      <family val="1"/>
    </font>
    <font>
      <b/>
      <i/>
      <u val="single"/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96">
    <xf numFmtId="0" fontId="0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3" fillId="33" borderId="10" xfId="0" applyFont="1" applyFill="1" applyBorder="1" applyAlignment="1">
      <alignment wrapText="1"/>
    </xf>
    <xf numFmtId="0" fontId="50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165" fontId="5" fillId="33" borderId="10" xfId="0" applyNumberFormat="1" applyFont="1" applyFill="1" applyBorder="1" applyAlignment="1">
      <alignment horizontal="right" wrapText="1"/>
    </xf>
    <xf numFmtId="0" fontId="6" fillId="34" borderId="10" xfId="0" applyFont="1" applyFill="1" applyBorder="1" applyAlignment="1">
      <alignment wrapText="1"/>
    </xf>
    <xf numFmtId="0" fontId="5" fillId="33" borderId="10" xfId="0" applyFont="1" applyFill="1" applyBorder="1" applyAlignment="1">
      <alignment horizontal="center" vertical="top" wrapText="1"/>
    </xf>
    <xf numFmtId="0" fontId="3" fillId="34" borderId="10" xfId="0" applyFont="1" applyFill="1" applyBorder="1" applyAlignment="1">
      <alignment horizontal="left" wrapText="1" indent="1"/>
    </xf>
    <xf numFmtId="165" fontId="3" fillId="33" borderId="10" xfId="0" applyNumberFormat="1" applyFont="1" applyFill="1" applyBorder="1" applyAlignment="1">
      <alignment horizontal="right"/>
    </xf>
    <xf numFmtId="0" fontId="5" fillId="34" borderId="10" xfId="0" applyFont="1" applyFill="1" applyBorder="1" applyAlignment="1">
      <alignment horizontal="left" wrapText="1" indent="1"/>
    </xf>
    <xf numFmtId="0" fontId="3" fillId="35" borderId="10" xfId="0" applyFont="1" applyFill="1" applyBorder="1" applyAlignment="1">
      <alignment horizontal="left" wrapText="1" indent="1"/>
    </xf>
    <xf numFmtId="165" fontId="3" fillId="35" borderId="10" xfId="0" applyNumberFormat="1" applyFont="1" applyFill="1" applyBorder="1" applyAlignment="1">
      <alignment horizontal="right"/>
    </xf>
    <xf numFmtId="165" fontId="5" fillId="33" borderId="10" xfId="0" applyNumberFormat="1" applyFont="1" applyFill="1" applyBorder="1" applyAlignment="1">
      <alignment horizontal="right"/>
    </xf>
    <xf numFmtId="165" fontId="3" fillId="35" borderId="10" xfId="0" applyNumberFormat="1" applyFont="1" applyFill="1" applyBorder="1" applyAlignment="1">
      <alignment horizontal="right" wrapText="1"/>
    </xf>
    <xf numFmtId="0" fontId="5" fillId="34" borderId="10" xfId="0" applyFont="1" applyFill="1" applyBorder="1" applyAlignment="1">
      <alignment wrapText="1"/>
    </xf>
    <xf numFmtId="0" fontId="50" fillId="0" borderId="0" xfId="0" applyFont="1" applyAlignment="1">
      <alignment/>
    </xf>
    <xf numFmtId="0" fontId="2" fillId="33" borderId="0" xfId="0" applyFont="1" applyFill="1" applyAlignment="1">
      <alignment horizontal="center"/>
    </xf>
    <xf numFmtId="0" fontId="51" fillId="0" borderId="0" xfId="0" applyFont="1" applyAlignment="1">
      <alignment/>
    </xf>
    <xf numFmtId="0" fontId="7" fillId="0" borderId="0" xfId="0" applyFont="1" applyAlignment="1">
      <alignment horizontal="center"/>
    </xf>
    <xf numFmtId="0" fontId="9" fillId="0" borderId="0" xfId="0" applyFont="1" applyFill="1" applyBorder="1" applyAlignment="1">
      <alignment wrapText="1"/>
    </xf>
    <xf numFmtId="0" fontId="52" fillId="0" borderId="0" xfId="0" applyFont="1" applyAlignment="1">
      <alignment/>
    </xf>
    <xf numFmtId="0" fontId="7" fillId="0" borderId="0" xfId="0" applyFont="1" applyAlignment="1">
      <alignment/>
    </xf>
    <xf numFmtId="165" fontId="51" fillId="0" borderId="0" xfId="0" applyNumberFormat="1" applyFont="1" applyAlignment="1">
      <alignment/>
    </xf>
    <xf numFmtId="165" fontId="52" fillId="0" borderId="0" xfId="0" applyNumberFormat="1" applyFont="1" applyAlignment="1">
      <alignment/>
    </xf>
    <xf numFmtId="0" fontId="2" fillId="0" borderId="0" xfId="0" applyFont="1" applyAlignment="1">
      <alignment horizontal="center" wrapText="1"/>
    </xf>
    <xf numFmtId="0" fontId="50" fillId="0" borderId="0" xfId="0" applyFont="1" applyAlignment="1">
      <alignment wrapText="1"/>
    </xf>
    <xf numFmtId="0" fontId="4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0" fillId="33" borderId="10" xfId="0" applyFont="1" applyFill="1" applyBorder="1" applyAlignment="1">
      <alignment horizontal="right" wrapText="1"/>
    </xf>
    <xf numFmtId="0" fontId="11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wrapText="1"/>
    </xf>
    <xf numFmtId="0" fontId="12" fillId="33" borderId="10" xfId="0" applyFont="1" applyFill="1" applyBorder="1" applyAlignment="1">
      <alignment wrapText="1"/>
    </xf>
    <xf numFmtId="164" fontId="3" fillId="33" borderId="10" xfId="0" applyNumberFormat="1" applyFont="1" applyFill="1" applyBorder="1" applyAlignment="1">
      <alignment horizontal="right" wrapText="1"/>
    </xf>
    <xf numFmtId="0" fontId="5" fillId="33" borderId="10" xfId="0" applyFont="1" applyFill="1" applyBorder="1" applyAlignment="1">
      <alignment wrapText="1"/>
    </xf>
    <xf numFmtId="0" fontId="7" fillId="0" borderId="10" xfId="0" applyFont="1" applyBorder="1" applyAlignment="1">
      <alignment horizontal="justify" vertical="top" wrapText="1"/>
    </xf>
    <xf numFmtId="0" fontId="7" fillId="0" borderId="10" xfId="0" applyFont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justify" vertical="top" wrapText="1"/>
    </xf>
    <xf numFmtId="165" fontId="7" fillId="4" borderId="10" xfId="0" applyNumberFormat="1" applyFont="1" applyFill="1" applyBorder="1" applyAlignment="1">
      <alignment horizontal="right" wrapText="1"/>
    </xf>
    <xf numFmtId="0" fontId="8" fillId="4" borderId="10" xfId="0" applyFont="1" applyFill="1" applyBorder="1" applyAlignment="1">
      <alignment horizontal="justify" vertical="top" wrapText="1"/>
    </xf>
    <xf numFmtId="165" fontId="8" fillId="4" borderId="10" xfId="0" applyNumberFormat="1" applyFont="1" applyFill="1" applyBorder="1" applyAlignment="1">
      <alignment horizontal="right" wrapText="1"/>
    </xf>
    <xf numFmtId="165" fontId="5" fillId="4" borderId="10" xfId="0" applyNumberFormat="1" applyFont="1" applyFill="1" applyBorder="1" applyAlignment="1">
      <alignment horizontal="right" vertical="top" wrapText="1"/>
    </xf>
    <xf numFmtId="0" fontId="7" fillId="33" borderId="10" xfId="0" applyFont="1" applyFill="1" applyBorder="1" applyAlignment="1">
      <alignment horizontal="justify" vertical="top" wrapText="1"/>
    </xf>
    <xf numFmtId="165" fontId="7" fillId="33" borderId="10" xfId="0" applyNumberFormat="1" applyFont="1" applyFill="1" applyBorder="1" applyAlignment="1">
      <alignment horizontal="right" wrapText="1"/>
    </xf>
    <xf numFmtId="0" fontId="8" fillId="33" borderId="10" xfId="0" applyFont="1" applyFill="1" applyBorder="1" applyAlignment="1">
      <alignment horizontal="justify" vertical="top" wrapText="1"/>
    </xf>
    <xf numFmtId="165" fontId="8" fillId="33" borderId="10" xfId="0" applyNumberFormat="1" applyFont="1" applyFill="1" applyBorder="1" applyAlignment="1">
      <alignment horizontal="right" wrapText="1"/>
    </xf>
    <xf numFmtId="165" fontId="5" fillId="33" borderId="10" xfId="0" applyNumberFormat="1" applyFont="1" applyFill="1" applyBorder="1" applyAlignment="1">
      <alignment horizontal="right" vertical="top" wrapText="1"/>
    </xf>
    <xf numFmtId="165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164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5" fillId="0" borderId="10" xfId="0" applyFont="1" applyBorder="1" applyAlignment="1">
      <alignment wrapText="1"/>
    </xf>
    <xf numFmtId="164" fontId="5" fillId="0" borderId="10" xfId="0" applyNumberFormat="1" applyFont="1" applyFill="1" applyBorder="1" applyAlignment="1">
      <alignment horizontal="right" wrapText="1"/>
    </xf>
    <xf numFmtId="164" fontId="5" fillId="33" borderId="10" xfId="0" applyNumberFormat="1" applyFont="1" applyFill="1" applyBorder="1" applyAlignment="1">
      <alignment horizontal="right" wrapText="1"/>
    </xf>
    <xf numFmtId="0" fontId="5" fillId="0" borderId="10" xfId="0" applyFont="1" applyFill="1" applyBorder="1" applyAlignment="1">
      <alignment wrapText="1"/>
    </xf>
    <xf numFmtId="0" fontId="3" fillId="33" borderId="10" xfId="0" applyFont="1" applyFill="1" applyBorder="1" applyAlignment="1">
      <alignment horizontal="right" wrapText="1"/>
    </xf>
    <xf numFmtId="165" fontId="5" fillId="0" borderId="10" xfId="0" applyNumberFormat="1" applyFont="1" applyFill="1" applyBorder="1" applyAlignment="1">
      <alignment horizontal="right" wrapText="1"/>
    </xf>
    <xf numFmtId="0" fontId="53" fillId="0" borderId="0" xfId="0" applyFont="1" applyAlignment="1">
      <alignment/>
    </xf>
    <xf numFmtId="165" fontId="3" fillId="0" borderId="10" xfId="0" applyNumberFormat="1" applyFont="1" applyFill="1" applyBorder="1" applyAlignment="1">
      <alignment horizontal="right"/>
    </xf>
    <xf numFmtId="165" fontId="5" fillId="0" borderId="10" xfId="0" applyNumberFormat="1" applyFont="1" applyFill="1" applyBorder="1" applyAlignment="1">
      <alignment horizontal="right"/>
    </xf>
    <xf numFmtId="165" fontId="3" fillId="0" borderId="10" xfId="0" applyNumberFormat="1" applyFont="1" applyFill="1" applyBorder="1" applyAlignment="1">
      <alignment horizontal="right" wrapText="1"/>
    </xf>
    <xf numFmtId="4" fontId="3" fillId="33" borderId="10" xfId="0" applyNumberFormat="1" applyFont="1" applyFill="1" applyBorder="1" applyAlignment="1">
      <alignment horizontal="right" wrapText="1" indent="1"/>
    </xf>
    <xf numFmtId="0" fontId="7" fillId="33" borderId="0" xfId="0" applyFont="1" applyFill="1" applyBorder="1" applyAlignment="1">
      <alignment horizontal="justify" vertical="top" wrapText="1"/>
    </xf>
    <xf numFmtId="165" fontId="7" fillId="33" borderId="0" xfId="0" applyNumberFormat="1" applyFont="1" applyFill="1" applyBorder="1" applyAlignment="1">
      <alignment horizontal="right" wrapText="1"/>
    </xf>
    <xf numFmtId="0" fontId="14" fillId="33" borderId="0" xfId="0" applyFont="1" applyFill="1" applyBorder="1" applyAlignment="1">
      <alignment horizontal="justify" vertical="top" wrapText="1"/>
    </xf>
    <xf numFmtId="165" fontId="14" fillId="33" borderId="0" xfId="0" applyNumberFormat="1" applyFont="1" applyFill="1" applyBorder="1" applyAlignment="1">
      <alignment horizontal="right" wrapText="1"/>
    </xf>
    <xf numFmtId="2" fontId="51" fillId="0" borderId="0" xfId="0" applyNumberFormat="1" applyFont="1" applyBorder="1" applyAlignment="1">
      <alignment/>
    </xf>
    <xf numFmtId="14" fontId="3" fillId="0" borderId="10" xfId="0" applyNumberFormat="1" applyFont="1" applyBorder="1" applyAlignment="1">
      <alignment horizontal="center" wrapText="1"/>
    </xf>
    <xf numFmtId="0" fontId="11" fillId="33" borderId="10" xfId="0" applyFont="1" applyFill="1" applyBorder="1" applyAlignment="1">
      <alignment horizontal="right" wrapText="1"/>
    </xf>
    <xf numFmtId="0" fontId="11" fillId="0" borderId="10" xfId="0" applyFont="1" applyFill="1" applyBorder="1" applyAlignment="1">
      <alignment horizontal="right" wrapText="1"/>
    </xf>
    <xf numFmtId="0" fontId="10" fillId="0" borderId="10" xfId="0" applyFont="1" applyFill="1" applyBorder="1" applyAlignment="1">
      <alignment horizontal="right" wrapText="1"/>
    </xf>
    <xf numFmtId="164" fontId="10" fillId="0" borderId="10" xfId="0" applyNumberFormat="1" applyFont="1" applyFill="1" applyBorder="1" applyAlignment="1">
      <alignment horizontal="right" wrapText="1"/>
    </xf>
    <xf numFmtId="0" fontId="12" fillId="33" borderId="10" xfId="0" applyFont="1" applyFill="1" applyBorder="1" applyAlignment="1">
      <alignment vertical="center" wrapText="1"/>
    </xf>
    <xf numFmtId="0" fontId="13" fillId="33" borderId="10" xfId="0" applyFont="1" applyFill="1" applyBorder="1" applyAlignment="1">
      <alignment horizontal="center" vertical="center" wrapText="1"/>
    </xf>
    <xf numFmtId="164" fontId="12" fillId="0" borderId="10" xfId="0" applyNumberFormat="1" applyFont="1" applyFill="1" applyBorder="1" applyAlignment="1">
      <alignment horizontal="right" vertical="center" wrapText="1"/>
    </xf>
    <xf numFmtId="0" fontId="11" fillId="0" borderId="10" xfId="0" applyFont="1" applyFill="1" applyBorder="1" applyAlignment="1">
      <alignment horizontal="center" wrapText="1"/>
    </xf>
    <xf numFmtId="164" fontId="3" fillId="0" borderId="10" xfId="0" applyNumberFormat="1" applyFont="1" applyFill="1" applyBorder="1" applyAlignment="1">
      <alignment horizontal="right" wrapText="1"/>
    </xf>
    <xf numFmtId="164" fontId="12" fillId="33" borderId="10" xfId="0" applyNumberFormat="1" applyFont="1" applyFill="1" applyBorder="1" applyAlignment="1">
      <alignment horizontal="right" vertical="center" wrapText="1"/>
    </xf>
    <xf numFmtId="2" fontId="5" fillId="0" borderId="0" xfId="0" applyNumberFormat="1" applyFont="1" applyFill="1" applyBorder="1" applyAlignment="1">
      <alignment horizontal="right" vertical="center" wrapText="1"/>
    </xf>
    <xf numFmtId="0" fontId="5" fillId="34" borderId="10" xfId="0" applyFont="1" applyFill="1" applyBorder="1" applyAlignment="1">
      <alignment horizontal="center" wrapText="1"/>
    </xf>
    <xf numFmtId="165" fontId="5" fillId="0" borderId="10" xfId="0" applyNumberFormat="1" applyFont="1" applyFill="1" applyBorder="1" applyAlignment="1">
      <alignment wrapText="1"/>
    </xf>
    <xf numFmtId="165" fontId="3" fillId="0" borderId="10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165" fontId="3" fillId="33" borderId="10" xfId="0" applyNumberFormat="1" applyFont="1" applyFill="1" applyBorder="1" applyAlignment="1">
      <alignment horizontal="right" wrapText="1"/>
    </xf>
    <xf numFmtId="4" fontId="3" fillId="0" borderId="10" xfId="0" applyNumberFormat="1" applyFont="1" applyFill="1" applyBorder="1" applyAlignment="1">
      <alignment horizontal="right" wrapText="1"/>
    </xf>
    <xf numFmtId="0" fontId="5" fillId="0" borderId="10" xfId="0" applyFont="1" applyFill="1" applyBorder="1" applyAlignment="1">
      <alignment horizontal="center" vertical="top" wrapText="1"/>
    </xf>
    <xf numFmtId="165" fontId="54" fillId="33" borderId="10" xfId="0" applyNumberFormat="1" applyFont="1" applyFill="1" applyBorder="1" applyAlignment="1">
      <alignment horizontal="right"/>
    </xf>
    <xf numFmtId="165" fontId="54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0" fillId="0" borderId="0" xfId="0" applyFont="1" applyAlignment="1">
      <alignment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50"/>
  <sheetViews>
    <sheetView tabSelected="1" zoomScalePageLayoutView="0" workbookViewId="0" topLeftCell="A26">
      <selection activeCell="A2" sqref="A2:D50"/>
    </sheetView>
  </sheetViews>
  <sheetFormatPr defaultColWidth="9.140625" defaultRowHeight="15"/>
  <cols>
    <col min="1" max="1" width="47.57421875" style="0" customWidth="1"/>
    <col min="2" max="2" width="7.7109375" style="0" customWidth="1"/>
    <col min="3" max="3" width="12.7109375" style="0" customWidth="1"/>
    <col min="4" max="4" width="13.140625" style="0" customWidth="1"/>
    <col min="6" max="6" width="10.28125" style="0" customWidth="1"/>
  </cols>
  <sheetData>
    <row r="2" spans="1:4" ht="14.25">
      <c r="A2" s="57" t="s">
        <v>82</v>
      </c>
      <c r="B2" s="57"/>
      <c r="C2" s="16"/>
      <c r="D2" s="3"/>
    </row>
    <row r="3" spans="1:4" ht="14.25">
      <c r="A3" s="57" t="s">
        <v>80</v>
      </c>
      <c r="B3" s="57"/>
      <c r="C3" s="16"/>
      <c r="D3" s="3"/>
    </row>
    <row r="4" spans="1:4" ht="8.25" customHeight="1">
      <c r="A4" s="16"/>
      <c r="B4" s="16"/>
      <c r="C4" s="16"/>
      <c r="D4" s="3"/>
    </row>
    <row r="5" spans="1:4" ht="12" customHeight="1">
      <c r="A5" s="93" t="s">
        <v>0</v>
      </c>
      <c r="B5" s="93"/>
      <c r="C5" s="93"/>
      <c r="D5" s="93"/>
    </row>
    <row r="6" spans="1:4" ht="14.25">
      <c r="A6" s="93" t="s">
        <v>115</v>
      </c>
      <c r="B6" s="93"/>
      <c r="C6" s="93"/>
      <c r="D6" s="93"/>
    </row>
    <row r="7" spans="1:4" ht="9" customHeight="1">
      <c r="A7" s="48"/>
      <c r="B7" s="48"/>
      <c r="C7" s="48"/>
      <c r="D7" s="17"/>
    </row>
    <row r="8" spans="1:4" ht="12" customHeight="1">
      <c r="A8" s="16"/>
      <c r="B8" s="16"/>
      <c r="C8" s="16"/>
      <c r="D8" s="3" t="s">
        <v>29</v>
      </c>
    </row>
    <row r="9" spans="1:4" ht="18" customHeight="1">
      <c r="A9" s="27"/>
      <c r="B9" s="27" t="s">
        <v>91</v>
      </c>
      <c r="C9" s="67" t="s">
        <v>116</v>
      </c>
      <c r="D9" s="55" t="s">
        <v>109</v>
      </c>
    </row>
    <row r="10" spans="1:4" ht="18" customHeight="1">
      <c r="A10" s="27" t="s">
        <v>1</v>
      </c>
      <c r="B10" s="28"/>
      <c r="C10" s="68"/>
      <c r="D10" s="69"/>
    </row>
    <row r="11" spans="1:4" ht="14.25" customHeight="1">
      <c r="A11" s="1" t="s">
        <v>2</v>
      </c>
      <c r="B11" s="28"/>
      <c r="C11" s="29"/>
      <c r="D11" s="70"/>
    </row>
    <row r="12" spans="1:4" ht="14.25" customHeight="1">
      <c r="A12" s="51" t="s">
        <v>3</v>
      </c>
      <c r="B12" s="88">
        <v>6</v>
      </c>
      <c r="C12" s="53">
        <v>19221089.1605</v>
      </c>
      <c r="D12" s="52">
        <v>18886553</v>
      </c>
    </row>
    <row r="13" spans="1:4" ht="15" customHeight="1">
      <c r="A13" s="51" t="s">
        <v>84</v>
      </c>
      <c r="B13" s="88"/>
      <c r="C13" s="53">
        <v>3365242.0308</v>
      </c>
      <c r="D13" s="52">
        <v>3735556</v>
      </c>
    </row>
    <row r="14" spans="1:4" ht="14.25" customHeight="1">
      <c r="A14" s="34" t="s">
        <v>4</v>
      </c>
      <c r="B14" s="88">
        <v>7</v>
      </c>
      <c r="C14" s="52">
        <v>515763.11835</v>
      </c>
      <c r="D14" s="52">
        <v>525482</v>
      </c>
    </row>
    <row r="15" spans="1:6" ht="15.75" customHeight="1">
      <c r="A15" s="34" t="s">
        <v>5</v>
      </c>
      <c r="B15" s="88">
        <v>8</v>
      </c>
      <c r="C15" s="52">
        <v>17011.498</v>
      </c>
      <c r="D15" s="52">
        <v>17011</v>
      </c>
      <c r="F15" s="50"/>
    </row>
    <row r="16" spans="1:4" ht="18" customHeight="1">
      <c r="A16" s="34" t="s">
        <v>6</v>
      </c>
      <c r="B16" s="88">
        <v>11</v>
      </c>
      <c r="C16" s="53">
        <v>283541.5</v>
      </c>
      <c r="D16" s="52">
        <v>132216</v>
      </c>
    </row>
    <row r="17" spans="1:4" ht="15" customHeight="1">
      <c r="A17" s="2" t="s">
        <v>7</v>
      </c>
      <c r="B17" s="75"/>
      <c r="C17" s="33">
        <f>SUM(C12:C16)</f>
        <v>23402647.30765</v>
      </c>
      <c r="D17" s="33">
        <f>SUM(D12:D16)</f>
        <v>23296818</v>
      </c>
    </row>
    <row r="18" spans="1:4" ht="16.5" customHeight="1">
      <c r="A18" s="2" t="s">
        <v>8</v>
      </c>
      <c r="B18" s="75"/>
      <c r="C18" s="68"/>
      <c r="D18" s="71"/>
    </row>
    <row r="19" spans="1:4" ht="16.5" customHeight="1">
      <c r="A19" s="34" t="s">
        <v>9</v>
      </c>
      <c r="B19" s="88">
        <v>9</v>
      </c>
      <c r="C19" s="52">
        <v>1038399.86023</v>
      </c>
      <c r="D19" s="52">
        <v>919044</v>
      </c>
    </row>
    <row r="20" spans="1:4" ht="17.25" customHeight="1">
      <c r="A20" s="54" t="s">
        <v>73</v>
      </c>
      <c r="B20" s="88">
        <v>10</v>
      </c>
      <c r="C20" s="52">
        <v>415472.31703999976</v>
      </c>
      <c r="D20" s="52">
        <v>168761</v>
      </c>
    </row>
    <row r="21" spans="1:6" ht="15.75" customHeight="1">
      <c r="A21" s="34" t="s">
        <v>10</v>
      </c>
      <c r="B21" s="88"/>
      <c r="C21" s="52">
        <v>157591.26353</v>
      </c>
      <c r="D21" s="52">
        <v>391055</v>
      </c>
      <c r="F21" s="49"/>
    </row>
    <row r="22" spans="1:4" ht="17.25" customHeight="1">
      <c r="A22" s="34" t="s">
        <v>11</v>
      </c>
      <c r="B22" s="88"/>
      <c r="C22" s="52">
        <v>133413.94846</v>
      </c>
      <c r="D22" s="52">
        <v>137126</v>
      </c>
    </row>
    <row r="23" spans="1:4" ht="12.75" customHeight="1">
      <c r="A23" s="34" t="s">
        <v>12</v>
      </c>
      <c r="B23" s="88">
        <v>11</v>
      </c>
      <c r="C23" s="52">
        <f>145960.5528</f>
        <v>145960.5528</v>
      </c>
      <c r="D23" s="52">
        <v>140290</v>
      </c>
    </row>
    <row r="24" spans="1:4" ht="18" customHeight="1">
      <c r="A24" s="34" t="s">
        <v>13</v>
      </c>
      <c r="B24" s="88"/>
      <c r="C24" s="52">
        <v>685001.1275</v>
      </c>
      <c r="D24" s="52">
        <v>668565</v>
      </c>
    </row>
    <row r="25" spans="1:6" ht="18" customHeight="1">
      <c r="A25" s="2" t="s">
        <v>14</v>
      </c>
      <c r="B25" s="89"/>
      <c r="C25" s="33">
        <f>SUM(C19:C24)</f>
        <v>2575839.0695599997</v>
      </c>
      <c r="D25" s="33">
        <f>SUM(D19:D24)</f>
        <v>2424841</v>
      </c>
      <c r="F25" s="50"/>
    </row>
    <row r="26" spans="1:4" ht="15" customHeight="1">
      <c r="A26" s="72" t="s">
        <v>15</v>
      </c>
      <c r="B26" s="90"/>
      <c r="C26" s="74">
        <f>C17+C25</f>
        <v>25978486.37721</v>
      </c>
      <c r="D26" s="74">
        <f>D17+D25</f>
        <v>25721659</v>
      </c>
    </row>
    <row r="27" spans="1:4" ht="14.25" customHeight="1">
      <c r="A27" s="31" t="s">
        <v>16</v>
      </c>
      <c r="B27" s="75"/>
      <c r="C27" s="30"/>
      <c r="D27" s="75"/>
    </row>
    <row r="28" spans="1:4" ht="14.25">
      <c r="A28" s="32" t="s">
        <v>17</v>
      </c>
      <c r="B28" s="75"/>
      <c r="C28" s="30"/>
      <c r="D28" s="75"/>
    </row>
    <row r="29" spans="1:4" ht="14.25">
      <c r="A29" s="34" t="s">
        <v>18</v>
      </c>
      <c r="B29" s="88">
        <v>13</v>
      </c>
      <c r="C29" s="53">
        <v>19208514.97</v>
      </c>
      <c r="D29" s="52">
        <v>19208515</v>
      </c>
    </row>
    <row r="30" spans="1:4" ht="26.25" customHeight="1">
      <c r="A30" s="34" t="s">
        <v>19</v>
      </c>
      <c r="B30" s="88"/>
      <c r="C30" s="53">
        <v>32284.33172</v>
      </c>
      <c r="D30" s="52">
        <v>32295</v>
      </c>
    </row>
    <row r="31" spans="1:6" ht="18" customHeight="1">
      <c r="A31" s="34" t="s">
        <v>20</v>
      </c>
      <c r="B31" s="91"/>
      <c r="C31" s="53">
        <v>-5737440.514900001</v>
      </c>
      <c r="D31" s="52">
        <v>-6333617</v>
      </c>
      <c r="E31" s="49"/>
      <c r="F31" s="49"/>
    </row>
    <row r="32" spans="1:5" ht="14.25" customHeight="1">
      <c r="A32" s="2" t="s">
        <v>21</v>
      </c>
      <c r="B32" s="91"/>
      <c r="C32" s="33">
        <f>SUM(C29:C31)</f>
        <v>13503358.786819996</v>
      </c>
      <c r="D32" s="33">
        <f>SUM(D29:D31)</f>
        <v>12907193</v>
      </c>
      <c r="E32" s="49"/>
    </row>
    <row r="33" spans="1:4" ht="14.25" customHeight="1">
      <c r="A33" s="34" t="s">
        <v>22</v>
      </c>
      <c r="B33" s="88"/>
      <c r="C33" s="53">
        <v>1282284.00165</v>
      </c>
      <c r="D33" s="52">
        <v>1282281</v>
      </c>
    </row>
    <row r="34" spans="1:4" ht="14.25" customHeight="1">
      <c r="A34" s="34" t="s">
        <v>85</v>
      </c>
      <c r="B34" s="88">
        <v>5</v>
      </c>
      <c r="C34" s="53">
        <v>4031754.07648</v>
      </c>
      <c r="D34" s="52">
        <v>4350556</v>
      </c>
    </row>
    <row r="35" spans="1:4" ht="15" customHeight="1">
      <c r="A35" s="34" t="s">
        <v>86</v>
      </c>
      <c r="B35" s="88">
        <v>14</v>
      </c>
      <c r="C35" s="53">
        <v>908.4716</v>
      </c>
      <c r="D35" s="52">
        <v>460</v>
      </c>
    </row>
    <row r="36" spans="1:4" ht="15" customHeight="1">
      <c r="A36" s="2" t="s">
        <v>23</v>
      </c>
      <c r="B36" s="75"/>
      <c r="C36" s="33">
        <f>SUM(C33:C35)</f>
        <v>5314946.549729999</v>
      </c>
      <c r="D36" s="33">
        <f>SUM(D33:D35)</f>
        <v>5633297</v>
      </c>
    </row>
    <row r="37" spans="1:6" ht="18" customHeight="1">
      <c r="A37" s="34" t="s">
        <v>76</v>
      </c>
      <c r="B37" s="88">
        <v>14</v>
      </c>
      <c r="C37" s="53">
        <v>2034540.8962599998</v>
      </c>
      <c r="D37" s="52">
        <v>1703714</v>
      </c>
      <c r="F37" s="49"/>
    </row>
    <row r="38" spans="1:4" ht="15" customHeight="1">
      <c r="A38" s="34" t="s">
        <v>87</v>
      </c>
      <c r="B38" s="88">
        <v>5</v>
      </c>
      <c r="C38" s="53">
        <v>1097104.58461</v>
      </c>
      <c r="D38" s="52">
        <v>1090356</v>
      </c>
    </row>
    <row r="39" spans="1:4" ht="15" customHeight="1">
      <c r="A39" s="34" t="s">
        <v>111</v>
      </c>
      <c r="B39" s="88"/>
      <c r="C39" s="53">
        <v>0</v>
      </c>
      <c r="D39" s="52" t="s">
        <v>110</v>
      </c>
    </row>
    <row r="40" spans="1:6" ht="25.5" customHeight="1">
      <c r="A40" s="34" t="s">
        <v>112</v>
      </c>
      <c r="B40" s="88">
        <v>15</v>
      </c>
      <c r="C40" s="53">
        <v>263186.88221999997</v>
      </c>
      <c r="D40" s="52">
        <v>316372</v>
      </c>
      <c r="F40" s="49"/>
    </row>
    <row r="41" spans="1:6" ht="15.75" customHeight="1">
      <c r="A41" s="34" t="s">
        <v>75</v>
      </c>
      <c r="B41" s="88">
        <v>16</v>
      </c>
      <c r="C41" s="53">
        <v>2161890.49582</v>
      </c>
      <c r="D41" s="52">
        <v>2393412</v>
      </c>
      <c r="F41" s="49"/>
    </row>
    <row r="42" spans="1:6" ht="18" customHeight="1">
      <c r="A42" s="34" t="s">
        <v>24</v>
      </c>
      <c r="B42" s="88"/>
      <c r="C42" s="53">
        <v>1603458.04476</v>
      </c>
      <c r="D42" s="52">
        <v>1677315</v>
      </c>
      <c r="F42" s="49"/>
    </row>
    <row r="43" spans="1:6" ht="18" customHeight="1">
      <c r="A43" s="2" t="s">
        <v>25</v>
      </c>
      <c r="B43" s="30"/>
      <c r="C43" s="33">
        <f>SUM(C37:C42)</f>
        <v>7160180.90367</v>
      </c>
      <c r="D43" s="33">
        <f>SUM(D37:D42)</f>
        <v>7181169</v>
      </c>
      <c r="F43" s="49"/>
    </row>
    <row r="44" spans="1:6" ht="18" customHeight="1">
      <c r="A44" s="2" t="s">
        <v>26</v>
      </c>
      <c r="B44" s="30"/>
      <c r="C44" s="76">
        <f>C36+C43</f>
        <v>12475127.453399999</v>
      </c>
      <c r="D44" s="76">
        <f>D36+D43</f>
        <v>12814466</v>
      </c>
      <c r="F44" s="49"/>
    </row>
    <row r="45" spans="1:7" ht="14.25">
      <c r="A45" s="72" t="s">
        <v>27</v>
      </c>
      <c r="B45" s="73"/>
      <c r="C45" s="77">
        <f>C32+C44</f>
        <v>25978486.240219995</v>
      </c>
      <c r="D45" s="77">
        <f>D32+D44</f>
        <v>25721659</v>
      </c>
      <c r="F45" s="78"/>
      <c r="G45" s="78"/>
    </row>
    <row r="46" spans="1:4" ht="14.25">
      <c r="A46" s="20" t="s">
        <v>79</v>
      </c>
      <c r="B46" s="92">
        <v>25</v>
      </c>
      <c r="C46">
        <v>267.01</v>
      </c>
      <c r="D46">
        <v>255.22</v>
      </c>
    </row>
    <row r="48" spans="1:4" ht="14.25">
      <c r="A48" t="s">
        <v>88</v>
      </c>
      <c r="D48" t="s">
        <v>89</v>
      </c>
    </row>
    <row r="50" spans="1:4" ht="14.25">
      <c r="A50" t="s">
        <v>90</v>
      </c>
      <c r="D50" t="s">
        <v>113</v>
      </c>
    </row>
  </sheetData>
  <sheetProtection/>
  <mergeCells count="2">
    <mergeCell ref="A5:D5"/>
    <mergeCell ref="A6:D6"/>
  </mergeCells>
  <printOptions/>
  <pageMargins left="0.25" right="0.25" top="0.75" bottom="0.75" header="0.3" footer="0.3"/>
  <pageSetup fitToWidth="0" fitToHeight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32"/>
  <sheetViews>
    <sheetView zoomScalePageLayoutView="0" workbookViewId="0" topLeftCell="A8">
      <selection activeCell="A2" sqref="A2:D33"/>
    </sheetView>
  </sheetViews>
  <sheetFormatPr defaultColWidth="9.140625" defaultRowHeight="15"/>
  <cols>
    <col min="1" max="1" width="51.7109375" style="0" customWidth="1"/>
    <col min="2" max="2" width="6.421875" style="0" customWidth="1"/>
    <col min="3" max="3" width="13.28125" style="0" customWidth="1"/>
    <col min="4" max="4" width="11.7109375" style="0" customWidth="1"/>
    <col min="7" max="7" width="17.140625" style="0" customWidth="1"/>
  </cols>
  <sheetData>
    <row r="2" spans="1:4" ht="14.25">
      <c r="A2" s="57" t="s">
        <v>82</v>
      </c>
      <c r="B2" s="57"/>
      <c r="C2" s="18"/>
      <c r="D2" s="18"/>
    </row>
    <row r="3" spans="1:4" ht="14.25">
      <c r="A3" s="57" t="s">
        <v>80</v>
      </c>
      <c r="B3" s="57"/>
      <c r="C3" s="18"/>
      <c r="D3" s="18"/>
    </row>
    <row r="4" spans="1:4" ht="14.25">
      <c r="A4" s="18"/>
      <c r="B4" s="18"/>
      <c r="C4" s="18"/>
      <c r="D4" s="18"/>
    </row>
    <row r="5" spans="1:4" ht="14.25">
      <c r="A5" s="93" t="s">
        <v>28</v>
      </c>
      <c r="B5" s="93"/>
      <c r="C5" s="93"/>
      <c r="D5" s="18"/>
    </row>
    <row r="6" spans="1:4" ht="14.25">
      <c r="A6" s="93" t="s">
        <v>117</v>
      </c>
      <c r="B6" s="93"/>
      <c r="C6" s="93"/>
      <c r="D6" s="18"/>
    </row>
    <row r="7" spans="1:4" ht="14.25">
      <c r="A7" s="18"/>
      <c r="B7" s="18"/>
      <c r="C7" s="18"/>
      <c r="D7" s="18" t="s">
        <v>29</v>
      </c>
    </row>
    <row r="8" spans="1:4" ht="22.5">
      <c r="A8" s="1"/>
      <c r="B8" s="1" t="s">
        <v>91</v>
      </c>
      <c r="C8" s="4" t="s">
        <v>61</v>
      </c>
      <c r="D8" s="4" t="s">
        <v>78</v>
      </c>
    </row>
    <row r="9" spans="1:4" ht="15" customHeight="1">
      <c r="A9" s="51" t="s">
        <v>30</v>
      </c>
      <c r="B9" s="91">
        <v>17</v>
      </c>
      <c r="C9" s="56">
        <v>7714798.037819999</v>
      </c>
      <c r="D9" s="80">
        <v>7704934</v>
      </c>
    </row>
    <row r="10" spans="1:4" ht="15" customHeight="1">
      <c r="A10" s="51" t="s">
        <v>31</v>
      </c>
      <c r="B10" s="91">
        <v>18</v>
      </c>
      <c r="C10" s="56">
        <v>-4860621.3127585715</v>
      </c>
      <c r="D10" s="80">
        <v>-5126641</v>
      </c>
    </row>
    <row r="11" spans="1:4" ht="15" customHeight="1">
      <c r="A11" s="1" t="s">
        <v>32</v>
      </c>
      <c r="B11" s="91"/>
      <c r="C11" s="81">
        <f>SUM(C9:C10)</f>
        <v>2854176.725061428</v>
      </c>
      <c r="D11" s="81">
        <f>SUM(D9:D10)</f>
        <v>2578293</v>
      </c>
    </row>
    <row r="12" spans="1:4" ht="15" customHeight="1">
      <c r="A12" s="51" t="s">
        <v>33</v>
      </c>
      <c r="B12" s="91">
        <v>19</v>
      </c>
      <c r="C12" s="56">
        <v>-795452.36051</v>
      </c>
      <c r="D12" s="80">
        <v>-775973</v>
      </c>
    </row>
    <row r="13" spans="1:4" ht="15" customHeight="1">
      <c r="A13" s="51" t="s">
        <v>34</v>
      </c>
      <c r="B13" s="91">
        <v>20</v>
      </c>
      <c r="C13" s="56">
        <v>-970731.49425</v>
      </c>
      <c r="D13" s="80">
        <v>-726924</v>
      </c>
    </row>
    <row r="14" spans="1:4" ht="15" customHeight="1">
      <c r="A14" s="54" t="s">
        <v>92</v>
      </c>
      <c r="B14" s="91">
        <v>22</v>
      </c>
      <c r="C14" s="56">
        <v>77215.6062</v>
      </c>
      <c r="D14" s="80">
        <v>68212</v>
      </c>
    </row>
    <row r="15" spans="1:4" ht="15" customHeight="1">
      <c r="A15" s="54" t="s">
        <v>93</v>
      </c>
      <c r="B15" s="91">
        <v>22</v>
      </c>
      <c r="C15" s="56">
        <v>-13219.52783</v>
      </c>
      <c r="D15" s="80">
        <v>-23687</v>
      </c>
    </row>
    <row r="16" spans="1:4" ht="27.75" customHeight="1">
      <c r="A16" s="54" t="s">
        <v>94</v>
      </c>
      <c r="B16" s="91"/>
      <c r="C16" s="56">
        <v>16312.497669999999</v>
      </c>
      <c r="D16" s="80">
        <v>-27857</v>
      </c>
    </row>
    <row r="17" spans="1:4" ht="19.5" customHeight="1">
      <c r="A17" s="54" t="s">
        <v>95</v>
      </c>
      <c r="B17" s="91"/>
      <c r="C17" s="56">
        <v>22692.06202</v>
      </c>
      <c r="D17" s="56">
        <v>3832</v>
      </c>
    </row>
    <row r="18" spans="1:4" ht="15" customHeight="1">
      <c r="A18" s="82" t="s">
        <v>96</v>
      </c>
      <c r="B18" s="91"/>
      <c r="C18" s="81">
        <f>SUM(C11:C17)</f>
        <v>1190993.5083614278</v>
      </c>
      <c r="D18" s="81">
        <f>SUM(D11:D17)</f>
        <v>1095896</v>
      </c>
    </row>
    <row r="19" spans="1:4" ht="15" customHeight="1">
      <c r="A19" s="51" t="s">
        <v>97</v>
      </c>
      <c r="B19" s="91">
        <v>21</v>
      </c>
      <c r="C19" s="56">
        <v>45354.43044999999</v>
      </c>
      <c r="D19" s="80">
        <v>41877</v>
      </c>
    </row>
    <row r="20" spans="1:4" ht="15" customHeight="1">
      <c r="A20" s="51" t="s">
        <v>98</v>
      </c>
      <c r="B20" s="91">
        <v>21</v>
      </c>
      <c r="C20" s="56">
        <v>-415614.63742</v>
      </c>
      <c r="D20" s="80">
        <v>-390291</v>
      </c>
    </row>
    <row r="21" spans="1:4" ht="15" customHeight="1">
      <c r="A21" s="1" t="s">
        <v>35</v>
      </c>
      <c r="B21" s="91"/>
      <c r="C21" s="81">
        <f>SUM(C18:C20)</f>
        <v>820733.3013914279</v>
      </c>
      <c r="D21" s="81">
        <f>SUM(D18:D20)</f>
        <v>747482</v>
      </c>
    </row>
    <row r="22" spans="1:4" ht="15" customHeight="1">
      <c r="A22" s="51" t="s">
        <v>36</v>
      </c>
      <c r="B22" s="91">
        <v>23</v>
      </c>
      <c r="C22" s="56">
        <v>-213841.422</v>
      </c>
      <c r="D22" s="80">
        <v>-292964</v>
      </c>
    </row>
    <row r="23" spans="1:4" ht="15" customHeight="1">
      <c r="A23" s="1" t="s">
        <v>99</v>
      </c>
      <c r="B23" s="79"/>
      <c r="C23" s="81">
        <f>SUM(C21:C22)</f>
        <v>606891.8793914279</v>
      </c>
      <c r="D23" s="81">
        <f>SUM(D21:D22)</f>
        <v>454518</v>
      </c>
    </row>
    <row r="24" spans="1:4" ht="15" customHeight="1">
      <c r="A24" s="1" t="s">
        <v>37</v>
      </c>
      <c r="B24" s="79"/>
      <c r="C24" s="83"/>
      <c r="D24" s="60"/>
    </row>
    <row r="25" spans="1:4" ht="15" customHeight="1">
      <c r="A25" s="51" t="s">
        <v>100</v>
      </c>
      <c r="B25" s="79"/>
      <c r="C25" s="83"/>
      <c r="D25" s="56"/>
    </row>
    <row r="26" spans="1:4" ht="25.5" customHeight="1">
      <c r="A26" s="1" t="s">
        <v>101</v>
      </c>
      <c r="B26" s="79"/>
      <c r="C26" s="83">
        <v>0</v>
      </c>
      <c r="D26" s="60">
        <v>0</v>
      </c>
    </row>
    <row r="27" spans="1:4" ht="15" customHeight="1">
      <c r="A27" s="1" t="s">
        <v>102</v>
      </c>
      <c r="B27" s="79"/>
      <c r="C27" s="60">
        <f>SUM(C23:C26)</f>
        <v>606891.8793914279</v>
      </c>
      <c r="D27" s="60">
        <f>SUM(D23:D26)</f>
        <v>454518</v>
      </c>
    </row>
    <row r="28" spans="1:4" ht="15" customHeight="1">
      <c r="A28" s="51" t="s">
        <v>103</v>
      </c>
      <c r="B28" s="79">
        <v>24</v>
      </c>
      <c r="C28" s="84">
        <v>12</v>
      </c>
      <c r="D28" s="61">
        <v>8.99</v>
      </c>
    </row>
    <row r="30" spans="1:4" ht="14.25">
      <c r="A30" t="s">
        <v>88</v>
      </c>
      <c r="D30" t="s">
        <v>89</v>
      </c>
    </row>
    <row r="32" spans="1:4" ht="14.25">
      <c r="A32" t="s">
        <v>90</v>
      </c>
      <c r="D32" t="s">
        <v>113</v>
      </c>
    </row>
  </sheetData>
  <sheetProtection/>
  <mergeCells count="2">
    <mergeCell ref="A6:C6"/>
    <mergeCell ref="A5:C5"/>
  </mergeCells>
  <printOptions/>
  <pageMargins left="0.17" right="0.21" top="0.75" bottom="0.75" header="0.44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44"/>
  <sheetViews>
    <sheetView zoomScalePageLayoutView="0" workbookViewId="0" topLeftCell="A20">
      <selection activeCell="A2" sqref="A2:C44"/>
    </sheetView>
  </sheetViews>
  <sheetFormatPr defaultColWidth="9.140625" defaultRowHeight="15"/>
  <cols>
    <col min="1" max="1" width="60.7109375" style="0" customWidth="1"/>
    <col min="2" max="2" width="14.00390625" style="0" customWidth="1"/>
    <col min="3" max="3" width="13.140625" style="0" customWidth="1"/>
    <col min="5" max="5" width="10.421875" style="0" bestFit="1" customWidth="1"/>
  </cols>
  <sheetData>
    <row r="2" spans="1:3" ht="14.25">
      <c r="A2" s="57" t="s">
        <v>82</v>
      </c>
      <c r="B2" s="18"/>
      <c r="C2" s="21"/>
    </row>
    <row r="3" spans="1:3" ht="14.25">
      <c r="A3" s="57" t="s">
        <v>80</v>
      </c>
      <c r="B3" s="18"/>
      <c r="C3" s="21"/>
    </row>
    <row r="4" spans="1:3" ht="9.75" customHeight="1">
      <c r="A4" s="18"/>
      <c r="B4" s="18"/>
      <c r="C4" s="21"/>
    </row>
    <row r="5" spans="1:3" ht="14.25">
      <c r="A5" s="48" t="s">
        <v>77</v>
      </c>
      <c r="B5" s="22"/>
      <c r="C5" s="22"/>
    </row>
    <row r="6" spans="1:3" ht="14.25">
      <c r="A6" s="93" t="s">
        <v>118</v>
      </c>
      <c r="B6" s="93"/>
      <c r="C6" s="93"/>
    </row>
    <row r="7" spans="1:3" ht="9" customHeight="1">
      <c r="A7" s="19"/>
      <c r="B7" s="19"/>
      <c r="C7" s="18" t="s">
        <v>29</v>
      </c>
    </row>
    <row r="8" spans="1:8" ht="22.5">
      <c r="A8" s="2"/>
      <c r="B8" s="4" t="s">
        <v>61</v>
      </c>
      <c r="C8" s="4" t="s">
        <v>78</v>
      </c>
      <c r="H8" s="18"/>
    </row>
    <row r="9" spans="1:3" ht="17.25" customHeight="1">
      <c r="A9" s="6" t="s">
        <v>38</v>
      </c>
      <c r="B9" s="7"/>
      <c r="C9" s="85"/>
    </row>
    <row r="10" spans="1:5" ht="17.25" customHeight="1">
      <c r="A10" s="8" t="s">
        <v>39</v>
      </c>
      <c r="B10" s="9">
        <f>B11+B12</f>
        <v>8540015</v>
      </c>
      <c r="C10" s="9">
        <f>C11+C12</f>
        <v>8574198</v>
      </c>
      <c r="E10" s="47"/>
    </row>
    <row r="11" spans="1:3" ht="15" customHeight="1">
      <c r="A11" s="10" t="s">
        <v>40</v>
      </c>
      <c r="B11" s="5">
        <v>8500965</v>
      </c>
      <c r="C11" s="56">
        <v>8534608</v>
      </c>
    </row>
    <row r="12" spans="1:3" ht="12.75" customHeight="1">
      <c r="A12" s="10" t="s">
        <v>41</v>
      </c>
      <c r="B12" s="5">
        <v>39050</v>
      </c>
      <c r="C12" s="56">
        <v>39590</v>
      </c>
    </row>
    <row r="13" spans="1:5" ht="16.5" customHeight="1">
      <c r="A13" s="8" t="s">
        <v>42</v>
      </c>
      <c r="B13" s="9">
        <f>B14+B15+B16+B17+B18+B19</f>
        <v>-7293806</v>
      </c>
      <c r="C13" s="9">
        <f>C14+C15+C16+C17+C18+C19</f>
        <v>-7456978</v>
      </c>
      <c r="E13" s="47"/>
    </row>
    <row r="14" spans="1:3" ht="15.75" customHeight="1">
      <c r="A14" s="10" t="s">
        <v>43</v>
      </c>
      <c r="B14" s="5">
        <v>-4049110</v>
      </c>
      <c r="C14" s="56">
        <v>-4017101</v>
      </c>
    </row>
    <row r="15" spans="1:3" ht="15" customHeight="1">
      <c r="A15" s="10" t="s">
        <v>44</v>
      </c>
      <c r="B15" s="5">
        <v>-1734406</v>
      </c>
      <c r="C15" s="56">
        <v>-1635475</v>
      </c>
    </row>
    <row r="16" spans="1:5" ht="14.25" customHeight="1">
      <c r="A16" s="10" t="s">
        <v>62</v>
      </c>
      <c r="B16" s="5">
        <v>0</v>
      </c>
      <c r="C16" s="56">
        <v>0</v>
      </c>
      <c r="E16" s="66"/>
    </row>
    <row r="17" spans="1:3" ht="13.5" customHeight="1">
      <c r="A17" s="10" t="s">
        <v>45</v>
      </c>
      <c r="B17" s="5">
        <v>-153494</v>
      </c>
      <c r="C17" s="56">
        <v>-205643</v>
      </c>
    </row>
    <row r="18" spans="1:3" ht="14.25">
      <c r="A18" s="10" t="s">
        <v>46</v>
      </c>
      <c r="B18" s="5">
        <v>-1332259</v>
      </c>
      <c r="C18" s="56">
        <v>-1579786</v>
      </c>
    </row>
    <row r="19" spans="1:3" ht="15" customHeight="1">
      <c r="A19" s="10" t="s">
        <v>47</v>
      </c>
      <c r="B19" s="5">
        <v>-24537</v>
      </c>
      <c r="C19" s="56">
        <v>-18973</v>
      </c>
    </row>
    <row r="20" spans="1:5" ht="15" customHeight="1">
      <c r="A20" s="11" t="s">
        <v>48</v>
      </c>
      <c r="B20" s="12">
        <f>B10+B13</f>
        <v>1246209</v>
      </c>
      <c r="C20" s="12">
        <f>C10+C13</f>
        <v>1117220</v>
      </c>
      <c r="E20" s="47"/>
    </row>
    <row r="21" spans="1:3" ht="16.5" customHeight="1">
      <c r="A21" s="6" t="s">
        <v>49</v>
      </c>
      <c r="B21" s="9"/>
      <c r="C21" s="58"/>
    </row>
    <row r="22" spans="1:3" ht="15" customHeight="1">
      <c r="A22" s="10" t="s">
        <v>50</v>
      </c>
      <c r="B22" s="13">
        <v>10546</v>
      </c>
      <c r="C22" s="59">
        <v>25982</v>
      </c>
    </row>
    <row r="23" spans="1:3" ht="15" customHeight="1">
      <c r="A23" s="10" t="s">
        <v>51</v>
      </c>
      <c r="B23" s="13"/>
      <c r="C23" s="59"/>
    </row>
    <row r="24" spans="1:3" ht="15.75" customHeight="1">
      <c r="A24" s="10" t="s">
        <v>52</v>
      </c>
      <c r="B24" s="13">
        <v>-471951</v>
      </c>
      <c r="C24" s="59">
        <v>-743493</v>
      </c>
    </row>
    <row r="25" spans="1:3" ht="15.75" customHeight="1">
      <c r="A25" s="10" t="s">
        <v>53</v>
      </c>
      <c r="B25" s="13">
        <v>-45048</v>
      </c>
      <c r="C25" s="59">
        <v>-14424</v>
      </c>
    </row>
    <row r="26" spans="1:3" ht="17.25" customHeight="1">
      <c r="A26" s="10" t="s">
        <v>54</v>
      </c>
      <c r="B26" s="13">
        <v>-511629</v>
      </c>
      <c r="C26" s="59">
        <v>-348582</v>
      </c>
    </row>
    <row r="27" spans="1:3" ht="17.25" customHeight="1">
      <c r="A27" s="10" t="s">
        <v>47</v>
      </c>
      <c r="B27" s="13">
        <v>-200000</v>
      </c>
      <c r="C27" s="58"/>
    </row>
    <row r="28" spans="1:3" ht="24" customHeight="1">
      <c r="A28" s="11" t="s">
        <v>55</v>
      </c>
      <c r="B28" s="14">
        <f>SUM(B22:B27)</f>
        <v>-1218082</v>
      </c>
      <c r="C28" s="14">
        <f>SUM(C22:C27)</f>
        <v>-1080517</v>
      </c>
    </row>
    <row r="29" spans="1:3" ht="15" customHeight="1">
      <c r="A29" s="6" t="s">
        <v>56</v>
      </c>
      <c r="B29" s="9"/>
      <c r="C29" s="56"/>
    </row>
    <row r="30" spans="1:3" ht="14.25" customHeight="1">
      <c r="A30" s="15" t="s">
        <v>104</v>
      </c>
      <c r="B30" s="13">
        <v>0</v>
      </c>
      <c r="C30" s="59">
        <v>0</v>
      </c>
    </row>
    <row r="31" spans="1:3" ht="13.5" customHeight="1">
      <c r="A31" s="10" t="s">
        <v>41</v>
      </c>
      <c r="B31" s="13">
        <v>0</v>
      </c>
      <c r="C31" s="59">
        <v>0</v>
      </c>
    </row>
    <row r="32" spans="1:3" ht="15" customHeight="1">
      <c r="A32" s="10" t="s">
        <v>105</v>
      </c>
      <c r="B32" s="13">
        <v>0</v>
      </c>
      <c r="C32" s="59">
        <v>0</v>
      </c>
    </row>
    <row r="33" spans="1:3" ht="15" customHeight="1">
      <c r="A33" s="10" t="s">
        <v>57</v>
      </c>
      <c r="B33" s="13">
        <v>0</v>
      </c>
      <c r="C33" s="59">
        <v>0</v>
      </c>
    </row>
    <row r="34" spans="1:3" ht="15" customHeight="1">
      <c r="A34" s="10" t="s">
        <v>47</v>
      </c>
      <c r="B34" s="13">
        <v>0</v>
      </c>
      <c r="C34" s="59">
        <v>0</v>
      </c>
    </row>
    <row r="35" spans="1:3" ht="14.25">
      <c r="A35" s="11" t="s">
        <v>58</v>
      </c>
      <c r="B35" s="12">
        <v>0</v>
      </c>
      <c r="C35" s="58">
        <v>0</v>
      </c>
    </row>
    <row r="36" spans="1:3" ht="15" customHeight="1">
      <c r="A36" s="2" t="s">
        <v>59</v>
      </c>
      <c r="B36" s="9">
        <f>B20+B28</f>
        <v>28127</v>
      </c>
      <c r="C36" s="58">
        <f>C20+C28+C35</f>
        <v>36703</v>
      </c>
    </row>
    <row r="37" spans="1:3" ht="24" customHeight="1">
      <c r="A37" s="15" t="s">
        <v>60</v>
      </c>
      <c r="B37" s="9">
        <v>-11691</v>
      </c>
      <c r="C37" s="58">
        <v>-7499</v>
      </c>
    </row>
    <row r="38" spans="1:5" ht="16.5" customHeight="1">
      <c r="A38" s="2" t="s">
        <v>72</v>
      </c>
      <c r="B38" s="86">
        <v>668564.79609</v>
      </c>
      <c r="C38" s="58">
        <v>870403</v>
      </c>
      <c r="E38" s="47"/>
    </row>
    <row r="39" spans="1:3" ht="28.5" customHeight="1">
      <c r="A39" s="2" t="s">
        <v>106</v>
      </c>
      <c r="B39" s="9">
        <f>SUM(B36:B38)</f>
        <v>685000.79609</v>
      </c>
      <c r="C39" s="87">
        <f>SUM(C36:C38)</f>
        <v>899607</v>
      </c>
    </row>
    <row r="40" spans="1:4" ht="14.25">
      <c r="A40" s="18"/>
      <c r="B40" s="23"/>
      <c r="C40" s="24"/>
      <c r="D40" s="47"/>
    </row>
    <row r="41" spans="1:3" ht="14.25">
      <c r="A41" s="18"/>
      <c r="B41" s="18"/>
      <c r="C41" s="21"/>
    </row>
    <row r="42" spans="1:3" ht="14.25">
      <c r="A42" s="16" t="s">
        <v>88</v>
      </c>
      <c r="B42" s="16"/>
      <c r="C42" s="16" t="s">
        <v>83</v>
      </c>
    </row>
    <row r="44" spans="1:3" ht="14.25">
      <c r="A44" t="s">
        <v>90</v>
      </c>
      <c r="C44" t="s">
        <v>113</v>
      </c>
    </row>
  </sheetData>
  <sheetProtection/>
  <mergeCells count="1">
    <mergeCell ref="A6:C6"/>
  </mergeCells>
  <printOptions/>
  <pageMargins left="0.1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zoomScalePageLayoutView="0" workbookViewId="0" topLeftCell="A1">
      <selection activeCell="A1" sqref="A1:G29"/>
    </sheetView>
  </sheetViews>
  <sheetFormatPr defaultColWidth="9.140625" defaultRowHeight="15"/>
  <cols>
    <col min="1" max="1" width="48.7109375" style="0" customWidth="1"/>
    <col min="2" max="2" width="12.28125" style="0" customWidth="1"/>
    <col min="3" max="3" width="11.8515625" style="0" customWidth="1"/>
    <col min="4" max="4" width="11.57421875" style="0" customWidth="1"/>
    <col min="5" max="5" width="11.140625" style="0" customWidth="1"/>
    <col min="6" max="6" width="14.140625" style="0" customWidth="1"/>
    <col min="7" max="7" width="12.7109375" style="0" customWidth="1"/>
  </cols>
  <sheetData>
    <row r="1" spans="1:6" ht="14.25">
      <c r="A1" s="57" t="s">
        <v>82</v>
      </c>
      <c r="B1" s="16"/>
      <c r="C1" s="16"/>
      <c r="D1" s="16"/>
      <c r="E1" s="16"/>
      <c r="F1" s="16"/>
    </row>
    <row r="2" spans="1:6" ht="14.25">
      <c r="A2" s="57" t="s">
        <v>80</v>
      </c>
      <c r="B2" s="16"/>
      <c r="C2" s="16"/>
      <c r="D2" s="16"/>
      <c r="E2" s="16"/>
      <c r="F2" s="16"/>
    </row>
    <row r="3" spans="1:6" ht="14.25">
      <c r="A3" s="16"/>
      <c r="B3" s="16"/>
      <c r="C3" s="16"/>
      <c r="D3" s="16"/>
      <c r="E3" s="16"/>
      <c r="F3" s="16"/>
    </row>
    <row r="4" spans="1:6" ht="14.25">
      <c r="A4" s="94" t="s">
        <v>71</v>
      </c>
      <c r="B4" s="94"/>
      <c r="C4" s="94"/>
      <c r="D4" s="94"/>
      <c r="E4" s="95"/>
      <c r="F4" s="95"/>
    </row>
    <row r="5" spans="1:6" ht="14.25">
      <c r="A5" s="94" t="s">
        <v>119</v>
      </c>
      <c r="B5" s="94"/>
      <c r="C5" s="94"/>
      <c r="D5" s="94"/>
      <c r="E5" s="95"/>
      <c r="F5" s="95"/>
    </row>
    <row r="6" spans="1:6" ht="14.25">
      <c r="A6" s="25"/>
      <c r="B6" s="25"/>
      <c r="C6" s="25"/>
      <c r="D6" s="25"/>
      <c r="E6" s="26"/>
      <c r="F6" s="16" t="s">
        <v>29</v>
      </c>
    </row>
    <row r="7" spans="1:7" ht="68.25">
      <c r="A7" s="35"/>
      <c r="B7" s="36" t="s">
        <v>63</v>
      </c>
      <c r="C7" s="36" t="s">
        <v>64</v>
      </c>
      <c r="D7" s="36" t="s">
        <v>65</v>
      </c>
      <c r="E7" s="36" t="s">
        <v>74</v>
      </c>
      <c r="F7" s="36" t="s">
        <v>19</v>
      </c>
      <c r="G7" s="36" t="s">
        <v>66</v>
      </c>
    </row>
    <row r="8" spans="1:7" ht="15" customHeight="1">
      <c r="A8" s="37" t="s">
        <v>67</v>
      </c>
      <c r="B8" s="38">
        <f aca="true" t="shared" si="0" ref="B8:G8">B21</f>
        <v>19208515</v>
      </c>
      <c r="C8" s="38">
        <f t="shared" si="0"/>
        <v>0</v>
      </c>
      <c r="D8" s="38">
        <f t="shared" si="0"/>
        <v>-6333617</v>
      </c>
      <c r="E8" s="38">
        <f t="shared" si="0"/>
        <v>0</v>
      </c>
      <c r="F8" s="38">
        <f t="shared" si="0"/>
        <v>32295</v>
      </c>
      <c r="G8" s="38">
        <f t="shared" si="0"/>
        <v>12907193</v>
      </c>
    </row>
    <row r="9" spans="1:7" ht="12.75" customHeight="1">
      <c r="A9" s="39" t="s">
        <v>107</v>
      </c>
      <c r="B9" s="38"/>
      <c r="C9" s="38"/>
      <c r="D9" s="38">
        <v>-10726</v>
      </c>
      <c r="E9" s="38"/>
      <c r="F9" s="38"/>
      <c r="G9" s="38">
        <f>SUM(B9:F9)</f>
        <v>-10726</v>
      </c>
    </row>
    <row r="10" spans="1:7" ht="13.5" customHeight="1">
      <c r="A10" s="37" t="s">
        <v>108</v>
      </c>
      <c r="B10" s="38">
        <f aca="true" t="shared" si="1" ref="B10:G10">B8+B9</f>
        <v>19208515</v>
      </c>
      <c r="C10" s="38">
        <f t="shared" si="1"/>
        <v>0</v>
      </c>
      <c r="D10" s="38">
        <f t="shared" si="1"/>
        <v>-6344343</v>
      </c>
      <c r="E10" s="38">
        <f t="shared" si="1"/>
        <v>0</v>
      </c>
      <c r="F10" s="38">
        <f t="shared" si="1"/>
        <v>32295</v>
      </c>
      <c r="G10" s="38">
        <f t="shared" si="1"/>
        <v>12896467</v>
      </c>
    </row>
    <row r="11" spans="1:8" ht="15" customHeight="1">
      <c r="A11" s="39" t="s">
        <v>68</v>
      </c>
      <c r="B11" s="40">
        <v>0</v>
      </c>
      <c r="C11" s="40"/>
      <c r="D11" s="41">
        <v>606892</v>
      </c>
      <c r="E11" s="41"/>
      <c r="F11" s="41"/>
      <c r="G11" s="38">
        <f>SUM(B11:F11)</f>
        <v>606892</v>
      </c>
      <c r="H11" s="47"/>
    </row>
    <row r="12" spans="1:7" ht="14.25" customHeight="1">
      <c r="A12" s="39" t="s">
        <v>69</v>
      </c>
      <c r="B12" s="40"/>
      <c r="C12" s="40"/>
      <c r="D12" s="40">
        <v>11</v>
      </c>
      <c r="E12" s="40"/>
      <c r="F12" s="40">
        <v>-11</v>
      </c>
      <c r="G12" s="38">
        <f>SUM(B12:F12)</f>
        <v>0</v>
      </c>
    </row>
    <row r="13" spans="1:7" ht="15.75" customHeight="1">
      <c r="A13" s="39" t="s">
        <v>81</v>
      </c>
      <c r="B13" s="40"/>
      <c r="C13" s="40"/>
      <c r="D13" s="41"/>
      <c r="E13" s="41"/>
      <c r="F13" s="41"/>
      <c r="G13" s="38">
        <v>0</v>
      </c>
    </row>
    <row r="14" spans="1:8" ht="15.75" customHeight="1">
      <c r="A14" s="37" t="s">
        <v>120</v>
      </c>
      <c r="B14" s="38">
        <f aca="true" t="shared" si="2" ref="B14:G14">SUM(B10:B13)</f>
        <v>19208515</v>
      </c>
      <c r="C14" s="38">
        <f t="shared" si="2"/>
        <v>0</v>
      </c>
      <c r="D14" s="38">
        <f>SUM(D10:D13)</f>
        <v>-5737440</v>
      </c>
      <c r="E14" s="38">
        <f t="shared" si="2"/>
        <v>0</v>
      </c>
      <c r="F14" s="38">
        <f t="shared" si="2"/>
        <v>32284</v>
      </c>
      <c r="G14" s="38">
        <f t="shared" si="2"/>
        <v>13503359</v>
      </c>
      <c r="H14" s="47"/>
    </row>
    <row r="15" spans="1:7" ht="15.75" customHeight="1">
      <c r="A15" s="42" t="s">
        <v>70</v>
      </c>
      <c r="B15" s="43">
        <v>19208515</v>
      </c>
      <c r="C15" s="43">
        <v>0</v>
      </c>
      <c r="D15" s="43">
        <v>-6924830</v>
      </c>
      <c r="E15" s="43">
        <v>0</v>
      </c>
      <c r="F15" s="43">
        <v>47846</v>
      </c>
      <c r="G15" s="43">
        <f>SUM(B15:F15)</f>
        <v>12331531</v>
      </c>
    </row>
    <row r="16" spans="1:7" ht="15.75" customHeight="1">
      <c r="A16" s="39" t="s">
        <v>107</v>
      </c>
      <c r="B16" s="43"/>
      <c r="C16" s="43"/>
      <c r="D16" s="43">
        <v>58513</v>
      </c>
      <c r="E16" s="43"/>
      <c r="F16" s="43"/>
      <c r="G16" s="43">
        <f aca="true" t="shared" si="3" ref="G16:G21">SUM(B16:F16)</f>
        <v>58513</v>
      </c>
    </row>
    <row r="17" spans="1:7" ht="15.75" customHeight="1">
      <c r="A17" s="37" t="s">
        <v>108</v>
      </c>
      <c r="B17" s="43">
        <f>B15+B16</f>
        <v>19208515</v>
      </c>
      <c r="C17" s="43">
        <f>C15+C16</f>
        <v>0</v>
      </c>
      <c r="D17" s="43">
        <f>D15+D16</f>
        <v>-6866317</v>
      </c>
      <c r="E17" s="43">
        <f>E15+E16</f>
        <v>0</v>
      </c>
      <c r="F17" s="43">
        <f>F15+F16</f>
        <v>47846</v>
      </c>
      <c r="G17" s="43">
        <f>G15+G16</f>
        <v>12390044</v>
      </c>
    </row>
    <row r="18" spans="1:8" ht="15.75" customHeight="1">
      <c r="A18" s="44" t="s">
        <v>68</v>
      </c>
      <c r="B18" s="45">
        <v>0</v>
      </c>
      <c r="C18" s="45"/>
      <c r="D18" s="46">
        <v>767149</v>
      </c>
      <c r="E18" s="46"/>
      <c r="F18" s="46">
        <v>0</v>
      </c>
      <c r="G18" s="43">
        <f t="shared" si="3"/>
        <v>767149</v>
      </c>
      <c r="H18" s="47"/>
    </row>
    <row r="19" spans="1:7" ht="13.5" customHeight="1">
      <c r="A19" s="44" t="s">
        <v>69</v>
      </c>
      <c r="B19" s="45"/>
      <c r="C19" s="45"/>
      <c r="D19" s="46">
        <v>15551</v>
      </c>
      <c r="E19" s="46"/>
      <c r="F19" s="46">
        <v>-15551</v>
      </c>
      <c r="G19" s="43">
        <f t="shared" si="3"/>
        <v>0</v>
      </c>
    </row>
    <row r="20" spans="1:7" ht="24" customHeight="1">
      <c r="A20" s="39" t="s">
        <v>81</v>
      </c>
      <c r="B20" s="45"/>
      <c r="C20" s="45"/>
      <c r="D20" s="45">
        <v>-250000</v>
      </c>
      <c r="E20" s="45"/>
      <c r="F20" s="45"/>
      <c r="G20" s="43">
        <f t="shared" si="3"/>
        <v>-250000</v>
      </c>
    </row>
    <row r="21" spans="1:8" ht="12.75" customHeight="1">
      <c r="A21" s="42" t="s">
        <v>114</v>
      </c>
      <c r="B21" s="43">
        <f>SUM(B17:B20)</f>
        <v>19208515</v>
      </c>
      <c r="C21" s="43">
        <f>SUM(C17:C20)</f>
        <v>0</v>
      </c>
      <c r="D21" s="43">
        <f>SUM(D17:D20)</f>
        <v>-6333617</v>
      </c>
      <c r="E21" s="43">
        <f>SUM(E17:E20)</f>
        <v>0</v>
      </c>
      <c r="F21" s="43">
        <f>SUM(F17:F20)</f>
        <v>32295</v>
      </c>
      <c r="G21" s="43">
        <f>SUM(G17:G20)</f>
        <v>12907193</v>
      </c>
      <c r="H21" s="47"/>
    </row>
    <row r="22" spans="1:7" ht="12.75" customHeight="1">
      <c r="A22" s="62"/>
      <c r="B22" s="63"/>
      <c r="C22" s="63"/>
      <c r="D22" s="63"/>
      <c r="E22" s="63"/>
      <c r="F22" s="63"/>
      <c r="G22" s="63"/>
    </row>
    <row r="23" spans="1:7" ht="14.25" hidden="1">
      <c r="A23" s="64"/>
      <c r="B23" s="65"/>
      <c r="C23" s="65"/>
      <c r="D23" s="65"/>
      <c r="E23" s="63"/>
      <c r="F23" s="63"/>
      <c r="G23" s="63"/>
    </row>
    <row r="25" spans="1:4" ht="14.25">
      <c r="A25" t="s">
        <v>88</v>
      </c>
      <c r="D25" t="s">
        <v>89</v>
      </c>
    </row>
    <row r="27" spans="1:4" ht="14.25">
      <c r="A27" t="s">
        <v>90</v>
      </c>
      <c r="D27" t="s">
        <v>113</v>
      </c>
    </row>
  </sheetData>
  <sheetProtection/>
  <mergeCells count="2">
    <mergeCell ref="A4:F4"/>
    <mergeCell ref="A5:F5"/>
  </mergeCells>
  <printOptions/>
  <pageMargins left="0.7086614173228347" right="0.62" top="0.7480314960629921" bottom="0.7480314960629921" header="0.31496062992125984" footer="0.31496062992125984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Nazyre.Akhshabaeva</dc:creator>
  <cp:keywords/>
  <dc:description/>
  <cp:lastModifiedBy>Ахшабаева Назыре</cp:lastModifiedBy>
  <cp:lastPrinted>2022-08-12T07:38:50Z</cp:lastPrinted>
  <dcterms:created xsi:type="dcterms:W3CDTF">2015-06-10T04:34:29Z</dcterms:created>
  <dcterms:modified xsi:type="dcterms:W3CDTF">2022-08-12T07:46:27Z</dcterms:modified>
  <cp:category/>
  <cp:version/>
  <cp:contentType/>
  <cp:contentStatus/>
</cp:coreProperties>
</file>