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3"/>
  </bookViews>
  <sheets>
    <sheet name="Ф1 " sheetId="1" r:id="rId1"/>
    <sheet name="Ф2" sheetId="2" r:id="rId2"/>
    <sheet name="ФЗ" sheetId="3" r:id="rId3"/>
    <sheet name="Ф4" sheetId="4" r:id="rId4"/>
  </sheets>
  <definedNames>
    <definedName name="_xlnm.Print_Area" localSheetId="3">'Ф4'!$A$1:$F$19</definedName>
  </definedNames>
  <calcPr fullCalcOnLoad="1"/>
</workbook>
</file>

<file path=xl/sharedStrings.xml><?xml version="1.0" encoding="utf-8"?>
<sst xmlns="http://schemas.openxmlformats.org/spreadsheetml/2006/main" count="161" uniqueCount="127">
  <si>
    <t>ОТЧЕТ О ФИНАНСОВОМ ПОЛОЖЕНИИ</t>
  </si>
  <si>
    <t xml:space="preserve">АКТИВЫ </t>
  </si>
  <si>
    <t xml:space="preserve">Долгосрочные активы </t>
  </si>
  <si>
    <t xml:space="preserve">Основные средства </t>
  </si>
  <si>
    <t xml:space="preserve">Нематериальные активы </t>
  </si>
  <si>
    <t>Инвестиции в недвижимость</t>
  </si>
  <si>
    <t xml:space="preserve">Прочие долгосрочные активы </t>
  </si>
  <si>
    <t xml:space="preserve">Итого долгосрочные активы </t>
  </si>
  <si>
    <t>Текущие активы</t>
  </si>
  <si>
    <t xml:space="preserve">Товарно-материальные запасы </t>
  </si>
  <si>
    <t>Предоплата по подоходному налогу</t>
  </si>
  <si>
    <t>Предоплата по прочим налогам и платежам</t>
  </si>
  <si>
    <t xml:space="preserve">Денежные средства и их эквиваленты  </t>
  </si>
  <si>
    <t>Итого текущие активы</t>
  </si>
  <si>
    <t xml:space="preserve">Итого активы </t>
  </si>
  <si>
    <t xml:space="preserve">КАПИТАЛ И ОБЯЗАТЕЛЬСТВА </t>
  </si>
  <si>
    <t xml:space="preserve">Капитал </t>
  </si>
  <si>
    <t>Итого капитал</t>
  </si>
  <si>
    <t xml:space="preserve">Итого долгосрочные обязательства </t>
  </si>
  <si>
    <t>Прочие текущие обязательства</t>
  </si>
  <si>
    <t>Итого текущие обязательства</t>
  </si>
  <si>
    <t xml:space="preserve">Итого обязательства </t>
  </si>
  <si>
    <t xml:space="preserve">Итого капитал и обязательства </t>
  </si>
  <si>
    <t>ОТЧЕТ О СОВОКУПНОМ ДОХОДЕ</t>
  </si>
  <si>
    <t>тыс.тенге</t>
  </si>
  <si>
    <t>Себестоимость реализованных товаров (работ, услуг)</t>
  </si>
  <si>
    <t>Валовая прибыль</t>
  </si>
  <si>
    <t xml:space="preserve">Расходы по реализации </t>
  </si>
  <si>
    <t>Движение денежных средств от операционной деятельности</t>
  </si>
  <si>
    <t>Поступление денежных средств, всего</t>
  </si>
  <si>
    <t>Выбытие денежных средств, всего</t>
  </si>
  <si>
    <t xml:space="preserve">Чистая сумма денежных средств от операционной деятельности </t>
  </si>
  <si>
    <t xml:space="preserve">Движение денежных средств от инвестиционной деятельности </t>
  </si>
  <si>
    <t>Чистое поступление денежных средств от инвестиционной деятельности</t>
  </si>
  <si>
    <t xml:space="preserve">Движение денежных средств от финансовой деятельности </t>
  </si>
  <si>
    <t xml:space="preserve">Чистое поступление денежных средств от финансовой деятельности </t>
  </si>
  <si>
    <t xml:space="preserve">Чистое изменение денежных средств и их эквивалентов </t>
  </si>
  <si>
    <t>За отчетный период</t>
  </si>
  <si>
    <t>Нераспределенная прибыль</t>
  </si>
  <si>
    <t>Всего</t>
  </si>
  <si>
    <t>ОТЧЕТ ОБ ИЗМЕНЕНИЯХ В СОБСТВЕННОМ КАПИТАЛЕ ЗА ОТЧЕТНЫЙ ПЕРИОД</t>
  </si>
  <si>
    <t xml:space="preserve">Денежные средства и их эквиваленты на начало периода </t>
  </si>
  <si>
    <t>Краткосрочная торговая и прочая дебиторская задолженность</t>
  </si>
  <si>
    <t>Краткосрочные оценочные обязательства</t>
  </si>
  <si>
    <t xml:space="preserve">Краткосрочная торговая и прочая кредиторская задолженность </t>
  </si>
  <si>
    <t>ОТЧЕТ О ДВИЖЕНИИ ДЕНЕЖНЫХ СРЕДСТВ(прямой метод)</t>
  </si>
  <si>
    <t>Предыдущий период</t>
  </si>
  <si>
    <t>Балансовая стоимость акции,тенге</t>
  </si>
  <si>
    <t xml:space="preserve">Консолидированная финансовая отчетность </t>
  </si>
  <si>
    <t>АО "Алма Телекоммуникейшнс Казахстан"</t>
  </si>
  <si>
    <t>Басин Д.Г</t>
  </si>
  <si>
    <t>Басин Д.Г.</t>
  </si>
  <si>
    <t>Главный бухгалтер</t>
  </si>
  <si>
    <t>Погашение займов</t>
  </si>
  <si>
    <t xml:space="preserve">Денежные средства и их эквиваленты на конец периода </t>
  </si>
  <si>
    <t>Ахшабаева Н.Т.</t>
  </si>
  <si>
    <t>31.12.2022год</t>
  </si>
  <si>
    <t>Акционерный капитал</t>
  </si>
  <si>
    <t xml:space="preserve">Акционерный капитал </t>
  </si>
  <si>
    <t>за 2022 года</t>
  </si>
  <si>
    <t>по состоянию на 31.12.2022 года.</t>
  </si>
  <si>
    <t>-</t>
  </si>
  <si>
    <t>2021год пересчитано</t>
  </si>
  <si>
    <t>2020год пересчитано</t>
  </si>
  <si>
    <t>2022год</t>
  </si>
  <si>
    <t xml:space="preserve">Убытки от обесценения </t>
  </si>
  <si>
    <t>Убыток от курсовой разницы</t>
  </si>
  <si>
    <t>Арендные платежи</t>
  </si>
  <si>
    <t>Дивиденды,выплаченные собственникам</t>
  </si>
  <si>
    <t xml:space="preserve">   Поступления по займам</t>
  </si>
  <si>
    <t xml:space="preserve">Поступления от продажи основных средств </t>
  </si>
  <si>
    <t>Приобретение основных средств</t>
  </si>
  <si>
    <t xml:space="preserve">Приобретение нематериальных активов </t>
  </si>
  <si>
    <t>Предоставление займов</t>
  </si>
  <si>
    <t>Приобретение инвестиций</t>
  </si>
  <si>
    <t>Поступление денежных средств от покупателей</t>
  </si>
  <si>
    <t>Платежи поставщикам за товары и услуги</t>
  </si>
  <si>
    <t>Выплаты по заработной плате</t>
  </si>
  <si>
    <t>Проценты полученные</t>
  </si>
  <si>
    <t>Проценты уплаченные</t>
  </si>
  <si>
    <t>Подоходный налог уплаченный</t>
  </si>
  <si>
    <t>Другие платежи в бюджет</t>
  </si>
  <si>
    <t>Денежные средства от операционной деятельности до выплаты процентов  и подоходного налога</t>
  </si>
  <si>
    <t>за  31 декабря 2022год.</t>
  </si>
  <si>
    <t>Сальдо на 31декабря 2020года,до пересчета</t>
  </si>
  <si>
    <t>Резерв на переоценку основных средств</t>
  </si>
  <si>
    <t>Эффект изменения учетной политики</t>
  </si>
  <si>
    <t>Ошибки прошлых периодов</t>
  </si>
  <si>
    <t>Сальдо на 1 января 2021года,пересчитано</t>
  </si>
  <si>
    <t>Чистый доход за год,пересчитано</t>
  </si>
  <si>
    <t>Дивиденды объявленные</t>
  </si>
  <si>
    <r>
      <t>Пересчитанное сальдо на 31 декабря 2021года,</t>
    </r>
    <r>
      <rPr>
        <sz val="9"/>
        <color indexed="8"/>
        <rFont val="Times New Roman"/>
        <family val="1"/>
      </rPr>
      <t>пересчитано</t>
    </r>
  </si>
  <si>
    <t>Чистый доход за год</t>
  </si>
  <si>
    <t>Сальдо на 31 декабря 2022года</t>
  </si>
  <si>
    <t>за  2022года</t>
  </si>
  <si>
    <t>Прим.</t>
  </si>
  <si>
    <t>Операции "обратное репо" с ценными бумагами</t>
  </si>
  <si>
    <t>Прочие краткосрочные активы</t>
  </si>
  <si>
    <t>Актив в форме права пользования</t>
  </si>
  <si>
    <t>Прочие убытки</t>
  </si>
  <si>
    <t>Отложенное налоговое обязательство</t>
  </si>
  <si>
    <t>Займы</t>
  </si>
  <si>
    <t>Займы выданные</t>
  </si>
  <si>
    <t>Арендные обязательства</t>
  </si>
  <si>
    <t>Прочие долгосрочные обязательства</t>
  </si>
  <si>
    <t xml:space="preserve">Общеадминистративные расходы </t>
  </si>
  <si>
    <t>Прочие операционные доходы</t>
  </si>
  <si>
    <t>Финансовые доходы</t>
  </si>
  <si>
    <t>Финансовые расходы</t>
  </si>
  <si>
    <t>Расходы по  подоходному налогу</t>
  </si>
  <si>
    <t>Операционный доход</t>
  </si>
  <si>
    <t>Прочий совокупный доход</t>
  </si>
  <si>
    <t>Общий совокупный доход за год</t>
  </si>
  <si>
    <t>Чистый доход за год:</t>
  </si>
  <si>
    <t>Доход до налогообложения</t>
  </si>
  <si>
    <t>Доходы от реализации</t>
  </si>
  <si>
    <t>Доход на акцию,тенге</t>
  </si>
  <si>
    <t>Председатель Правления</t>
  </si>
  <si>
    <t>12(в)</t>
  </si>
  <si>
    <t>12(б)</t>
  </si>
  <si>
    <t>12(г)</t>
  </si>
  <si>
    <t>Реклассификация капитала</t>
  </si>
  <si>
    <t>Эффект изменения обменного курса на денежные средства</t>
  </si>
  <si>
    <t>Непокрытый убыток</t>
  </si>
  <si>
    <t>Обязательства по налогам и  другим обязательным платежам</t>
  </si>
  <si>
    <t>14(а)</t>
  </si>
  <si>
    <t>14(б)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</si>
</sst>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_);_(* \(#,##0\);_(* &quot;-&quot;_);_(@_)"/>
    <numFmt numFmtId="165" formatCode="#,##0_);\(#,##0\)"/>
    <numFmt numFmtId="166" formatCode="#,##0.00\ &quot;₽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49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right" wrapText="1"/>
    </xf>
    <xf numFmtId="0" fontId="6" fillId="34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wrapText="1" indent="1"/>
    </xf>
    <xf numFmtId="165" fontId="3" fillId="33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wrapText="1" indent="1"/>
    </xf>
    <xf numFmtId="0" fontId="3" fillId="35" borderId="10" xfId="0" applyFont="1" applyFill="1" applyBorder="1" applyAlignment="1">
      <alignment horizontal="left" wrapText="1" indent="1"/>
    </xf>
    <xf numFmtId="165" fontId="3" fillId="35" borderId="10" xfId="0" applyNumberFormat="1" applyFont="1" applyFill="1" applyBorder="1" applyAlignment="1">
      <alignment horizontal="right"/>
    </xf>
    <xf numFmtId="165" fontId="5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 wrapText="1"/>
    </xf>
    <xf numFmtId="0" fontId="5" fillId="34" borderId="10" xfId="0" applyFont="1" applyFill="1" applyBorder="1" applyAlignment="1">
      <alignment wrapText="1"/>
    </xf>
    <xf numFmtId="0" fontId="49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50" fillId="0" borderId="0" xfId="0" applyFont="1" applyAlignment="1">
      <alignment/>
    </xf>
    <xf numFmtId="0" fontId="7" fillId="0" borderId="0" xfId="0" applyFont="1" applyAlignment="1">
      <alignment horizontal="center"/>
    </xf>
    <xf numFmtId="0" fontId="51" fillId="0" borderId="0" xfId="0" applyFont="1" applyAlignment="1">
      <alignment/>
    </xf>
    <xf numFmtId="0" fontId="7" fillId="0" borderId="0" xfId="0" applyFont="1" applyAlignment="1">
      <alignment/>
    </xf>
    <xf numFmtId="165" fontId="50" fillId="0" borderId="0" xfId="0" applyNumberFormat="1" applyFont="1" applyAlignment="1">
      <alignment/>
    </xf>
    <xf numFmtId="165" fontId="5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9" fillId="33" borderId="10" xfId="0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164" fontId="3" fillId="33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top" wrapText="1"/>
    </xf>
    <xf numFmtId="165" fontId="7" fillId="33" borderId="10" xfId="0" applyNumberFormat="1" applyFont="1" applyFill="1" applyBorder="1" applyAlignment="1">
      <alignment horizontal="right" wrapText="1"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 wrapText="1"/>
    </xf>
    <xf numFmtId="165" fontId="5" fillId="0" borderId="10" xfId="0" applyNumberFormat="1" applyFont="1" applyFill="1" applyBorder="1" applyAlignment="1">
      <alignment horizontal="right" wrapText="1"/>
    </xf>
    <xf numFmtId="0" fontId="52" fillId="0" borderId="0" xfId="0" applyFont="1" applyAlignment="1">
      <alignment/>
    </xf>
    <xf numFmtId="165" fontId="3" fillId="0" borderId="10" xfId="0" applyNumberFormat="1" applyFont="1" applyFill="1" applyBorder="1" applyAlignment="1">
      <alignment horizontal="right" wrapText="1"/>
    </xf>
    <xf numFmtId="0" fontId="7" fillId="33" borderId="0" xfId="0" applyFont="1" applyFill="1" applyBorder="1" applyAlignment="1">
      <alignment horizontal="justify" vertical="top" wrapText="1"/>
    </xf>
    <xf numFmtId="165" fontId="7" fillId="33" borderId="0" xfId="0" applyNumberFormat="1" applyFont="1" applyFill="1" applyBorder="1" applyAlignment="1">
      <alignment horizontal="right" wrapText="1"/>
    </xf>
    <xf numFmtId="0" fontId="12" fillId="33" borderId="0" xfId="0" applyFont="1" applyFill="1" applyBorder="1" applyAlignment="1">
      <alignment horizontal="justify" vertical="top" wrapText="1"/>
    </xf>
    <xf numFmtId="165" fontId="12" fillId="33" borderId="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164" fontId="9" fillId="0" borderId="10" xfId="0" applyNumberFormat="1" applyFont="1" applyFill="1" applyBorder="1" applyAlignment="1">
      <alignment horizontal="right" wrapText="1"/>
    </xf>
    <xf numFmtId="0" fontId="11" fillId="33" borderId="10" xfId="0" applyFont="1" applyFill="1" applyBorder="1" applyAlignment="1">
      <alignment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right" wrapText="1"/>
    </xf>
    <xf numFmtId="164" fontId="11" fillId="33" borderId="1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65" fontId="3" fillId="33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165" fontId="53" fillId="33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165" fontId="7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justify" vertical="top" wrapText="1"/>
    </xf>
    <xf numFmtId="165" fontId="8" fillId="0" borderId="10" xfId="0" applyNumberFormat="1" applyFont="1" applyFill="1" applyBorder="1" applyAlignment="1">
      <alignment horizontal="right" wrapText="1"/>
    </xf>
    <xf numFmtId="165" fontId="5" fillId="0" borderId="10" xfId="0" applyNumberFormat="1" applyFont="1" applyFill="1" applyBorder="1" applyAlignment="1">
      <alignment horizontal="right" vertical="top" wrapText="1"/>
    </xf>
    <xf numFmtId="17" fontId="0" fillId="0" borderId="0" xfId="0" applyNumberFormat="1" applyAlignment="1">
      <alignment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right" vertical="center" wrapText="1"/>
    </xf>
    <xf numFmtId="165" fontId="7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8" fillId="0" borderId="10" xfId="0" applyFont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 wrapText="1"/>
    </xf>
    <xf numFmtId="2" fontId="50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wrapText="1"/>
    </xf>
    <xf numFmtId="4" fontId="5" fillId="33" borderId="10" xfId="0" applyNumberFormat="1" applyFont="1" applyFill="1" applyBorder="1" applyAlignment="1">
      <alignment horizontal="right" wrapText="1" indent="1"/>
    </xf>
    <xf numFmtId="0" fontId="5" fillId="33" borderId="10" xfId="0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2"/>
  <sheetViews>
    <sheetView zoomScalePageLayoutView="0" workbookViewId="0" topLeftCell="A18">
      <selection activeCell="G5" sqref="G5"/>
    </sheetView>
  </sheetViews>
  <sheetFormatPr defaultColWidth="9.140625" defaultRowHeight="15"/>
  <cols>
    <col min="1" max="1" width="53.00390625" style="0" customWidth="1"/>
    <col min="2" max="2" width="7.28125" style="0" customWidth="1"/>
    <col min="3" max="3" width="12.7109375" style="0" customWidth="1"/>
    <col min="4" max="4" width="13.140625" style="0" customWidth="1"/>
    <col min="5" max="5" width="14.00390625" style="0" customWidth="1"/>
    <col min="6" max="6" width="10.28125" style="0" customWidth="1"/>
  </cols>
  <sheetData>
    <row r="2" spans="1:4" ht="15">
      <c r="A2" s="45" t="s">
        <v>49</v>
      </c>
      <c r="B2" s="45"/>
      <c r="C2" s="16"/>
      <c r="D2" s="3"/>
    </row>
    <row r="3" spans="1:4" ht="15">
      <c r="A3" s="45" t="s">
        <v>48</v>
      </c>
      <c r="B3" s="45"/>
      <c r="C3" s="16"/>
      <c r="D3" s="3"/>
    </row>
    <row r="4" spans="1:4" ht="8.25" customHeight="1">
      <c r="A4" s="16"/>
      <c r="B4" s="16"/>
      <c r="C4" s="16"/>
      <c r="D4" s="3"/>
    </row>
    <row r="5" spans="1:4" ht="12" customHeight="1">
      <c r="A5" s="88" t="s">
        <v>0</v>
      </c>
      <c r="B5" s="88"/>
      <c r="C5" s="88"/>
      <c r="D5" s="88"/>
    </row>
    <row r="6" spans="1:4" ht="15">
      <c r="A6" s="88" t="s">
        <v>60</v>
      </c>
      <c r="B6" s="88"/>
      <c r="C6" s="88"/>
      <c r="D6" s="88"/>
    </row>
    <row r="7" spans="1:4" ht="9" customHeight="1">
      <c r="A7" s="37"/>
      <c r="B7" s="37"/>
      <c r="C7" s="37"/>
      <c r="D7" s="17"/>
    </row>
    <row r="8" spans="1:5" ht="12" customHeight="1">
      <c r="A8" s="16"/>
      <c r="B8" s="16"/>
      <c r="C8" s="16"/>
      <c r="D8" s="3"/>
      <c r="E8" s="3" t="s">
        <v>24</v>
      </c>
    </row>
    <row r="9" spans="1:5" ht="30.75" customHeight="1">
      <c r="A9" s="25"/>
      <c r="B9" s="84" t="s">
        <v>95</v>
      </c>
      <c r="C9" s="43" t="s">
        <v>56</v>
      </c>
      <c r="D9" s="43" t="s">
        <v>62</v>
      </c>
      <c r="E9" s="43" t="s">
        <v>63</v>
      </c>
    </row>
    <row r="10" spans="1:5" ht="18" customHeight="1">
      <c r="A10" s="25" t="s">
        <v>1</v>
      </c>
      <c r="B10" s="25"/>
      <c r="C10" s="51"/>
      <c r="D10" s="52"/>
      <c r="E10" s="87"/>
    </row>
    <row r="11" spans="1:5" ht="14.25" customHeight="1">
      <c r="A11" s="1" t="s">
        <v>2</v>
      </c>
      <c r="B11" s="1"/>
      <c r="C11" s="26"/>
      <c r="D11" s="53"/>
      <c r="E11" s="87"/>
    </row>
    <row r="12" spans="1:5" ht="14.25" customHeight="1">
      <c r="A12" s="40" t="s">
        <v>3</v>
      </c>
      <c r="B12" s="79">
        <v>4</v>
      </c>
      <c r="C12" s="41">
        <v>19835779</v>
      </c>
      <c r="D12" s="41">
        <v>18832519</v>
      </c>
      <c r="E12" s="41">
        <v>17811187</v>
      </c>
    </row>
    <row r="13" spans="1:5" ht="15" customHeight="1">
      <c r="A13" s="40" t="s">
        <v>98</v>
      </c>
      <c r="B13" s="79" t="s">
        <v>125</v>
      </c>
      <c r="C13" s="41">
        <v>3004430</v>
      </c>
      <c r="D13" s="41">
        <v>3735556</v>
      </c>
      <c r="E13" s="41">
        <v>4469225</v>
      </c>
    </row>
    <row r="14" spans="1:5" ht="14.25" customHeight="1">
      <c r="A14" s="31" t="s">
        <v>4</v>
      </c>
      <c r="B14" s="31">
        <v>5</v>
      </c>
      <c r="C14" s="41">
        <v>455268</v>
      </c>
      <c r="D14" s="41">
        <v>525482</v>
      </c>
      <c r="E14" s="41">
        <v>605232</v>
      </c>
    </row>
    <row r="15" spans="1:6" ht="15.75" customHeight="1">
      <c r="A15" s="31" t="s">
        <v>5</v>
      </c>
      <c r="B15" s="31"/>
      <c r="C15" s="41">
        <v>17011</v>
      </c>
      <c r="D15" s="41">
        <v>17011</v>
      </c>
      <c r="E15" s="41">
        <v>17011</v>
      </c>
      <c r="F15" s="39"/>
    </row>
    <row r="16" spans="1:5" ht="18" customHeight="1">
      <c r="A16" s="31" t="s">
        <v>6</v>
      </c>
      <c r="B16" s="31">
        <v>6</v>
      </c>
      <c r="C16" s="41">
        <v>309425</v>
      </c>
      <c r="D16" s="41">
        <v>132216</v>
      </c>
      <c r="E16" s="41">
        <v>121534</v>
      </c>
    </row>
    <row r="17" spans="1:5" ht="15" customHeight="1">
      <c r="A17" s="2" t="s">
        <v>7</v>
      </c>
      <c r="B17" s="2"/>
      <c r="C17" s="30">
        <f>SUM(C12:C16)</f>
        <v>23621913</v>
      </c>
      <c r="D17" s="30">
        <f>SUM(D12:D16)</f>
        <v>23242784</v>
      </c>
      <c r="E17" s="30">
        <f>SUM(E12:E16)</f>
        <v>23024189</v>
      </c>
    </row>
    <row r="18" spans="1:5" ht="16.5" customHeight="1">
      <c r="A18" s="2" t="s">
        <v>8</v>
      </c>
      <c r="B18" s="2"/>
      <c r="C18" s="51"/>
      <c r="D18" s="54"/>
      <c r="E18" s="41">
        <f>D18</f>
        <v>0</v>
      </c>
    </row>
    <row r="19" spans="1:5" ht="16.5" customHeight="1">
      <c r="A19" s="31" t="s">
        <v>9</v>
      </c>
      <c r="B19" s="31">
        <v>7</v>
      </c>
      <c r="C19" s="41">
        <v>1070127</v>
      </c>
      <c r="D19" s="41">
        <v>919044</v>
      </c>
      <c r="E19" s="41">
        <v>825415</v>
      </c>
    </row>
    <row r="20" spans="1:5" ht="17.25" customHeight="1">
      <c r="A20" s="42" t="s">
        <v>42</v>
      </c>
      <c r="B20" s="42">
        <v>9</v>
      </c>
      <c r="C20" s="41">
        <v>195734</v>
      </c>
      <c r="D20" s="41">
        <v>163491</v>
      </c>
      <c r="E20" s="41">
        <v>197763</v>
      </c>
    </row>
    <row r="21" spans="1:5" ht="17.25" customHeight="1">
      <c r="A21" s="42" t="s">
        <v>102</v>
      </c>
      <c r="B21" s="42">
        <v>8</v>
      </c>
      <c r="C21" s="41">
        <v>222701</v>
      </c>
      <c r="D21" s="41" t="s">
        <v>61</v>
      </c>
      <c r="E21" s="41" t="str">
        <f>D21</f>
        <v>-</v>
      </c>
    </row>
    <row r="22" spans="1:6" ht="15.75" customHeight="1">
      <c r="A22" s="31" t="s">
        <v>10</v>
      </c>
      <c r="B22" s="31"/>
      <c r="C22" s="41">
        <v>273569</v>
      </c>
      <c r="D22" s="41">
        <v>391055</v>
      </c>
      <c r="E22" s="41">
        <v>242541</v>
      </c>
      <c r="F22" s="38"/>
    </row>
    <row r="23" spans="1:5" ht="17.25" customHeight="1">
      <c r="A23" s="31" t="s">
        <v>11</v>
      </c>
      <c r="B23" s="31"/>
      <c r="C23" s="41">
        <v>44513</v>
      </c>
      <c r="D23" s="41">
        <v>137126</v>
      </c>
      <c r="E23" s="41">
        <v>229032</v>
      </c>
    </row>
    <row r="24" spans="1:5" ht="17.25" customHeight="1">
      <c r="A24" s="31" t="s">
        <v>96</v>
      </c>
      <c r="B24" s="31">
        <v>10</v>
      </c>
      <c r="C24" s="41">
        <v>225991</v>
      </c>
      <c r="D24" s="41" t="s">
        <v>61</v>
      </c>
      <c r="E24" s="41" t="str">
        <f>D24</f>
        <v>-</v>
      </c>
    </row>
    <row r="25" spans="1:5" ht="12.75" customHeight="1">
      <c r="A25" s="31" t="s">
        <v>97</v>
      </c>
      <c r="B25" s="31"/>
      <c r="C25" s="41">
        <v>174861</v>
      </c>
      <c r="D25" s="41">
        <v>140290</v>
      </c>
      <c r="E25" s="41">
        <v>47230</v>
      </c>
    </row>
    <row r="26" spans="1:5" ht="18" customHeight="1">
      <c r="A26" s="31" t="s">
        <v>12</v>
      </c>
      <c r="B26" s="31">
        <v>11</v>
      </c>
      <c r="C26" s="41">
        <v>96350</v>
      </c>
      <c r="D26" s="41">
        <v>673835</v>
      </c>
      <c r="E26" s="41">
        <v>870404</v>
      </c>
    </row>
    <row r="27" spans="1:6" ht="18" customHeight="1">
      <c r="A27" s="2" t="s">
        <v>13</v>
      </c>
      <c r="B27" s="2"/>
      <c r="C27" s="30">
        <f>SUM(C19:C26)</f>
        <v>2303846</v>
      </c>
      <c r="D27" s="30">
        <f>SUM(D19:D26)</f>
        <v>2424841</v>
      </c>
      <c r="E27" s="30">
        <f>SUM(E19:E26)</f>
        <v>2412385</v>
      </c>
      <c r="F27" s="39"/>
    </row>
    <row r="28" spans="1:5" ht="15" customHeight="1">
      <c r="A28" s="55" t="s">
        <v>14</v>
      </c>
      <c r="B28" s="55"/>
      <c r="C28" s="56">
        <f>C17+C27</f>
        <v>25925759</v>
      </c>
      <c r="D28" s="56">
        <f>D17+D27</f>
        <v>25667625</v>
      </c>
      <c r="E28" s="56">
        <f>E17+E27</f>
        <v>25436574</v>
      </c>
    </row>
    <row r="29" spans="1:5" ht="14.25" customHeight="1">
      <c r="A29" s="28" t="s">
        <v>15</v>
      </c>
      <c r="B29" s="28"/>
      <c r="C29" s="27"/>
      <c r="D29" s="57"/>
      <c r="E29" s="41">
        <f>D29</f>
        <v>0</v>
      </c>
    </row>
    <row r="30" spans="1:5" ht="15">
      <c r="A30" s="29" t="s">
        <v>16</v>
      </c>
      <c r="B30" s="29"/>
      <c r="C30" s="27"/>
      <c r="D30" s="57"/>
      <c r="E30" s="41">
        <f>D30</f>
        <v>0</v>
      </c>
    </row>
    <row r="31" spans="1:5" ht="15">
      <c r="A31" s="31" t="s">
        <v>57</v>
      </c>
      <c r="B31" s="31">
        <v>12</v>
      </c>
      <c r="C31" s="41">
        <v>50572714</v>
      </c>
      <c r="D31" s="41">
        <v>50572714</v>
      </c>
      <c r="E31" s="41">
        <f>D31</f>
        <v>50572714</v>
      </c>
    </row>
    <row r="32" spans="1:5" ht="15">
      <c r="A32" s="31" t="s">
        <v>99</v>
      </c>
      <c r="B32" s="31">
        <v>3</v>
      </c>
      <c r="C32" s="41">
        <v>-31364199</v>
      </c>
      <c r="D32" s="41">
        <v>-31364199</v>
      </c>
      <c r="E32" s="41">
        <v>-31364199</v>
      </c>
    </row>
    <row r="33" spans="1:6" ht="18" customHeight="1">
      <c r="A33" s="31" t="s">
        <v>123</v>
      </c>
      <c r="B33" s="31"/>
      <c r="C33" s="41">
        <v>-5214680</v>
      </c>
      <c r="D33" s="41">
        <v>-6129088</v>
      </c>
      <c r="E33" s="41">
        <v>-6709227</v>
      </c>
      <c r="F33" s="38"/>
    </row>
    <row r="34" spans="1:5" ht="14.25" customHeight="1">
      <c r="A34" s="2" t="s">
        <v>17</v>
      </c>
      <c r="B34" s="2"/>
      <c r="C34" s="30">
        <f>SUM(C31:C33)</f>
        <v>13993835</v>
      </c>
      <c r="D34" s="30">
        <f>SUM(D31:D33)</f>
        <v>13079427</v>
      </c>
      <c r="E34" s="30">
        <f>SUM(E31:E33)</f>
        <v>12499288</v>
      </c>
    </row>
    <row r="35" spans="1:5" ht="14.25" customHeight="1">
      <c r="A35" s="31" t="s">
        <v>100</v>
      </c>
      <c r="B35" s="31">
        <v>23</v>
      </c>
      <c r="C35" s="41">
        <v>1090328</v>
      </c>
      <c r="D35" s="41">
        <v>1056013</v>
      </c>
      <c r="E35" s="41">
        <v>1185773</v>
      </c>
    </row>
    <row r="36" spans="1:5" ht="14.25" customHeight="1">
      <c r="A36" s="31" t="s">
        <v>101</v>
      </c>
      <c r="B36" s="31">
        <v>13</v>
      </c>
      <c r="C36" s="41">
        <v>21986</v>
      </c>
      <c r="D36" s="41" t="s">
        <v>61</v>
      </c>
      <c r="E36" s="41" t="str">
        <f>D36</f>
        <v>-</v>
      </c>
    </row>
    <row r="37" spans="1:5" ht="14.25" customHeight="1">
      <c r="A37" s="31" t="s">
        <v>103</v>
      </c>
      <c r="B37" s="86" t="s">
        <v>126</v>
      </c>
      <c r="C37" s="41">
        <v>3404268</v>
      </c>
      <c r="D37" s="41">
        <v>4350556</v>
      </c>
      <c r="E37" s="41">
        <v>4761308</v>
      </c>
    </row>
    <row r="38" spans="1:5" ht="15" customHeight="1">
      <c r="A38" s="31" t="s">
        <v>104</v>
      </c>
      <c r="B38" s="31"/>
      <c r="C38" s="41">
        <v>1351</v>
      </c>
      <c r="D38" s="41">
        <v>460</v>
      </c>
      <c r="E38" s="41">
        <v>480</v>
      </c>
    </row>
    <row r="39" spans="1:5" ht="15" customHeight="1">
      <c r="A39" s="2" t="s">
        <v>18</v>
      </c>
      <c r="B39" s="2"/>
      <c r="C39" s="30">
        <f>SUM(C35:C38)</f>
        <v>4517933</v>
      </c>
      <c r="D39" s="30">
        <f>SUM(D35:D38)</f>
        <v>5407029</v>
      </c>
      <c r="E39" s="30">
        <f>SUM(E35:E38)</f>
        <v>5947561</v>
      </c>
    </row>
    <row r="40" spans="1:6" ht="18" customHeight="1">
      <c r="A40" s="31" t="s">
        <v>44</v>
      </c>
      <c r="B40" s="31">
        <v>15</v>
      </c>
      <c r="C40" s="41">
        <v>2061612</v>
      </c>
      <c r="D40" s="41">
        <v>1703714</v>
      </c>
      <c r="E40" s="41">
        <v>1576898</v>
      </c>
      <c r="F40" s="38"/>
    </row>
    <row r="41" spans="1:5" ht="15" customHeight="1">
      <c r="A41" s="31" t="s">
        <v>103</v>
      </c>
      <c r="B41" s="86" t="s">
        <v>126</v>
      </c>
      <c r="C41" s="41">
        <v>1363349</v>
      </c>
      <c r="D41" s="41">
        <v>1090356</v>
      </c>
      <c r="E41" s="41">
        <v>1079518</v>
      </c>
    </row>
    <row r="42" spans="1:6" ht="25.5" customHeight="1">
      <c r="A42" s="31" t="s">
        <v>124</v>
      </c>
      <c r="B42" s="31">
        <v>16</v>
      </c>
      <c r="C42" s="41">
        <v>348947</v>
      </c>
      <c r="D42" s="41">
        <v>316372</v>
      </c>
      <c r="E42" s="41">
        <v>367016</v>
      </c>
      <c r="F42" s="38"/>
    </row>
    <row r="43" spans="1:6" ht="15.75" customHeight="1">
      <c r="A43" s="31" t="s">
        <v>43</v>
      </c>
      <c r="B43" s="31">
        <v>17</v>
      </c>
      <c r="C43" s="41">
        <v>1998945</v>
      </c>
      <c r="D43" s="41">
        <v>2393412</v>
      </c>
      <c r="E43" s="41">
        <v>2295244</v>
      </c>
      <c r="F43" s="38"/>
    </row>
    <row r="44" spans="1:6" ht="18" customHeight="1">
      <c r="A44" s="31" t="s">
        <v>19</v>
      </c>
      <c r="B44" s="31"/>
      <c r="C44" s="41">
        <v>1641138</v>
      </c>
      <c r="D44" s="41">
        <v>1677315</v>
      </c>
      <c r="E44" s="41">
        <v>1671049</v>
      </c>
      <c r="F44" s="38"/>
    </row>
    <row r="45" spans="1:6" ht="18" customHeight="1">
      <c r="A45" s="2" t="s">
        <v>20</v>
      </c>
      <c r="B45" s="2"/>
      <c r="C45" s="30">
        <f>SUM(C40:C44)</f>
        <v>7413991</v>
      </c>
      <c r="D45" s="30">
        <f>SUM(D40:D44)</f>
        <v>7181169</v>
      </c>
      <c r="E45" s="30">
        <f>SUM(E40:E44)</f>
        <v>6989725</v>
      </c>
      <c r="F45" s="38"/>
    </row>
    <row r="46" spans="1:6" ht="18" customHeight="1">
      <c r="A46" s="2" t="s">
        <v>21</v>
      </c>
      <c r="B46" s="2"/>
      <c r="C46" s="58">
        <f>C39+C45</f>
        <v>11931924</v>
      </c>
      <c r="D46" s="58">
        <f>D39+D45</f>
        <v>12588198</v>
      </c>
      <c r="E46" s="58">
        <f>E39+E45</f>
        <v>12937286</v>
      </c>
      <c r="F46" s="38"/>
    </row>
    <row r="47" spans="1:7" ht="15">
      <c r="A47" s="55" t="s">
        <v>22</v>
      </c>
      <c r="B47" s="55"/>
      <c r="C47" s="59">
        <f>C34+C46</f>
        <v>25925759</v>
      </c>
      <c r="D47" s="59">
        <f>D34+D46</f>
        <v>25667625</v>
      </c>
      <c r="E47" s="59">
        <f>E34+E46</f>
        <v>25436574</v>
      </c>
      <c r="F47" s="60"/>
      <c r="G47" s="60"/>
    </row>
    <row r="48" spans="1:5" ht="15">
      <c r="A48" s="42" t="s">
        <v>47</v>
      </c>
      <c r="B48" s="80" t="s">
        <v>120</v>
      </c>
      <c r="C48" s="83">
        <f>(C28-C14-C46)/50572714*1000</f>
        <v>267.7049722899981</v>
      </c>
      <c r="D48" s="83">
        <f>(D28-D14-D46)/50572714*1000</f>
        <v>248.23554061188017</v>
      </c>
      <c r="E48" s="83">
        <f>(E28-E14-E46)/50572714*1000</f>
        <v>235.18721973275944</v>
      </c>
    </row>
    <row r="49" spans="3:5" ht="15">
      <c r="C49" s="38"/>
      <c r="D49" s="38"/>
      <c r="E49" s="38"/>
    </row>
    <row r="50" spans="1:4" ht="15">
      <c r="A50" t="s">
        <v>117</v>
      </c>
      <c r="D50" t="s">
        <v>51</v>
      </c>
    </row>
    <row r="52" spans="1:4" ht="15">
      <c r="A52" t="s">
        <v>52</v>
      </c>
      <c r="D52" t="s">
        <v>55</v>
      </c>
    </row>
  </sheetData>
  <sheetProtection/>
  <mergeCells count="2">
    <mergeCell ref="A5:D5"/>
    <mergeCell ref="A6:D6"/>
  </mergeCells>
  <printOptions/>
  <pageMargins left="0.25" right="0.25" top="0.75" bottom="0.75" header="0.3" footer="0.3"/>
  <pageSetup fitToWidth="0" fitToHeight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">
      <selection activeCell="A2" sqref="A2:D29"/>
    </sheetView>
  </sheetViews>
  <sheetFormatPr defaultColWidth="9.140625" defaultRowHeight="15"/>
  <cols>
    <col min="1" max="1" width="51.7109375" style="0" customWidth="1"/>
    <col min="2" max="2" width="7.00390625" style="0" customWidth="1"/>
    <col min="3" max="3" width="13.28125" style="0" customWidth="1"/>
    <col min="4" max="4" width="11.7109375" style="0" customWidth="1"/>
    <col min="7" max="7" width="17.140625" style="0" customWidth="1"/>
  </cols>
  <sheetData>
    <row r="2" spans="1:4" ht="15">
      <c r="A2" s="45" t="s">
        <v>49</v>
      </c>
      <c r="B2" s="45"/>
      <c r="C2" s="18"/>
      <c r="D2" s="18"/>
    </row>
    <row r="3" spans="1:4" ht="15">
      <c r="A3" s="45" t="s">
        <v>48</v>
      </c>
      <c r="B3" s="45"/>
      <c r="C3" s="18"/>
      <c r="D3" s="18"/>
    </row>
    <row r="4" spans="1:4" ht="15">
      <c r="A4" s="18"/>
      <c r="B4" s="18"/>
      <c r="C4" s="18"/>
      <c r="D4" s="18"/>
    </row>
    <row r="5" spans="1:4" ht="15">
      <c r="A5" s="88" t="s">
        <v>23</v>
      </c>
      <c r="B5" s="88"/>
      <c r="C5" s="88"/>
      <c r="D5" s="18"/>
    </row>
    <row r="6" spans="1:4" ht="15">
      <c r="A6" s="88" t="s">
        <v>59</v>
      </c>
      <c r="B6" s="88"/>
      <c r="C6" s="88"/>
      <c r="D6" s="18"/>
    </row>
    <row r="7" spans="1:4" ht="15">
      <c r="A7" s="18"/>
      <c r="B7" s="18"/>
      <c r="C7" s="18"/>
      <c r="D7" s="18" t="s">
        <v>24</v>
      </c>
    </row>
    <row r="8" spans="1:4" ht="24">
      <c r="A8" s="1"/>
      <c r="B8" s="40" t="s">
        <v>95</v>
      </c>
      <c r="C8" s="4" t="s">
        <v>64</v>
      </c>
      <c r="D8" s="4" t="s">
        <v>62</v>
      </c>
    </row>
    <row r="9" spans="1:4" ht="15" customHeight="1">
      <c r="A9" s="40" t="s">
        <v>115</v>
      </c>
      <c r="B9" s="40">
        <v>18</v>
      </c>
      <c r="C9" s="44">
        <v>15594736</v>
      </c>
      <c r="D9" s="61">
        <v>15334031</v>
      </c>
    </row>
    <row r="10" spans="1:4" ht="15" customHeight="1">
      <c r="A10" s="40" t="s">
        <v>25</v>
      </c>
      <c r="B10" s="40">
        <v>19</v>
      </c>
      <c r="C10" s="44">
        <v>-10142513</v>
      </c>
      <c r="D10" s="61">
        <v>-10389464</v>
      </c>
    </row>
    <row r="11" spans="1:4" ht="15" customHeight="1">
      <c r="A11" s="1" t="s">
        <v>26</v>
      </c>
      <c r="B11" s="1"/>
      <c r="C11" s="62">
        <f>SUM(C9:C10)</f>
        <v>5452223</v>
      </c>
      <c r="D11" s="62">
        <f>SUM(D9:D10)</f>
        <v>4944567</v>
      </c>
    </row>
    <row r="12" spans="1:4" ht="15" customHeight="1">
      <c r="A12" s="40" t="s">
        <v>27</v>
      </c>
      <c r="B12" s="40">
        <v>20</v>
      </c>
      <c r="C12" s="44">
        <v>-1855627</v>
      </c>
      <c r="D12" s="61">
        <v>-1571606</v>
      </c>
    </row>
    <row r="13" spans="1:4" ht="15" customHeight="1">
      <c r="A13" s="40" t="s">
        <v>105</v>
      </c>
      <c r="B13" s="40">
        <v>21</v>
      </c>
      <c r="C13" s="44">
        <v>-2014225</v>
      </c>
      <c r="D13" s="61">
        <v>-1695183</v>
      </c>
    </row>
    <row r="14" spans="1:4" ht="15" customHeight="1">
      <c r="A14" s="42" t="s">
        <v>106</v>
      </c>
      <c r="B14" s="42"/>
      <c r="C14" s="44">
        <v>226118</v>
      </c>
      <c r="D14" s="61">
        <v>125498</v>
      </c>
    </row>
    <row r="15" spans="1:4" ht="18.75" customHeight="1">
      <c r="A15" s="42" t="s">
        <v>65</v>
      </c>
      <c r="B15" s="42"/>
      <c r="C15" s="44">
        <v>-20328</v>
      </c>
      <c r="D15" s="44">
        <v>-98034</v>
      </c>
    </row>
    <row r="16" spans="1:4" ht="15" customHeight="1">
      <c r="A16" s="63" t="s">
        <v>110</v>
      </c>
      <c r="B16" s="63"/>
      <c r="C16" s="62">
        <f>SUM(C11:C15)</f>
        <v>1788161</v>
      </c>
      <c r="D16" s="62">
        <f>SUM(D11:D15)</f>
        <v>1705242</v>
      </c>
    </row>
    <row r="17" spans="1:4" ht="15" customHeight="1">
      <c r="A17" s="40" t="s">
        <v>107</v>
      </c>
      <c r="B17" s="40">
        <v>22</v>
      </c>
      <c r="C17" s="44">
        <v>89794</v>
      </c>
      <c r="D17" s="61">
        <v>79243</v>
      </c>
    </row>
    <row r="18" spans="1:4" ht="15" customHeight="1">
      <c r="A18" s="40" t="s">
        <v>108</v>
      </c>
      <c r="B18" s="40">
        <v>22</v>
      </c>
      <c r="C18" s="44">
        <v>-671743</v>
      </c>
      <c r="D18" s="61">
        <v>-737153</v>
      </c>
    </row>
    <row r="19" spans="1:4" ht="15" customHeight="1">
      <c r="A19" s="40" t="s">
        <v>66</v>
      </c>
      <c r="B19" s="40"/>
      <c r="C19" s="44">
        <v>-24676</v>
      </c>
      <c r="D19" s="61">
        <v>-29600</v>
      </c>
    </row>
    <row r="20" spans="1:4" ht="15" customHeight="1">
      <c r="A20" s="1" t="s">
        <v>114</v>
      </c>
      <c r="B20" s="1"/>
      <c r="C20" s="62">
        <f>SUM(C16:C19)</f>
        <v>1181536</v>
      </c>
      <c r="D20" s="62">
        <f>SUM(D16:D19)</f>
        <v>1017732</v>
      </c>
    </row>
    <row r="21" spans="1:4" ht="15" customHeight="1">
      <c r="A21" s="40" t="s">
        <v>109</v>
      </c>
      <c r="B21" s="40">
        <v>23</v>
      </c>
      <c r="C21" s="44">
        <v>-267128</v>
      </c>
      <c r="D21" s="61">
        <v>-187593</v>
      </c>
    </row>
    <row r="22" spans="1:4" ht="15" customHeight="1">
      <c r="A22" s="1" t="s">
        <v>113</v>
      </c>
      <c r="B22" s="1"/>
      <c r="C22" s="62">
        <f>SUM(C20:C21)</f>
        <v>914408</v>
      </c>
      <c r="D22" s="62">
        <f>SUM(D20:D21)</f>
        <v>830139</v>
      </c>
    </row>
    <row r="23" spans="1:4" ht="15" customHeight="1">
      <c r="A23" s="40" t="s">
        <v>111</v>
      </c>
      <c r="B23" s="1"/>
      <c r="C23" s="64" t="s">
        <v>61</v>
      </c>
      <c r="D23" s="46" t="s">
        <v>61</v>
      </c>
    </row>
    <row r="24" spans="1:4" ht="15" customHeight="1">
      <c r="A24" s="1" t="s">
        <v>112</v>
      </c>
      <c r="B24" s="1"/>
      <c r="C24" s="46">
        <f>SUM(C22:C23)</f>
        <v>914408</v>
      </c>
      <c r="D24" s="46">
        <f>SUM(D22:D23)</f>
        <v>830139</v>
      </c>
    </row>
    <row r="25" spans="1:6" ht="15" customHeight="1">
      <c r="A25" s="40" t="s">
        <v>116</v>
      </c>
      <c r="B25" s="79" t="s">
        <v>118</v>
      </c>
      <c r="C25" s="85">
        <f>C24/50572714*1000</f>
        <v>18.081054538619384</v>
      </c>
      <c r="D25" s="85">
        <f>D24/50572714*1000</f>
        <v>16.414760734415005</v>
      </c>
      <c r="F25" s="72"/>
    </row>
    <row r="27" spans="1:4" ht="15">
      <c r="A27" t="s">
        <v>117</v>
      </c>
      <c r="D27" t="s">
        <v>51</v>
      </c>
    </row>
    <row r="29" spans="1:4" ht="15">
      <c r="A29" t="s">
        <v>52</v>
      </c>
      <c r="D29" t="s">
        <v>55</v>
      </c>
    </row>
  </sheetData>
  <sheetProtection/>
  <mergeCells count="2">
    <mergeCell ref="A6:C6"/>
    <mergeCell ref="A5:C5"/>
  </mergeCells>
  <printOptions/>
  <pageMargins left="0.17" right="0.21" top="0.75" bottom="0.75" header="0.44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2"/>
  <sheetViews>
    <sheetView zoomScalePageLayoutView="0" workbookViewId="0" topLeftCell="A9">
      <selection activeCell="A2" sqref="A2:C42"/>
    </sheetView>
  </sheetViews>
  <sheetFormatPr defaultColWidth="9.140625" defaultRowHeight="15"/>
  <cols>
    <col min="1" max="1" width="60.7109375" style="0" customWidth="1"/>
    <col min="2" max="2" width="14.00390625" style="0" customWidth="1"/>
    <col min="3" max="3" width="13.140625" style="0" customWidth="1"/>
  </cols>
  <sheetData>
    <row r="2" spans="1:3" ht="15">
      <c r="A2" s="45" t="s">
        <v>49</v>
      </c>
      <c r="B2" s="18"/>
      <c r="C2" s="20"/>
    </row>
    <row r="3" spans="1:3" ht="15">
      <c r="A3" s="45" t="s">
        <v>48</v>
      </c>
      <c r="B3" s="18"/>
      <c r="C3" s="20"/>
    </row>
    <row r="4" spans="1:3" ht="9.75" customHeight="1">
      <c r="A4" s="18"/>
      <c r="B4" s="18"/>
      <c r="C4" s="20"/>
    </row>
    <row r="5" spans="1:3" ht="15">
      <c r="A5" s="37" t="s">
        <v>45</v>
      </c>
      <c r="B5" s="21"/>
      <c r="C5" s="21"/>
    </row>
    <row r="6" spans="1:3" ht="15">
      <c r="A6" s="88" t="s">
        <v>94</v>
      </c>
      <c r="B6" s="88"/>
      <c r="C6" s="88"/>
    </row>
    <row r="7" spans="1:3" ht="9" customHeight="1">
      <c r="A7" s="19"/>
      <c r="B7" s="19"/>
      <c r="C7" s="18" t="s">
        <v>24</v>
      </c>
    </row>
    <row r="8" spans="1:4" ht="24">
      <c r="A8" s="2"/>
      <c r="B8" s="4" t="s">
        <v>37</v>
      </c>
      <c r="C8" s="4" t="s">
        <v>46</v>
      </c>
      <c r="D8" s="18"/>
    </row>
    <row r="9" spans="1:3" ht="17.25" customHeight="1">
      <c r="A9" s="6" t="s">
        <v>28</v>
      </c>
      <c r="B9" s="7"/>
      <c r="C9" s="65"/>
    </row>
    <row r="10" spans="1:3" ht="17.25" customHeight="1">
      <c r="A10" s="8" t="s">
        <v>29</v>
      </c>
      <c r="B10" s="9"/>
      <c r="C10" s="9"/>
    </row>
    <row r="11" spans="1:3" ht="15" customHeight="1">
      <c r="A11" s="10" t="s">
        <v>75</v>
      </c>
      <c r="B11" s="5">
        <v>17449147</v>
      </c>
      <c r="C11" s="5">
        <v>17161123</v>
      </c>
    </row>
    <row r="12" spans="1:3" ht="16.5" customHeight="1">
      <c r="A12" s="8" t="s">
        <v>30</v>
      </c>
      <c r="B12" s="9"/>
      <c r="C12" s="9"/>
    </row>
    <row r="13" spans="1:3" ht="15.75" customHeight="1">
      <c r="A13" s="10" t="s">
        <v>76</v>
      </c>
      <c r="B13" s="5">
        <v>-7263672</v>
      </c>
      <c r="C13" s="5">
        <v>-7123895</v>
      </c>
    </row>
    <row r="14" spans="1:3" ht="15" customHeight="1">
      <c r="A14" s="10" t="s">
        <v>77</v>
      </c>
      <c r="B14" s="5">
        <v>-3832146</v>
      </c>
      <c r="C14" s="5">
        <v>-3371506</v>
      </c>
    </row>
    <row r="15" spans="1:3" ht="15" customHeight="1">
      <c r="A15" s="10" t="s">
        <v>81</v>
      </c>
      <c r="B15" s="5">
        <v>-2484841</v>
      </c>
      <c r="C15" s="5">
        <v>-2721463</v>
      </c>
    </row>
    <row r="16" spans="1:3" ht="24.75" customHeight="1">
      <c r="A16" s="8" t="s">
        <v>82</v>
      </c>
      <c r="B16" s="64">
        <f>SUM(B11:B15)</f>
        <v>3868488</v>
      </c>
      <c r="C16" s="64">
        <f>SUM(C11:C15)</f>
        <v>3944259</v>
      </c>
    </row>
    <row r="17" spans="1:3" ht="14.25" customHeight="1">
      <c r="A17" s="10" t="s">
        <v>78</v>
      </c>
      <c r="B17" s="5">
        <v>57841</v>
      </c>
      <c r="C17" s="5">
        <v>66256</v>
      </c>
    </row>
    <row r="18" spans="1:3" ht="14.25" customHeight="1">
      <c r="A18" s="10" t="s">
        <v>79</v>
      </c>
      <c r="B18" s="5">
        <v>-671743</v>
      </c>
      <c r="C18" s="5">
        <v>-737153</v>
      </c>
    </row>
    <row r="19" spans="1:3" ht="13.5" customHeight="1">
      <c r="A19" s="10" t="s">
        <v>80</v>
      </c>
      <c r="B19" s="5">
        <v>-298120</v>
      </c>
      <c r="C19" s="5">
        <v>-454172</v>
      </c>
    </row>
    <row r="20" spans="1:3" ht="15" customHeight="1">
      <c r="A20" s="11" t="s">
        <v>31</v>
      </c>
      <c r="B20" s="12">
        <f>SUM(B16:B19)</f>
        <v>2956466</v>
      </c>
      <c r="C20" s="12">
        <f>SUM(C16:C19)</f>
        <v>2819190</v>
      </c>
    </row>
    <row r="21" spans="1:3" ht="16.5" customHeight="1">
      <c r="A21" s="6" t="s">
        <v>32</v>
      </c>
      <c r="B21" s="9"/>
      <c r="C21" s="9"/>
    </row>
    <row r="22" spans="1:3" ht="15.75" customHeight="1">
      <c r="A22" s="10" t="s">
        <v>71</v>
      </c>
      <c r="B22" s="13">
        <v>-2395433</v>
      </c>
      <c r="C22" s="13">
        <v>-2319732</v>
      </c>
    </row>
    <row r="23" spans="1:3" ht="15.75" customHeight="1">
      <c r="A23" s="10" t="s">
        <v>72</v>
      </c>
      <c r="B23" s="13">
        <v>-36166</v>
      </c>
      <c r="C23" s="13">
        <v>-60493</v>
      </c>
    </row>
    <row r="24" spans="1:3" ht="17.25" customHeight="1">
      <c r="A24" s="10" t="s">
        <v>73</v>
      </c>
      <c r="B24" s="13">
        <v>-222701</v>
      </c>
      <c r="C24" s="13" t="s">
        <v>61</v>
      </c>
    </row>
    <row r="25" spans="1:3" ht="17.25" customHeight="1">
      <c r="A25" s="10" t="s">
        <v>53</v>
      </c>
      <c r="B25" s="13">
        <v>940</v>
      </c>
      <c r="C25" s="13">
        <v>720</v>
      </c>
    </row>
    <row r="26" spans="1:3" ht="17.25" customHeight="1">
      <c r="A26" s="10" t="s">
        <v>74</v>
      </c>
      <c r="B26" s="13">
        <v>-225991</v>
      </c>
      <c r="C26" s="13" t="s">
        <v>61</v>
      </c>
    </row>
    <row r="27" spans="1:3" ht="17.25" customHeight="1">
      <c r="A27" s="10" t="s">
        <v>70</v>
      </c>
      <c r="B27" s="13">
        <v>21683</v>
      </c>
      <c r="C27" s="13">
        <v>43394</v>
      </c>
    </row>
    <row r="28" spans="1:3" ht="24" customHeight="1">
      <c r="A28" s="11" t="s">
        <v>33</v>
      </c>
      <c r="B28" s="14">
        <f>SUM(B22:B27)</f>
        <v>-2857668</v>
      </c>
      <c r="C28" s="14">
        <f>SUM(C22:C27)</f>
        <v>-2336111</v>
      </c>
    </row>
    <row r="29" spans="1:3" ht="15" customHeight="1">
      <c r="A29" s="6" t="s">
        <v>34</v>
      </c>
      <c r="B29" s="9"/>
      <c r="C29" s="9"/>
    </row>
    <row r="30" spans="1:3" ht="14.25" customHeight="1">
      <c r="A30" s="15" t="s">
        <v>69</v>
      </c>
      <c r="B30" s="13">
        <v>21986</v>
      </c>
      <c r="C30" s="13" t="s">
        <v>61</v>
      </c>
    </row>
    <row r="31" spans="1:3" ht="13.5" customHeight="1">
      <c r="A31" s="10" t="s">
        <v>67</v>
      </c>
      <c r="B31" s="13">
        <v>-680462</v>
      </c>
      <c r="C31" s="13">
        <v>-414254</v>
      </c>
    </row>
    <row r="32" spans="1:3" ht="15" customHeight="1">
      <c r="A32" s="10" t="s">
        <v>68</v>
      </c>
      <c r="B32" s="13" t="s">
        <v>61</v>
      </c>
      <c r="C32" s="13">
        <v>-250000</v>
      </c>
    </row>
    <row r="33" spans="1:3" ht="15">
      <c r="A33" s="11" t="s">
        <v>35</v>
      </c>
      <c r="B33" s="12">
        <f>SUM(B29:B32)</f>
        <v>-658476</v>
      </c>
      <c r="C33" s="12">
        <f>SUM(C29:C32)</f>
        <v>-664254</v>
      </c>
    </row>
    <row r="34" spans="1:3" ht="15" customHeight="1">
      <c r="A34" s="2" t="s">
        <v>36</v>
      </c>
      <c r="B34" s="9">
        <f>B20+B28+B33</f>
        <v>-559678</v>
      </c>
      <c r="C34" s="9">
        <f>C20+C28+C33</f>
        <v>-181175</v>
      </c>
    </row>
    <row r="35" spans="1:3" ht="24" customHeight="1">
      <c r="A35" s="15" t="s">
        <v>122</v>
      </c>
      <c r="B35" s="9">
        <v>-17807</v>
      </c>
      <c r="C35" s="9">
        <v>-15394</v>
      </c>
    </row>
    <row r="36" spans="1:3" ht="16.5" customHeight="1">
      <c r="A36" s="2" t="s">
        <v>41</v>
      </c>
      <c r="B36" s="66">
        <v>673835</v>
      </c>
      <c r="C36" s="66">
        <v>870404</v>
      </c>
    </row>
    <row r="37" spans="1:4" ht="16.5" customHeight="1">
      <c r="A37" s="2" t="s">
        <v>54</v>
      </c>
      <c r="B37" s="9">
        <f>SUM(B34:B36)</f>
        <v>96350</v>
      </c>
      <c r="C37" s="9">
        <f>SUM(C34:C36)</f>
        <v>673835</v>
      </c>
      <c r="D37" s="36"/>
    </row>
    <row r="38" spans="1:4" ht="15">
      <c r="A38" s="18"/>
      <c r="B38" s="22"/>
      <c r="C38" s="23"/>
      <c r="D38" s="36"/>
    </row>
    <row r="39" spans="1:3" ht="15">
      <c r="A39" s="18"/>
      <c r="B39" s="18"/>
      <c r="C39" s="20"/>
    </row>
    <row r="40" spans="1:3" ht="15">
      <c r="A40" t="s">
        <v>117</v>
      </c>
      <c r="B40" s="16"/>
      <c r="C40" s="16" t="s">
        <v>50</v>
      </c>
    </row>
    <row r="42" spans="1:3" ht="15">
      <c r="A42" t="s">
        <v>52</v>
      </c>
      <c r="C42" t="s">
        <v>55</v>
      </c>
    </row>
  </sheetData>
  <sheetProtection/>
  <mergeCells count="1">
    <mergeCell ref="A6:C6"/>
  </mergeCells>
  <printOptions/>
  <pageMargins left="0.1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48.7109375" style="0" customWidth="1"/>
    <col min="2" max="2" width="6.57421875" style="0" customWidth="1"/>
    <col min="3" max="5" width="17.8515625" style="0" customWidth="1"/>
    <col min="6" max="6" width="17.00390625" style="0" customWidth="1"/>
    <col min="7" max="7" width="14.7109375" style="0" customWidth="1"/>
    <col min="8" max="8" width="10.57421875" style="0" bestFit="1" customWidth="1"/>
  </cols>
  <sheetData>
    <row r="1" spans="1:6" ht="15">
      <c r="A1" s="45" t="s">
        <v>49</v>
      </c>
      <c r="B1" s="45"/>
      <c r="C1" s="16"/>
      <c r="D1" s="16"/>
      <c r="E1" s="16"/>
      <c r="F1" s="16"/>
    </row>
    <row r="2" spans="1:6" ht="15">
      <c r="A2" s="45" t="s">
        <v>48</v>
      </c>
      <c r="B2" s="45"/>
      <c r="C2" s="16"/>
      <c r="D2" s="16"/>
      <c r="E2" s="16"/>
      <c r="F2" s="16"/>
    </row>
    <row r="3" spans="1:6" ht="15">
      <c r="A3" s="16"/>
      <c r="B3" s="16"/>
      <c r="C3" s="16"/>
      <c r="D3" s="16"/>
      <c r="E3" s="16"/>
      <c r="F3" s="16"/>
    </row>
    <row r="4" spans="1:6" ht="15">
      <c r="A4" s="89" t="s">
        <v>40</v>
      </c>
      <c r="B4" s="89"/>
      <c r="C4" s="89"/>
      <c r="D4" s="89"/>
      <c r="E4" s="89"/>
      <c r="F4" s="89"/>
    </row>
    <row r="5" spans="1:6" ht="15">
      <c r="A5" s="89" t="s">
        <v>83</v>
      </c>
      <c r="B5" s="89"/>
      <c r="C5" s="89"/>
      <c r="D5" s="89"/>
      <c r="E5" s="89"/>
      <c r="F5" s="89"/>
    </row>
    <row r="6" spans="1:6" ht="15">
      <c r="A6" s="24"/>
      <c r="B6" s="24"/>
      <c r="C6" s="24"/>
      <c r="D6" s="24"/>
      <c r="E6" s="24"/>
      <c r="F6" s="24"/>
    </row>
    <row r="7" spans="1:7" ht="36">
      <c r="A7" s="32"/>
      <c r="B7" s="73" t="s">
        <v>95</v>
      </c>
      <c r="C7" s="33" t="s">
        <v>58</v>
      </c>
      <c r="D7" s="33" t="s">
        <v>85</v>
      </c>
      <c r="E7" s="33" t="s">
        <v>99</v>
      </c>
      <c r="F7" s="33" t="s">
        <v>38</v>
      </c>
      <c r="G7" s="33" t="s">
        <v>39</v>
      </c>
    </row>
    <row r="8" spans="1:7" ht="15">
      <c r="A8" s="78" t="s">
        <v>84</v>
      </c>
      <c r="B8" s="78"/>
      <c r="C8" s="68">
        <v>19208515</v>
      </c>
      <c r="D8" s="68">
        <v>47846</v>
      </c>
      <c r="E8" s="68" t="s">
        <v>61</v>
      </c>
      <c r="F8" s="68">
        <v>-6866317</v>
      </c>
      <c r="G8" s="76">
        <f aca="true" t="shared" si="0" ref="G8:G16">SUM(C8:F8)</f>
        <v>12390044</v>
      </c>
    </row>
    <row r="9" spans="1:7" ht="15">
      <c r="A9" s="73" t="s">
        <v>87</v>
      </c>
      <c r="B9" s="81">
        <v>3</v>
      </c>
      <c r="C9" s="74"/>
      <c r="D9" s="74"/>
      <c r="E9" s="74"/>
      <c r="F9" s="70">
        <v>157090</v>
      </c>
      <c r="G9" s="77">
        <f t="shared" si="0"/>
        <v>157090</v>
      </c>
    </row>
    <row r="10" spans="1:7" ht="15">
      <c r="A10" s="73" t="s">
        <v>86</v>
      </c>
      <c r="B10" s="81">
        <v>3</v>
      </c>
      <c r="C10" s="74"/>
      <c r="D10" s="70">
        <v>-47846</v>
      </c>
      <c r="E10" s="70"/>
      <c r="F10" s="74"/>
      <c r="G10" s="75">
        <f>SUM(C10:F10)</f>
        <v>-47846</v>
      </c>
    </row>
    <row r="11" spans="1:7" ht="15">
      <c r="A11" s="73" t="s">
        <v>121</v>
      </c>
      <c r="B11" s="81">
        <v>3</v>
      </c>
      <c r="C11" s="77">
        <v>31364199</v>
      </c>
      <c r="D11" s="70"/>
      <c r="E11" s="70">
        <v>-31364199</v>
      </c>
      <c r="F11" s="74"/>
      <c r="G11" s="75">
        <f>SUM(C11:F11)</f>
        <v>0</v>
      </c>
    </row>
    <row r="12" spans="1:8" ht="15" customHeight="1">
      <c r="A12" s="69" t="s">
        <v>88</v>
      </c>
      <c r="B12" s="69"/>
      <c r="C12" s="68">
        <f>SUM(C8:C11)</f>
        <v>50572714</v>
      </c>
      <c r="D12" s="68">
        <f>SUM(D8:D11)</f>
        <v>0</v>
      </c>
      <c r="E12" s="68">
        <f>SUM(E8:E11)</f>
        <v>-31364199</v>
      </c>
      <c r="F12" s="68">
        <f>SUM(F8:F11)</f>
        <v>-6709227</v>
      </c>
      <c r="G12" s="68">
        <f>SUM(G8:G11)</f>
        <v>12499288</v>
      </c>
      <c r="H12" s="36"/>
    </row>
    <row r="13" spans="1:7" ht="12.75" customHeight="1">
      <c r="A13" s="69" t="s">
        <v>89</v>
      </c>
      <c r="B13" s="69"/>
      <c r="C13" s="68"/>
      <c r="D13" s="68"/>
      <c r="E13" s="68"/>
      <c r="F13" s="70">
        <v>830139</v>
      </c>
      <c r="G13" s="70">
        <f t="shared" si="0"/>
        <v>830139</v>
      </c>
    </row>
    <row r="14" spans="1:7" ht="12.75" customHeight="1">
      <c r="A14" s="69" t="s">
        <v>90</v>
      </c>
      <c r="B14" s="82" t="s">
        <v>119</v>
      </c>
      <c r="C14" s="68"/>
      <c r="D14" s="68"/>
      <c r="E14" s="68"/>
      <c r="F14" s="70">
        <v>-250000</v>
      </c>
      <c r="G14" s="70">
        <f t="shared" si="0"/>
        <v>-250000</v>
      </c>
    </row>
    <row r="15" spans="1:8" ht="13.5" customHeight="1">
      <c r="A15" s="67" t="s">
        <v>91</v>
      </c>
      <c r="B15" s="67"/>
      <c r="C15" s="68">
        <f>SUM(C12:C14)</f>
        <v>50572714</v>
      </c>
      <c r="D15" s="68">
        <f>SUM(D12:D14)</f>
        <v>0</v>
      </c>
      <c r="E15" s="68">
        <f>SUM(E12:E14)</f>
        <v>-31364199</v>
      </c>
      <c r="F15" s="68">
        <f>SUM(F12:F14)</f>
        <v>-6129088</v>
      </c>
      <c r="G15" s="68">
        <f>SUM(G12:G14)</f>
        <v>13079427</v>
      </c>
      <c r="H15" s="36"/>
    </row>
    <row r="16" spans="1:8" ht="15" customHeight="1">
      <c r="A16" s="69" t="s">
        <v>92</v>
      </c>
      <c r="B16" s="69"/>
      <c r="C16" s="70"/>
      <c r="D16" s="70"/>
      <c r="E16" s="70"/>
      <c r="F16" s="71">
        <v>914408</v>
      </c>
      <c r="G16" s="68">
        <f t="shared" si="0"/>
        <v>914408</v>
      </c>
      <c r="H16" s="36"/>
    </row>
    <row r="17" spans="1:8" ht="12.75" customHeight="1">
      <c r="A17" s="34" t="s">
        <v>93</v>
      </c>
      <c r="B17" s="34"/>
      <c r="C17" s="35">
        <f>SUM(C15:C16)</f>
        <v>50572714</v>
      </c>
      <c r="D17" s="35">
        <f>SUM(D15:D16)</f>
        <v>0</v>
      </c>
      <c r="E17" s="35">
        <f>SUM(E15:E16)</f>
        <v>-31364199</v>
      </c>
      <c r="F17" s="35">
        <f>SUM(F15:F16)</f>
        <v>-5214680</v>
      </c>
      <c r="G17" s="35">
        <f>SUM(G15:G16)</f>
        <v>13993835</v>
      </c>
      <c r="H17" s="36"/>
    </row>
    <row r="18" spans="1:7" ht="12.75" customHeight="1">
      <c r="A18" s="47"/>
      <c r="B18" s="47"/>
      <c r="C18" s="48"/>
      <c r="D18" s="48"/>
      <c r="E18" s="48"/>
      <c r="F18" s="48"/>
      <c r="G18" s="48"/>
    </row>
    <row r="19" spans="1:7" ht="15" hidden="1">
      <c r="A19" s="49"/>
      <c r="B19" s="49"/>
      <c r="C19" s="50"/>
      <c r="D19" s="50"/>
      <c r="E19" s="50"/>
      <c r="F19" s="50"/>
      <c r="G19" s="48"/>
    </row>
    <row r="21" spans="1:6" ht="15">
      <c r="A21" t="s">
        <v>117</v>
      </c>
      <c r="F21" t="s">
        <v>51</v>
      </c>
    </row>
    <row r="23" spans="1:6" ht="15">
      <c r="A23" t="s">
        <v>52</v>
      </c>
      <c r="F23" t="s">
        <v>55</v>
      </c>
    </row>
  </sheetData>
  <sheetProtection/>
  <mergeCells count="2">
    <mergeCell ref="A4:F4"/>
    <mergeCell ref="A5:F5"/>
  </mergeCells>
  <printOptions/>
  <pageMargins left="0.7086614173228347" right="0.62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Nazyre.Akhshabaeva</dc:creator>
  <cp:keywords/>
  <dc:description/>
  <cp:lastModifiedBy>Ахшабаева Назыре</cp:lastModifiedBy>
  <cp:lastPrinted>2023-06-14T10:10:46Z</cp:lastPrinted>
  <dcterms:created xsi:type="dcterms:W3CDTF">2015-06-10T04:34:29Z</dcterms:created>
  <dcterms:modified xsi:type="dcterms:W3CDTF">2023-06-15T10:34:12Z</dcterms:modified>
  <cp:category/>
  <cp:version/>
  <cp:contentType/>
  <cp:contentStatus/>
</cp:coreProperties>
</file>