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Баланс" sheetId="1" r:id="rId1"/>
    <sheet name="ОПиУ" sheetId="3" r:id="rId2"/>
    <sheet name="Капитал" sheetId="4" r:id="rId3"/>
    <sheet name="ОДД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тн">'[1]Бюдж-тенге'!#REF!</definedName>
    <definedName name="a">[2]data!$C$2:$C$10</definedName>
    <definedName name="AS2DocOpenMode" hidden="1">"AS2DocumentEdit"</definedName>
    <definedName name="asset">[2]data!$C$1:$C$4</definedName>
    <definedName name="AuditDate">[3]SMSTemp!$B$4</definedName>
    <definedName name="ClientName">[3]SMSTemp!$B$3</definedName>
    <definedName name="FILES_IN_PROCESS_APPROVED">"men+data!$A$2:$A$11"</definedName>
    <definedName name="Format0Dec">[3]SMSTemp!$B$15</definedName>
    <definedName name="Format2Dec">[3]SMSTemp!$B$13</definedName>
    <definedName name="hhhhhh">[4]Data!$E$2:$E$5</definedName>
    <definedName name="hnuhuhik">[4]Data!$E$2:$E$5</definedName>
    <definedName name="jiuhiuj">[5]Data!$D$2:$D$15</definedName>
    <definedName name="jkj">[6]Data!$E$2:$E$5</definedName>
    <definedName name="kkkijhh">[6]Data!$E$2:$E$5</definedName>
    <definedName name="Makros1" localSheetId="2">Капитал!Makros1</definedName>
    <definedName name="Makros1" localSheetId="3">ОДД!Makros1</definedName>
    <definedName name="Makros1" localSheetId="1">ОПиУ!Makros1</definedName>
    <definedName name="Makros1">[0]!Makros1</definedName>
    <definedName name="manager">[2]data!$A$1:$A$21</definedName>
    <definedName name="n">#REF!</definedName>
    <definedName name="new">[2]data!$E$1:$E$2</definedName>
    <definedName name="nj">#REF!</definedName>
    <definedName name="PopDate">[3]SMSTemp!$B$7</definedName>
    <definedName name="PrepBy">[3]SMSTemp!$B$6</definedName>
    <definedName name="Random_Net_Book_Value">[3]SMSTemp!$B$45</definedName>
    <definedName name="Random_Population_Count">[3]SMSTemp!$B$46</definedName>
    <definedName name="Random_Sample_Size">[3]SMSTemp!$B$47</definedName>
    <definedName name="Rasul">'[1]Бюдж-тенге'!#REF!</definedName>
    <definedName name="region">[2]data!$B$1:$B$24</definedName>
    <definedName name="rrt">[7]Сириус!$G$10</definedName>
    <definedName name="rrww">[7]Сириус!$J$14</definedName>
    <definedName name="status">[2]data!$D$1:$D$4</definedName>
    <definedName name="а1">[8]ЯНВАРЬ!#REF!</definedName>
    <definedName name="адмрасходы">'[1]Бюдж-тенге'!#REF!</definedName>
    <definedName name="амортизация">'[1]Бюдж-тенге'!#REF!</definedName>
    <definedName name="аренда">'[1]Бюдж-тенге'!#REF!</definedName>
    <definedName name="арман">[9]Data!$E$2:$E$5</definedName>
    <definedName name="_xlnm.Database">#REF!</definedName>
    <definedName name="биржа">[10]База!$A:$T</definedName>
    <definedName name="биржа1">[10]База!$B:$T</definedName>
    <definedName name="Валюта">[11]Data!$E$2:$E$5</definedName>
    <definedName name="земельный_налог">'[1]Бюдж-тенге'!#REF!</definedName>
    <definedName name="ииортдл">[12]Data!$A$2:$A$21</definedName>
    <definedName name="инкассация">'[1]Бюдж-тенге'!#REF!</definedName>
    <definedName name="колич_РКО">'[1]Бюдж-тенге'!#REF!</definedName>
    <definedName name="командировки">'[1]Бюдж-тенге'!#REF!</definedName>
    <definedName name="Макрос1" localSheetId="2">Капитал!Макрос1</definedName>
    <definedName name="Макрос1" localSheetId="3">ОДД!Макрос1</definedName>
    <definedName name="Макрос1" localSheetId="1">ОПиУ!Макрос1</definedName>
    <definedName name="Макрос1">[0]!Макрос1</definedName>
    <definedName name="мат_ем_ат">'[1]Бюдж-тенге'!#REF!</definedName>
    <definedName name="матер_содерж_зданий">'[1]Бюдж-тенге'!#REF!</definedName>
    <definedName name="материальные_расх">'[1]Бюдж-тенге'!#REF!</definedName>
    <definedName name="налог_имущество">'[1]Бюдж-тенге'!#REF!</definedName>
    <definedName name="налог_транспорт">'[1]Бюдж-тенге'!#REF!</definedName>
    <definedName name="налог_ЦБ">'[1]Бюдж-тенге'!#REF!</definedName>
    <definedName name="налоги">'[1]Бюдж-тенге'!#REF!</definedName>
    <definedName name="НДС">'[1]Бюдж-тенге'!#REF!</definedName>
    <definedName name="Область_печати_ИМ">#REF!</definedName>
    <definedName name="обмунд_инкасс">'[1]Бюдж-тенге'!#REF!</definedName>
    <definedName name="обмундир_охраны">'[1]Бюдж-тенге'!#REF!</definedName>
    <definedName name="Одобрение">[11]Data!$A$2:$A$21</definedName>
    <definedName name="оплата_труда">'[1]Бюдж-тенге'!#REF!</definedName>
    <definedName name="охрана">'[1]Бюдж-тенге'!#REF!</definedName>
    <definedName name="подгот_кадров">'[1]Бюдж-тенге'!#REF!</definedName>
    <definedName name="подписка">'[1]Бюдж-тенге'!#REF!</definedName>
    <definedName name="проч_адмрасх">'[1]Бюдж-тенге'!#REF!</definedName>
    <definedName name="проч_операц">'[1]Бюдж-тенге'!#REF!</definedName>
    <definedName name="прочие_налог">'[1]Бюдж-тенге'!#REF!</definedName>
    <definedName name="прочие_общехоз">'[1]Бюдж-тенге'!#REF!</definedName>
    <definedName name="прочие_расх">'[1]Бюдж-тенге'!#REF!</definedName>
    <definedName name="расх_мат_охраны">'[1]Бюдж-тенге'!#REF!</definedName>
    <definedName name="расх_матер_инкасс">'[1]Бюдж-тенге'!#REF!</definedName>
    <definedName name="Регион">[11]Data!$C$2:$C$13</definedName>
    <definedName name="реклама">'[1]Бюдж-тенге'!#REF!</definedName>
    <definedName name="ремонт">'[1]Бюдж-тенге'!#REF!</definedName>
    <definedName name="связь">'[1]Бюдж-тенге'!#REF!</definedName>
    <definedName name="Сектор">[11]Data!$D$2:$D$15</definedName>
    <definedName name="содерж_помещ">'[1]Бюдж-тенге'!#REF!</definedName>
    <definedName name="спец_одежд_обсл_перс">'[1]Бюдж-тенге'!#REF!</definedName>
    <definedName name="Статуск">[11]Data!$F$2:$F$3</definedName>
    <definedName name="Статусп">[11]Data!$G$2:$G$6</definedName>
    <definedName name="техобслуж_ВТ">'[1]Бюдж-тенге'!#REF!</definedName>
    <definedName name="техобслуж_ОС">'[1]Бюдж-тенге'!#REF!</definedName>
    <definedName name="транспорт">'[1]Бюдж-тенге'!#REF!</definedName>
    <definedName name="Финансирование">[11]Data!$B$2:$B$21</definedName>
  </definedNames>
  <calcPr calcId="145621"/>
</workbook>
</file>

<file path=xl/calcChain.xml><?xml version="1.0" encoding="utf-8"?>
<calcChain xmlns="http://schemas.openxmlformats.org/spreadsheetml/2006/main">
  <c r="E27" i="3" l="1"/>
  <c r="D27" i="3"/>
  <c r="E20" i="3"/>
  <c r="E14" i="3"/>
  <c r="E29" i="3" s="1"/>
  <c r="E31" i="3" s="1"/>
  <c r="E33" i="3" s="1"/>
  <c r="E35" i="3" s="1"/>
  <c r="E7" i="3"/>
  <c r="D7" i="3"/>
  <c r="D11" i="3" s="1"/>
  <c r="D14" i="3" s="1"/>
  <c r="D49" i="1"/>
  <c r="D46" i="1"/>
  <c r="C46" i="1"/>
  <c r="D41" i="1"/>
  <c r="D39" i="1"/>
  <c r="D33" i="1"/>
  <c r="C33" i="1"/>
  <c r="D22" i="1"/>
  <c r="D15" i="1"/>
  <c r="D24" i="1" s="1"/>
  <c r="C15" i="1"/>
  <c r="C22" i="1" l="1"/>
  <c r="C39" i="1"/>
  <c r="C41" i="1" s="1"/>
  <c r="C49" i="1" s="1"/>
  <c r="D20" i="3"/>
  <c r="D29" i="3" s="1"/>
  <c r="D31" i="3" s="1"/>
  <c r="D33" i="3" s="1"/>
  <c r="D35" i="3" s="1"/>
  <c r="C24" i="1"/>
  <c r="C50" i="1" l="1"/>
</calcChain>
</file>

<file path=xl/sharedStrings.xml><?xml version="1.0" encoding="utf-8"?>
<sst xmlns="http://schemas.openxmlformats.org/spreadsheetml/2006/main" count="155" uniqueCount="122">
  <si>
    <t>Прим.</t>
  </si>
  <si>
    <t>АКТИВЫ</t>
  </si>
  <si>
    <t>Краткосрочные активы</t>
  </si>
  <si>
    <t>денежные средства и их эквиваленты</t>
  </si>
  <si>
    <t>средства в финансовых учреждениях</t>
  </si>
  <si>
    <t>прочие краткосрочные финансовые активы</t>
  </si>
  <si>
    <t>производные финансовые инструменты</t>
  </si>
  <si>
    <t>текущая часть чистых инвестиций в финансовый лизинг</t>
  </si>
  <si>
    <t>в т.ч. текущая часть чистых инвестиций в исламский финансовый лизинг</t>
  </si>
  <si>
    <t>дебиторская задолженность по факторинговым операциям</t>
  </si>
  <si>
    <t>авансы и предоплата</t>
  </si>
  <si>
    <t>оборудование для продажи или передачи в лизинг</t>
  </si>
  <si>
    <t>в т.ч. оборудование для передачи в исламский лизинг</t>
  </si>
  <si>
    <t>прочая дебиторская задолженность</t>
  </si>
  <si>
    <t>Итого краткосрочных активов</t>
  </si>
  <si>
    <t>Долгосрочные активы</t>
  </si>
  <si>
    <t>Долгосрочная дебиторская задолженность</t>
  </si>
  <si>
    <t>Долгосрочная часть чистых инвестиций в финансовый лизинг</t>
  </si>
  <si>
    <t>в.т.ч. долгосрочная часть чистых инвестиций в исламский финансовый лизинг</t>
  </si>
  <si>
    <t>Основные средства и нематериальные активы</t>
  </si>
  <si>
    <t>ИТОГО АКТИВОВ</t>
  </si>
  <si>
    <t>ОБЯЗАТЕЛЬСТВА</t>
  </si>
  <si>
    <t>Краткосрочные обязательства</t>
  </si>
  <si>
    <t>Средства в финансовых учреждениях</t>
  </si>
  <si>
    <t>Кредиторская задолженность</t>
  </si>
  <si>
    <t>Текущие налоговые обязательства по подоходному налогу</t>
  </si>
  <si>
    <t>Авансовые платежи от лизингополучателей</t>
  </si>
  <si>
    <t>Прочие обязательства</t>
  </si>
  <si>
    <t>Итого краткосрочные обязательства</t>
  </si>
  <si>
    <t>Долгосрочные обязательства</t>
  </si>
  <si>
    <t>Прочие краткосрочные обязательства по НДС</t>
  </si>
  <si>
    <t>в. т.ч. прочие краткосрочные обязательства по НДС по исламскому лизингу</t>
  </si>
  <si>
    <t>Итого долгосрочные обязательства</t>
  </si>
  <si>
    <t>Итого обязательства</t>
  </si>
  <si>
    <t>Капитал</t>
  </si>
  <si>
    <t>Уставный капитал</t>
  </si>
  <si>
    <t xml:space="preserve">Нераспределённая прибыль </t>
  </si>
  <si>
    <t>ИТОГО ОБЯЗАТЕЛЬСТВ И КАПИТАЛА</t>
  </si>
  <si>
    <t>Денежные потоки от операционной деятельности:</t>
  </si>
  <si>
    <t>Прибыль до расходов по корпоративному подоходному налогу</t>
  </si>
  <si>
    <t>Процентные доходы</t>
  </si>
  <si>
    <t>Процентные расходы</t>
  </si>
  <si>
    <t>Износ и амортизация</t>
  </si>
  <si>
    <t>в т.ч. восстановление резерва под обесценение инвестиций в Исламский лизинг</t>
  </si>
  <si>
    <t>Резерв по факторинговым операциям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</si>
  <si>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</si>
  <si>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в операционных активах:</t>
  </si>
  <si>
    <t>Авансы и предоплата</t>
  </si>
  <si>
    <t>Прочая дебиторская задолженность</t>
  </si>
  <si>
    <t>Чистые инвестиции в финансовый лизинг</t>
  </si>
  <si>
    <t>Оборудование для продажи или передачи в лизинг</t>
  </si>
  <si>
    <t>НДС к уплате</t>
  </si>
  <si>
    <t>Корпоративный подоходный налог</t>
  </si>
  <si>
    <t>Прочие краткосрочные обязательства</t>
  </si>
  <si>
    <t>Движение денежных средств от инвестиционной деятельности:</t>
  </si>
  <si>
    <t>Реализация основных средств и нематериальных активов</t>
  </si>
  <si>
    <t>Приобретение основных средств и нематериальных активов</t>
  </si>
  <si>
    <t>Денежные потоки от финансовой деятельности:</t>
  </si>
  <si>
    <t>Дивиденды, выплаченные акционерам</t>
  </si>
  <si>
    <t>чистые инвенстиции в финансовый лизинг</t>
  </si>
  <si>
    <t>6131+6133</t>
  </si>
  <si>
    <t>в т.ч. чистые инвенстиции в исламский финансовый лизинг</t>
  </si>
  <si>
    <t>чистые процентные доходы до восстановления резерва под обесценение инвестиций в финансовый лизинг</t>
  </si>
  <si>
    <t>восстановление резерва под обесценение инвестиций в фиансовый лизинг</t>
  </si>
  <si>
    <t>в т.ч. восстановление резерва под обесценение инвестиций в исламский фиансовый лизинг</t>
  </si>
  <si>
    <t xml:space="preserve">чистые процентные доходы </t>
  </si>
  <si>
    <t>6132+6150-7330</t>
  </si>
  <si>
    <t>Прочие доходы</t>
  </si>
  <si>
    <t>6220+6284-7470</t>
  </si>
  <si>
    <t>Резерв под обесценение по факторинговым операциям</t>
  </si>
  <si>
    <t>(Резерв)/восстановление резерва по прочим операциям</t>
  </si>
  <si>
    <t>Расходы на персонал</t>
  </si>
  <si>
    <t>Прочие операционные расходы</t>
  </si>
  <si>
    <t>Доход (убыток) от продажи оборудования</t>
  </si>
  <si>
    <t>6010-6020+6281+к7010-д7010</t>
  </si>
  <si>
    <t>Чистая прибыль/(убытки) по операциям в иностранной валюте</t>
  </si>
  <si>
    <t>6250-7430</t>
  </si>
  <si>
    <t>Прибыль за год</t>
  </si>
  <si>
    <t>Итого совокупный доход за год</t>
  </si>
  <si>
    <t>Базовый и разводнённый убыток на акцию (тенге)</t>
  </si>
  <si>
    <t>Чистый (убыток)/прибыль от производных финансовых инструментов</t>
  </si>
  <si>
    <t>Непроцентные (расходы)/доходы</t>
  </si>
  <si>
    <t>Прочие непроцентные расходы</t>
  </si>
  <si>
    <t>Расходы по корпоративному подоходному налогу</t>
  </si>
  <si>
    <t>-</t>
  </si>
  <si>
    <t>Нераспре-деленная  прибыль</t>
  </si>
  <si>
    <t>Итого</t>
  </si>
  <si>
    <t>капитал</t>
  </si>
  <si>
    <t>31 декабря 2015 года</t>
  </si>
  <si>
    <t>Выплаченные дивиденды</t>
  </si>
  <si>
    <t>31 декабря 2016 года</t>
  </si>
  <si>
    <t>30 июня 2017 года</t>
  </si>
  <si>
    <t>Приме-чания</t>
  </si>
  <si>
    <t xml:space="preserve">2016 года </t>
  </si>
  <si>
    <t>Корректировки на:</t>
  </si>
  <si>
    <t>в т.ч. процентные доходы по Исламскому лизингу</t>
  </si>
  <si>
    <t xml:space="preserve">Восстановление резерва под обесценение инвестиций в финансовый лизинг </t>
  </si>
  <si>
    <t>Резерв по прочим операциям</t>
  </si>
  <si>
    <t>(Прибыль)/убытки от продажи оборудования</t>
  </si>
  <si>
    <t>Нереализованная прибыль по операциям в иностранной валюте</t>
  </si>
  <si>
    <t>Изменение справедливой стоимости производных инструментов</t>
  </si>
  <si>
    <t>в т.ч . чистые инвестиции в Исламский лизинг</t>
  </si>
  <si>
    <t>в т.ч. оборудование для передачи в Исламский лизинг</t>
  </si>
  <si>
    <t>(Уменьшение)/увеличение в операционных обязательствах:</t>
  </si>
  <si>
    <t>Проценты полученные</t>
  </si>
  <si>
    <t>в т.ч. проценты, полученные по Исламскому лизингу</t>
  </si>
  <si>
    <t>Проценты оплаченные</t>
  </si>
  <si>
    <t xml:space="preserve">Чистое приток денежных средств от операционной деятельности  </t>
  </si>
  <si>
    <t>Чистый приток/(отток) денежных средств от инвестиционной деятельности</t>
  </si>
  <si>
    <t>Поступление средств от финансовых учреждений</t>
  </si>
  <si>
    <t>Выплата средств финансовым учреждениям</t>
  </si>
  <si>
    <t>Чистый (отток)/приток денежных средств от финансовой деятельности</t>
  </si>
  <si>
    <t xml:space="preserve">Чистое изменение в денежных средствах и их эквивалентах </t>
  </si>
  <si>
    <t>Влияние изменений курса иностранной валюты на остатки денежных средств и их эквивалентов в иностранной валюте</t>
  </si>
  <si>
    <t>Денежные средства и их эквиваленты, на начало</t>
  </si>
  <si>
    <t>Денежные средства и их эквиваленты, на конец</t>
  </si>
  <si>
    <t>1 полугодие</t>
  </si>
  <si>
    <t xml:space="preserve">2017 года </t>
  </si>
  <si>
    <t>30 июня 
2017 года</t>
  </si>
  <si>
    <t>31 декабря 
2016 года</t>
  </si>
  <si>
    <t>1 полугодие 2017 года</t>
  </si>
  <si>
    <t>1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</si>
</sst>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#,##0.00000"/>
    <numFmt numFmtId="165" formatCode="#,##0.000"/>
    <numFmt numFmtId="166" formatCode="_-* #,##0.00_р_._-;\-* #,##0.00_р_._-;_-* &quot;-&quot;??_р_._-;_-@_-"/>
    <numFmt numFmtId="167" formatCode="_(* #,##0.00_);_(* \(#,##0.00\);_(* &quot;-&quot;??_);_(@_)"/>
    <numFmt numFmtId="168" formatCode="_-* #,##0.00_-;\-* #,##0.00_-;_-* &quot;-&quot;??_-;_-@_-"/>
    <numFmt numFmtId="169" formatCode="_-* #,##0\ _D_M_-;\-* #,##0\ _D_M_-;_-* &quot;-&quot;\ _D_M_-;_-@_-"/>
    <numFmt numFmtId="170" formatCode="_-* #,##0.00\ _D_M_-;\-* #,##0.00\ _D_M_-;_-* &quot;-&quot;??\ _D_M_-;_-@_-"/>
    <numFmt numFmtId="171" formatCode="&quot;р.&quot;#,##0\ ;\-&quot;р.&quot;#,##0"/>
    <numFmt numFmtId="172" formatCode="&quot;р.&quot;#,##0.00\ ;\(&quot;р.&quot;#,##0.00\)"/>
    <numFmt numFmtId="173" formatCode="_-* #,##0\ _P_t_s_-;\-* #,##0\ _P_t_s_-;_-* &quot;-&quot;\ _P_t_s_-;_-@_-"/>
    <numFmt numFmtId="174" formatCode="_-* #,##0.00\ _P_t_s_-;\-* #,##0.00\ _P_t_s_-;_-* &quot;-&quot;??\ _P_t_s_-;_-@_-"/>
    <numFmt numFmtId="175" formatCode="_-* #,##0&quot;р.&quot;_-;\-* #,##0&quot;р.&quot;_-;_-* &quot;-&quot;&quot;р.&quot;_-;_-@_-"/>
    <numFmt numFmtId="176" formatCode="_-* #,##0.00&quot;р.&quot;_-;\-* #,##0.00&quot;р.&quot;_-;_-* &quot;-&quot;??&quot;р.&quot;_-;_-@_-"/>
    <numFmt numFmtId="177" formatCode="_(* #,##0_);_(* \(#,##0\);_(* &quot;-&quot;??_);_(@_)"/>
    <numFmt numFmtId="178" formatCode="_(* #,##0_);_(* \(#,##0\);_(* &quot;-&quot;_);_(@_)"/>
    <numFmt numFmtId="179" formatCode="_(* #,##0.000_);_(* \(#,##0.000\);_(* &quot;-&quot;_);_(@_)"/>
    <numFmt numFmtId="180" formatCode="_(* #,##0.0_);_(* \(#,##0.0\);_(* &quot;-&quot;??_);_(@_)"/>
    <numFmt numFmtId="181" formatCode="_(* #,##0.00_);_(* \(#,##0.00\);_(* &quot;-&quot;_);_(@_)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u/>
      <sz val="7.5"/>
      <color indexed="12"/>
      <name val="Arial Cyr"/>
    </font>
    <font>
      <sz val="10"/>
      <color theme="1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2"/>
      <name val="Tms Rmn"/>
      <charset val="204"/>
    </font>
    <font>
      <b/>
      <sz val="1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0"/>
      <name val="Arial"/>
      <family val="2"/>
    </font>
    <font>
      <sz val="9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color indexed="0"/>
      <name val="Helv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9"/>
      <name val="Arial"/>
      <family val="2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171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2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2" fillId="0" borderId="0"/>
    <xf numFmtId="0" fontId="10" fillId="0" borderId="0"/>
    <xf numFmtId="0" fontId="20" fillId="0" borderId="0"/>
    <xf numFmtId="0" fontId="10" fillId="0" borderId="0"/>
    <xf numFmtId="0" fontId="23" fillId="0" borderId="0"/>
    <xf numFmtId="0" fontId="19" fillId="0" borderId="0"/>
    <xf numFmtId="0" fontId="24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25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/>
    <xf numFmtId="167" fontId="2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left" wrapText="1" indent="2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wrapText="1" inden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 indent="1"/>
    </xf>
    <xf numFmtId="3" fontId="2" fillId="0" borderId="2" xfId="0" applyNumberFormat="1" applyFont="1" applyFill="1" applyBorder="1" applyAlignment="1">
      <alignment horizontal="right" wrapText="1"/>
    </xf>
    <xf numFmtId="164" fontId="0" fillId="0" borderId="0" xfId="0" applyNumberFormat="1"/>
    <xf numFmtId="3" fontId="0" fillId="0" borderId="0" xfId="0" applyNumberFormat="1"/>
    <xf numFmtId="0" fontId="5" fillId="0" borderId="2" xfId="0" applyFont="1" applyFill="1" applyBorder="1" applyAlignment="1">
      <alignment horizontal="left" wrapText="1" indent="1"/>
    </xf>
    <xf numFmtId="3" fontId="5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 indent="2"/>
    </xf>
    <xf numFmtId="3" fontId="3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center" wrapText="1"/>
    </xf>
    <xf numFmtId="3" fontId="2" fillId="0" borderId="2" xfId="1" applyNumberFormat="1" applyFont="1" applyFill="1" applyBorder="1" applyAlignment="1">
      <alignment horizontal="right" wrapText="1"/>
    </xf>
    <xf numFmtId="165" fontId="0" fillId="0" borderId="0" xfId="0" applyNumberFormat="1"/>
    <xf numFmtId="3" fontId="3" fillId="0" borderId="2" xfId="0" applyNumberFormat="1" applyFont="1" applyFill="1" applyBorder="1" applyAlignment="1">
      <alignment horizontal="right" vertical="top" wrapText="1"/>
    </xf>
    <xf numFmtId="43" fontId="0" fillId="0" borderId="0" xfId="1" applyFont="1"/>
    <xf numFmtId="0" fontId="13" fillId="2" borderId="0" xfId="67" applyFont="1" applyFill="1"/>
    <xf numFmtId="177" fontId="13" fillId="2" borderId="0" xfId="67" applyNumberFormat="1" applyFont="1" applyFill="1"/>
    <xf numFmtId="3" fontId="13" fillId="2" borderId="0" xfId="67" applyNumberFormat="1" applyFont="1" applyFill="1"/>
    <xf numFmtId="0" fontId="13" fillId="2" borderId="0" xfId="67" applyFont="1" applyFill="1" applyAlignment="1">
      <alignment horizontal="center" wrapText="1"/>
    </xf>
    <xf numFmtId="0" fontId="28" fillId="2" borderId="0" xfId="67" applyFont="1" applyFill="1" applyAlignment="1">
      <alignment horizontal="center"/>
    </xf>
    <xf numFmtId="177" fontId="13" fillId="2" borderId="0" xfId="87" applyNumberFormat="1" applyFont="1" applyFill="1" applyAlignment="1">
      <alignment horizontal="center" wrapText="1"/>
    </xf>
    <xf numFmtId="177" fontId="13" fillId="2" borderId="0" xfId="87" applyNumberFormat="1" applyFont="1" applyFill="1"/>
    <xf numFmtId="178" fontId="13" fillId="2" borderId="0" xfId="29" applyNumberFormat="1" applyFont="1" applyFill="1" applyAlignment="1">
      <alignment horizontal="center"/>
    </xf>
    <xf numFmtId="178" fontId="13" fillId="2" borderId="0" xfId="67" applyNumberFormat="1" applyFont="1" applyFill="1"/>
    <xf numFmtId="179" fontId="13" fillId="2" borderId="0" xfId="67" applyNumberFormat="1" applyFont="1" applyFill="1"/>
    <xf numFmtId="0" fontId="13" fillId="2" borderId="0" xfId="67" applyFont="1" applyFill="1" applyAlignment="1">
      <alignment vertical="center"/>
    </xf>
    <xf numFmtId="177" fontId="13" fillId="0" borderId="0" xfId="87" applyNumberFormat="1" applyFont="1" applyFill="1"/>
    <xf numFmtId="0" fontId="13" fillId="0" borderId="0" xfId="67" applyFont="1" applyFill="1"/>
    <xf numFmtId="4" fontId="13" fillId="2" borderId="0" xfId="67" applyNumberFormat="1" applyFont="1" applyFill="1"/>
    <xf numFmtId="177" fontId="28" fillId="2" borderId="0" xfId="87" applyNumberFormat="1" applyFont="1" applyFill="1"/>
    <xf numFmtId="0" fontId="28" fillId="2" borderId="0" xfId="67" applyFont="1" applyFill="1" applyAlignment="1">
      <alignment vertical="center"/>
    </xf>
    <xf numFmtId="180" fontId="13" fillId="2" borderId="0" xfId="87" applyNumberFormat="1" applyFont="1" applyFill="1"/>
    <xf numFmtId="177" fontId="13" fillId="0" borderId="0" xfId="67" applyNumberFormat="1" applyFont="1" applyFill="1"/>
    <xf numFmtId="178" fontId="13" fillId="2" borderId="0" xfId="87" applyNumberFormat="1" applyFont="1" applyFill="1"/>
    <xf numFmtId="181" fontId="13" fillId="2" borderId="0" xfId="67" applyNumberFormat="1" applyFont="1" applyFill="1"/>
    <xf numFmtId="178" fontId="3" fillId="0" borderId="0" xfId="18" applyNumberFormat="1" applyFont="1" applyFill="1" applyAlignment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indent="1"/>
    </xf>
    <xf numFmtId="0" fontId="29" fillId="0" borderId="0" xfId="0" applyFont="1" applyFill="1" applyBorder="1" applyAlignment="1">
      <alignment horizontal="center" wrapText="1"/>
    </xf>
    <xf numFmtId="3" fontId="2" fillId="0" borderId="0" xfId="82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4" fontId="30" fillId="0" borderId="0" xfId="73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 indent="1"/>
    </xf>
    <xf numFmtId="0" fontId="34" fillId="0" borderId="0" xfId="0" applyFont="1" applyAlignment="1">
      <alignment horizontal="left" vertical="center" wrapText="1" indent="1"/>
    </xf>
    <xf numFmtId="0" fontId="34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 inden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 inden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177" fontId="2" fillId="0" borderId="5" xfId="1" applyNumberFormat="1" applyFont="1" applyFill="1" applyBorder="1" applyAlignment="1">
      <alignment horizontal="right" vertical="center" wrapText="1"/>
    </xf>
    <xf numFmtId="177" fontId="33" fillId="0" borderId="0" xfId="0" applyNumberFormat="1" applyFont="1" applyAlignment="1">
      <alignment horizontal="right" vertical="center" wrapText="1"/>
    </xf>
    <xf numFmtId="177" fontId="34" fillId="0" borderId="0" xfId="0" applyNumberFormat="1" applyFont="1" applyAlignment="1">
      <alignment horizontal="right" vertical="center" wrapText="1"/>
    </xf>
    <xf numFmtId="177" fontId="33" fillId="0" borderId="1" xfId="0" applyNumberFormat="1" applyFont="1" applyBorder="1" applyAlignment="1">
      <alignment horizontal="right" vertical="center" wrapText="1"/>
    </xf>
    <xf numFmtId="177" fontId="33" fillId="0" borderId="6" xfId="0" applyNumberFormat="1" applyFont="1" applyBorder="1" applyAlignment="1">
      <alignment horizontal="right" vertical="center" wrapText="1"/>
    </xf>
    <xf numFmtId="177" fontId="31" fillId="0" borderId="0" xfId="0" applyNumberFormat="1" applyFont="1" applyAlignment="1">
      <alignment horizontal="right" vertical="center" wrapText="1"/>
    </xf>
    <xf numFmtId="177" fontId="31" fillId="0" borderId="0" xfId="0" applyNumberFormat="1" applyFont="1" applyAlignment="1">
      <alignment horizontal="left" vertical="center" wrapText="1"/>
    </xf>
    <xf numFmtId="177" fontId="32" fillId="0" borderId="0" xfId="0" applyNumberFormat="1" applyFont="1" applyAlignment="1">
      <alignment horizontal="right" vertical="center" wrapText="1"/>
    </xf>
    <xf numFmtId="177" fontId="32" fillId="0" borderId="0" xfId="0" applyNumberFormat="1" applyFont="1" applyAlignment="1">
      <alignment horizontal="left" vertical="center" wrapText="1"/>
    </xf>
    <xf numFmtId="177" fontId="32" fillId="0" borderId="1" xfId="0" applyNumberFormat="1" applyFont="1" applyBorder="1" applyAlignment="1">
      <alignment horizontal="right" vertical="center" wrapText="1"/>
    </xf>
    <xf numFmtId="177" fontId="32" fillId="0" borderId="1" xfId="0" applyNumberFormat="1" applyFont="1" applyBorder="1" applyAlignment="1">
      <alignment horizontal="left" vertical="center" wrapText="1"/>
    </xf>
    <xf numFmtId="177" fontId="31" fillId="0" borderId="6" xfId="0" applyNumberFormat="1" applyFont="1" applyBorder="1" applyAlignment="1">
      <alignment horizontal="right" vertical="center" wrapText="1"/>
    </xf>
    <xf numFmtId="177" fontId="31" fillId="0" borderId="6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177" fontId="33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3" fillId="0" borderId="0" xfId="0" applyFont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 inden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right" vertical="top" wrapText="1"/>
    </xf>
  </cellXfs>
  <cellStyles count="91">
    <cellStyle name="???????????" xfId="2"/>
    <cellStyle name="????????????? ???????????" xfId="3"/>
    <cellStyle name="Ãèïåðññûëêà" xfId="4"/>
    <cellStyle name="Comma 13" xfId="5"/>
    <cellStyle name="Comma 2" xfId="6"/>
    <cellStyle name="Comma 2 2" xfId="7"/>
    <cellStyle name="Comma 2 3" xfId="8"/>
    <cellStyle name="Comma 2 4" xfId="9"/>
    <cellStyle name="Comma 2_SKL Package Nov 12" xfId="10"/>
    <cellStyle name="Comma 3" xfId="11"/>
    <cellStyle name="Comma 3 2" xfId="12"/>
    <cellStyle name="Comma 3 3" xfId="13"/>
    <cellStyle name="Comma 4" xfId="14"/>
    <cellStyle name="Comma 5" xfId="15"/>
    <cellStyle name="Comma 6" xfId="16"/>
    <cellStyle name="Comma_OD summary 2" xfId="17"/>
    <cellStyle name="Comma_Worksheet in 2241 3 Cashflow statement - consolidated 31 12 01, 31 12 00" xfId="18"/>
    <cellStyle name="Dezimal [0]_RESULTS" xfId="19"/>
    <cellStyle name="Dezimal_RESULTS" xfId="20"/>
    <cellStyle name="E&amp;Y House" xfId="21"/>
    <cellStyle name="Header1" xfId="22"/>
    <cellStyle name="Header2" xfId="23"/>
    <cellStyle name="International" xfId="24"/>
    <cellStyle name="International1" xfId="25"/>
    <cellStyle name="Îòêðûâàâøàÿñÿ ãèïåðññûëêà" xfId="26"/>
    <cellStyle name="Millares [0]_laroux" xfId="27"/>
    <cellStyle name="Millares_laroux" xfId="28"/>
    <cellStyle name="Normal 12" xfId="29"/>
    <cellStyle name="Normal 2" xfId="30"/>
    <cellStyle name="Normal 2 2" xfId="31"/>
    <cellStyle name="Normal 2 3" xfId="32"/>
    <cellStyle name="Normal 2_BTAO Budget 2009-11 Mar 4" xfId="33"/>
    <cellStyle name="Normal 3" xfId="34"/>
    <cellStyle name="Normal 3 2" xfId="35"/>
    <cellStyle name="Normal 4" xfId="36"/>
    <cellStyle name="Normal 4 2" xfId="37"/>
    <cellStyle name="Normal 4_Execution details" xfId="38"/>
    <cellStyle name="Normal 5" xfId="39"/>
    <cellStyle name="Normal 6" xfId="40"/>
    <cellStyle name="Normal 7" xfId="41"/>
    <cellStyle name="Normal 7 2" xfId="42"/>
    <cellStyle name="Normal 7_Execution details" xfId="43"/>
    <cellStyle name="Normal 8" xfId="44"/>
    <cellStyle name="Normal 8 2" xfId="45"/>
    <cellStyle name="Normal 8_Execution details" xfId="46"/>
    <cellStyle name="Normal_CAP KTG distribution 2006 - year" xfId="47"/>
    <cellStyle name="Percent 2" xfId="48"/>
    <cellStyle name="Percent 3" xfId="49"/>
    <cellStyle name="Percent 3 2" xfId="50"/>
    <cellStyle name="Percent 4" xfId="51"/>
    <cellStyle name="Percent 4 2" xfId="52"/>
    <cellStyle name="Percent 4 3" xfId="53"/>
    <cellStyle name="Percent 5" xfId="54"/>
    <cellStyle name="Percent 5 2" xfId="55"/>
    <cellStyle name="Standard_RESULTS" xfId="56"/>
    <cellStyle name="Style 1" xfId="57"/>
    <cellStyle name="W?hrung [0]_RESULTS" xfId="58"/>
    <cellStyle name="W?hrung_RESULTS" xfId="59"/>
    <cellStyle name="Währung [0]_RESULTS" xfId="60"/>
    <cellStyle name="Währung_RESULTS" xfId="61"/>
    <cellStyle name="Обычный" xfId="0" builtinId="0"/>
    <cellStyle name="Обычный 2" xfId="62"/>
    <cellStyle name="Обычный 2 2" xfId="63"/>
    <cellStyle name="Обычный 2 3" xfId="64"/>
    <cellStyle name="Обычный 2_Lease Portfolio Oct 14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Лист1" xfId="73"/>
    <cellStyle name="Процентный 2" xfId="74"/>
    <cellStyle name="Процентный 2 2" xfId="75"/>
    <cellStyle name="Процентный 3" xfId="76"/>
    <cellStyle name="Процентный 3 2" xfId="77"/>
    <cellStyle name="Процентный 3 3" xfId="78"/>
    <cellStyle name="Процентный 4" xfId="79"/>
    <cellStyle name="Процентный 5" xfId="80"/>
    <cellStyle name="Стиль 1" xfId="81"/>
    <cellStyle name="Финансовый" xfId="1" builtinId="3"/>
    <cellStyle name="Финансовый 2" xfId="82"/>
    <cellStyle name="Финансовый 2 2" xfId="83"/>
    <cellStyle name="Финансовый 2 2 2" xfId="84"/>
    <cellStyle name="Финансовый 2_Пруд норм Nov 12" xfId="85"/>
    <cellStyle name="Финансовый 3" xfId="86"/>
    <cellStyle name="Финансовый 4" xfId="87"/>
    <cellStyle name="Финансовый 4 2" xfId="88"/>
    <cellStyle name="Финансовый 5" xfId="89"/>
    <cellStyle name="Финансовый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rida\&#1041;&#1070;&#1044;&#1046;&#1045;&#1058;\&#1041;&#1102;&#1076;&#1078;_&#1082;&#1086;&#1088;&#1088;03\WINDOWS\Temporary%20Internet%20Files\Content.IE5\KL0ZO34V\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asiya\Local%20Settings\Temporary%20Internet%20Files\OLK137\&#1045;&#1078;&#1077;&#1076;&#1085;&#1077;&#1074;&#1085;&#1099;&#1081;%20&#1086;&#1090;&#1095;&#1077;&#1090;%20&#1044;&#1051;_&#1052;&#1072;&#1088;&#1090;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dtazabekova\Local%20Settings\Temporary%20Internet%20Files\Content.IE5\KD2J05QB\&#1045;&#1078;&#1077;&#1076;&#1085;&#1077;&#1074;&#1085;&#1099;&#1081;%20&#1086;&#1090;&#1095;&#1077;&#1090;%20&#1052;&#1072;&#1081;%202008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Svetlana\Local%20Settings\Temporary%20Internet%20Files\OLK10C\Exectuion%20Sheet-%20BTAORIX-March-08-Alm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dtazabekova\Local%20Settings\Temporary%20Internet%20Files\Content.IE5\KD2J05QB\&#1045;&#1078;&#1077;&#1076;&#1085;&#1077;&#1074;&#1085;&#1099;&#1081;%20&#1086;&#1090;&#1095;&#1077;&#1090;%20&#1052;&#1072;&#1081;%202008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dtazabekova\&#1056;&#1072;&#1073;&#1086;&#1095;&#1080;&#1081;%20&#1089;&#1090;&#1086;&#1083;\Cash%20flow\&#1045;&#1078;&#1077;&#1076;&#1085;&#1077;&#1074;&#1085;&#1099;&#1081;%20&#1086;&#1090;&#1095;&#1077;&#1090;%20&#1052;&#1072;&#1081;%202008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Aubakirova\Local%20Settings\Temporary%20Internet%20Files\OLK81\&#1045;&#1078;&#1077;&#1076;&#1085;&#1077;&#1074;&#1085;&#1099;&#1081;%20&#1086;&#1090;&#1095;&#1077;&#1090;%20&#1052;&#1072;&#1081;%202008_1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acheslav\work\mailbox\&#1041;&#1102;&#1076;&#1078;&#1077;&#1090;%20&#1087;&#1086;%20&#1083;&#1080;&#1079;&#1080;&#1085;&#1075;&#1091;%2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dagazyeva\MAILBO\Documents%20and%20Settings\dtazabekova\&#1056;&#1072;&#1073;&#1086;&#1095;&#1080;&#1081;%20&#1089;&#1090;&#1086;&#1083;\&#1045;&#1078;&#1077;&#1076;&#1085;&#1077;&#1074;&#1085;&#1099;&#1081;%20&#1086;&#1090;&#1095;&#1077;&#1090;%20&#1052;&#1072;&#1081;%202008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  <sheetName val="Бюдж-тенг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  <sheetName val="Data"/>
      <sheetName val="Профинансировано"/>
    </sheetNames>
    <sheetDataSet>
      <sheetData sheetId="0" refreshError="1"/>
      <sheetData sheetId="1">
        <row r="2">
          <cell r="A2" t="str">
            <v>Арман И</v>
          </cell>
          <cell r="B2" t="str">
            <v>Арман И</v>
          </cell>
          <cell r="C2" t="str">
            <v>Алматы</v>
          </cell>
          <cell r="D2" t="str">
            <v>СХ</v>
          </cell>
          <cell r="E2" t="str">
            <v>KZT</v>
          </cell>
          <cell r="F2" t="str">
            <v>NEW</v>
          </cell>
          <cell r="G2" t="str">
            <v>IAF</v>
          </cell>
        </row>
        <row r="3">
          <cell r="A3" t="str">
            <v>Даурен Н</v>
          </cell>
          <cell r="B3" t="str">
            <v>Даурен Н</v>
          </cell>
          <cell r="C3" t="str">
            <v>Актобе</v>
          </cell>
          <cell r="D3" t="str">
            <v>Медицина</v>
          </cell>
          <cell r="E3" t="str">
            <v>USD</v>
          </cell>
          <cell r="F3" t="str">
            <v>EXISTING</v>
          </cell>
          <cell r="G3" t="str">
            <v>in process</v>
          </cell>
        </row>
        <row r="4">
          <cell r="A4" t="str">
            <v>Ренат А</v>
          </cell>
          <cell r="B4" t="str">
            <v>Ренат А</v>
          </cell>
          <cell r="C4" t="str">
            <v>Астана</v>
          </cell>
          <cell r="D4" t="str">
            <v>Производство</v>
          </cell>
          <cell r="E4" t="str">
            <v>EUR</v>
          </cell>
          <cell r="G4" t="str">
            <v>OLP</v>
          </cell>
        </row>
        <row r="5">
          <cell r="A5" t="str">
            <v>Аскат Н</v>
          </cell>
          <cell r="B5" t="str">
            <v>Аскат Н</v>
          </cell>
          <cell r="C5" t="str">
            <v>Атырау</v>
          </cell>
          <cell r="D5" t="str">
            <v>Полиграфия</v>
          </cell>
          <cell r="E5" t="str">
            <v>RUR</v>
          </cell>
          <cell r="G5" t="str">
            <v>approved</v>
          </cell>
        </row>
        <row r="6">
          <cell r="A6" t="str">
            <v>Медет Б</v>
          </cell>
          <cell r="B6" t="str">
            <v>Медет Б</v>
          </cell>
          <cell r="C6" t="str">
            <v>Караганда</v>
          </cell>
          <cell r="D6" t="str">
            <v>Телекомуникации и связь</v>
          </cell>
          <cell r="G6" t="str">
            <v>Fainans</v>
          </cell>
        </row>
        <row r="7">
          <cell r="A7" t="str">
            <v>Каринэ А</v>
          </cell>
          <cell r="B7" t="str">
            <v>Каринэ А</v>
          </cell>
          <cell r="C7" t="str">
            <v>Павлодар</v>
          </cell>
          <cell r="D7" t="str">
            <v>Строительство/ Дорожное</v>
          </cell>
        </row>
        <row r="8">
          <cell r="A8" t="str">
            <v>Алинура И</v>
          </cell>
          <cell r="B8" t="str">
            <v>Алинура И</v>
          </cell>
          <cell r="C8" t="str">
            <v>Петропавловск (СКО)</v>
          </cell>
          <cell r="D8" t="str">
            <v>Строительство/ Другое</v>
          </cell>
        </row>
        <row r="9">
          <cell r="A9" t="str">
            <v>Шынар К</v>
          </cell>
          <cell r="B9" t="str">
            <v>Шынар К</v>
          </cell>
          <cell r="C9" t="str">
            <v>Уральск (ЗКО)</v>
          </cell>
          <cell r="D9" t="str">
            <v>Транспорт/ Грузовые</v>
          </cell>
        </row>
        <row r="10">
          <cell r="A10" t="str">
            <v>Алмаз А</v>
          </cell>
          <cell r="B10" t="str">
            <v>Алмаз А</v>
          </cell>
          <cell r="C10" t="str">
            <v>Усть-Каменогорск (ВКО)</v>
          </cell>
          <cell r="D10" t="str">
            <v>Транспорт/ Пасажирские</v>
          </cell>
        </row>
        <row r="11">
          <cell r="A11" t="str">
            <v>Максим К</v>
          </cell>
          <cell r="B11" t="str">
            <v>Максим К</v>
          </cell>
          <cell r="C11" t="str">
            <v>Шымкент (ЮКО)</v>
          </cell>
          <cell r="D11" t="str">
            <v>Услуги</v>
          </cell>
        </row>
        <row r="12">
          <cell r="A12" t="str">
            <v>Раушан Т</v>
          </cell>
          <cell r="B12" t="str">
            <v>Раушан Т</v>
          </cell>
          <cell r="C12" t="str">
            <v>Костанай</v>
          </cell>
          <cell r="D12" t="str">
            <v>Продукты питания</v>
          </cell>
        </row>
        <row r="13">
          <cell r="A13" t="str">
            <v>Айнур Ш</v>
          </cell>
          <cell r="B13" t="str">
            <v>Айнур Ш</v>
          </cell>
          <cell r="C13" t="str">
            <v>Кызылорда</v>
          </cell>
          <cell r="D13" t="str">
            <v>Нефт и Газ</v>
          </cell>
        </row>
        <row r="14">
          <cell r="A14" t="str">
            <v>Арай Б</v>
          </cell>
          <cell r="B14" t="str">
            <v>Арай Б</v>
          </cell>
          <cell r="D14" t="str">
            <v>Энергетика</v>
          </cell>
        </row>
        <row r="15">
          <cell r="A15" t="str">
            <v>Айман А</v>
          </cell>
          <cell r="B15" t="str">
            <v>Айман А</v>
          </cell>
          <cell r="D15" t="str">
            <v>Торговля</v>
          </cell>
        </row>
        <row r="16">
          <cell r="A16" t="str">
            <v>Юля Л</v>
          </cell>
          <cell r="B16" t="str">
            <v>Юля Л</v>
          </cell>
        </row>
        <row r="17">
          <cell r="A17" t="str">
            <v>Досым С</v>
          </cell>
          <cell r="B17" t="str">
            <v>Досым С</v>
          </cell>
        </row>
        <row r="18">
          <cell r="A18" t="str">
            <v>Адам М</v>
          </cell>
          <cell r="B18" t="str">
            <v>Адам М</v>
          </cell>
        </row>
        <row r="19">
          <cell r="A19" t="str">
            <v>Сергей Л</v>
          </cell>
          <cell r="B19" t="str">
            <v>Сергей Л</v>
          </cell>
        </row>
        <row r="20">
          <cell r="A20" t="str">
            <v>Валихан З</v>
          </cell>
          <cell r="B20" t="str">
            <v>Валихан З</v>
          </cell>
        </row>
        <row r="21">
          <cell r="A21" t="str">
            <v>Санжар Д</v>
          </cell>
          <cell r="B21" t="str">
            <v>Санжар Д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  <sheetName val="Data"/>
      <sheetName val="Профинансировано"/>
    </sheetNames>
    <sheetDataSet>
      <sheetData sheetId="0"/>
      <sheetData sheetId="1">
        <row r="2">
          <cell r="A2" t="str">
            <v>Арман И</v>
          </cell>
        </row>
        <row r="3">
          <cell r="A3" t="str">
            <v>Даурен Н</v>
          </cell>
        </row>
        <row r="4">
          <cell r="A4" t="str">
            <v>Ренат А</v>
          </cell>
        </row>
        <row r="5">
          <cell r="A5" t="str">
            <v>Аскат Н</v>
          </cell>
        </row>
        <row r="6">
          <cell r="A6" t="str">
            <v>Медет Б</v>
          </cell>
        </row>
        <row r="7">
          <cell r="A7" t="str">
            <v>Каринэ А</v>
          </cell>
        </row>
        <row r="8">
          <cell r="A8" t="str">
            <v>Алинура И</v>
          </cell>
        </row>
        <row r="9">
          <cell r="A9" t="str">
            <v>Шынар К</v>
          </cell>
        </row>
        <row r="10">
          <cell r="A10" t="str">
            <v>Алмаз А</v>
          </cell>
        </row>
        <row r="11">
          <cell r="A11" t="str">
            <v>Максим К</v>
          </cell>
        </row>
        <row r="12">
          <cell r="A12" t="str">
            <v>Раушан Т</v>
          </cell>
        </row>
        <row r="13">
          <cell r="A13" t="str">
            <v>Айнур Ш</v>
          </cell>
        </row>
        <row r="14">
          <cell r="A14" t="str">
            <v>Арай Б</v>
          </cell>
        </row>
        <row r="15">
          <cell r="A15" t="str">
            <v>Айман А</v>
          </cell>
        </row>
        <row r="16">
          <cell r="A16" t="str">
            <v>Юля Л</v>
          </cell>
        </row>
        <row r="17">
          <cell r="A17" t="str">
            <v>Досым С</v>
          </cell>
        </row>
        <row r="18">
          <cell r="A18" t="str">
            <v>Адам М</v>
          </cell>
        </row>
        <row r="19">
          <cell r="A19" t="str">
            <v>Сергей Л</v>
          </cell>
        </row>
        <row r="20">
          <cell r="A20" t="str">
            <v>Валихан З</v>
          </cell>
        </row>
        <row r="21">
          <cell r="A21" t="str">
            <v>Санжар Д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Daily Sheet"/>
      <sheetName val="data"/>
    </sheetNames>
    <sheetDataSet>
      <sheetData sheetId="0" refreshError="1"/>
      <sheetData sheetId="1" refreshError="1"/>
      <sheetData sheetId="2" refreshError="1">
        <row r="1">
          <cell r="A1" t="str">
            <v>Adam</v>
          </cell>
          <cell r="B1" t="str">
            <v>Aktau</v>
          </cell>
          <cell r="C1" t="str">
            <v>equipment</v>
          </cell>
          <cell r="D1" t="str">
            <v>in process</v>
          </cell>
          <cell r="E1" t="str">
            <v>new</v>
          </cell>
        </row>
        <row r="2">
          <cell r="A2" t="str">
            <v xml:space="preserve">Aiman </v>
          </cell>
          <cell r="B2" t="str">
            <v>Aktobe</v>
          </cell>
          <cell r="C2" t="str">
            <v>comm. vehicle</v>
          </cell>
          <cell r="D2" t="str">
            <v>IAF</v>
          </cell>
          <cell r="E2" t="str">
            <v>existing</v>
          </cell>
        </row>
        <row r="3">
          <cell r="A3" t="str">
            <v xml:space="preserve">Alinura </v>
          </cell>
          <cell r="B3" t="str">
            <v>Atyrau</v>
          </cell>
          <cell r="D3" t="str">
            <v>OLP</v>
          </cell>
        </row>
        <row r="4">
          <cell r="A4" t="str">
            <v>Almaz</v>
          </cell>
          <cell r="B4" t="str">
            <v>Astana</v>
          </cell>
          <cell r="C4" t="str">
            <v>real estate</v>
          </cell>
          <cell r="D4" t="str">
            <v>approved</v>
          </cell>
        </row>
        <row r="5">
          <cell r="A5" t="str">
            <v>Arman</v>
          </cell>
          <cell r="B5" t="str">
            <v>Almaty</v>
          </cell>
        </row>
        <row r="6">
          <cell r="A6" t="str">
            <v>Ashat</v>
          </cell>
          <cell r="B6" t="str">
            <v>Karaganda</v>
          </cell>
        </row>
        <row r="7">
          <cell r="A7" t="str">
            <v>Ainur</v>
          </cell>
          <cell r="B7" t="str">
            <v>Pavlodar</v>
          </cell>
        </row>
        <row r="8">
          <cell r="A8" t="str">
            <v>Raushan</v>
          </cell>
          <cell r="B8" t="str">
            <v>Petropavlovsk</v>
          </cell>
        </row>
        <row r="9">
          <cell r="A9" t="str">
            <v xml:space="preserve">Beibut </v>
          </cell>
          <cell r="B9" t="str">
            <v>Uralsk</v>
          </cell>
        </row>
        <row r="10">
          <cell r="A10" t="str">
            <v>Valihan</v>
          </cell>
          <cell r="B10" t="str">
            <v>Shymkent</v>
          </cell>
        </row>
        <row r="11">
          <cell r="A11" t="str">
            <v xml:space="preserve">Dauren </v>
          </cell>
          <cell r="B11" t="str">
            <v>Yst-Kamenogorsk</v>
          </cell>
        </row>
        <row r="12">
          <cell r="A12" t="str">
            <v>Arailym</v>
          </cell>
          <cell r="B12" t="str">
            <v>Astana</v>
          </cell>
        </row>
        <row r="13">
          <cell r="A13" t="str">
            <v>Farid B</v>
          </cell>
          <cell r="B13" t="str">
            <v>Kizilorda</v>
          </cell>
        </row>
        <row r="14">
          <cell r="A14" t="str">
            <v xml:space="preserve">Kanat </v>
          </cell>
          <cell r="B14" t="str">
            <v>Taraz</v>
          </cell>
        </row>
        <row r="15">
          <cell r="A15" t="str">
            <v xml:space="preserve">Nurlan </v>
          </cell>
          <cell r="B15" t="str">
            <v>Almaty</v>
          </cell>
        </row>
        <row r="16">
          <cell r="A16" t="str">
            <v xml:space="preserve">Renat </v>
          </cell>
          <cell r="B16" t="str">
            <v>Kostanay</v>
          </cell>
        </row>
        <row r="17">
          <cell r="A17" t="str">
            <v>Maxim</v>
          </cell>
        </row>
        <row r="18">
          <cell r="A18" t="str">
            <v>Elmira</v>
          </cell>
        </row>
        <row r="19">
          <cell r="A19" t="str">
            <v>Dosim</v>
          </cell>
        </row>
        <row r="20">
          <cell r="A20" t="str">
            <v>Олжас</v>
          </cell>
        </row>
        <row r="21">
          <cell r="A21" t="str">
            <v>Lazzat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FP20DB (3)"/>
      <sheetName val="U2.1013"/>
      <sheetName val="U2.1010"/>
      <sheetName val="Форма2"/>
      <sheetName val="definitions"/>
      <sheetName val="Выбор"/>
      <sheetName val="Санком"/>
      <sheetName val="KONSOLID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  <sheetName val="Data"/>
      <sheetName val="Профинансировано"/>
    </sheetNames>
    <sheetDataSet>
      <sheetData sheetId="0"/>
      <sheetData sheetId="1">
        <row r="2">
          <cell r="E2" t="str">
            <v>KZT</v>
          </cell>
        </row>
        <row r="3">
          <cell r="E3" t="str">
            <v>USD</v>
          </cell>
        </row>
        <row r="4">
          <cell r="E4" t="str">
            <v>EUR</v>
          </cell>
        </row>
        <row r="5">
          <cell r="E5" t="str">
            <v>RUR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  <sheetName val="Data"/>
      <sheetName val="Профинансировано"/>
    </sheetNames>
    <sheetDataSet>
      <sheetData sheetId="0"/>
      <sheetData sheetId="1">
        <row r="2">
          <cell r="D2" t="str">
            <v>СХ</v>
          </cell>
        </row>
        <row r="3">
          <cell r="D3" t="str">
            <v>Медицина</v>
          </cell>
        </row>
        <row r="4">
          <cell r="D4" t="str">
            <v>Производство</v>
          </cell>
        </row>
        <row r="5">
          <cell r="D5" t="str">
            <v>Полиграфия</v>
          </cell>
        </row>
        <row r="6">
          <cell r="D6" t="str">
            <v>Телекомуникации и связь</v>
          </cell>
        </row>
        <row r="7">
          <cell r="D7" t="str">
            <v>Строительство/ Дорожное</v>
          </cell>
        </row>
        <row r="8">
          <cell r="D8" t="str">
            <v>Строительство/ Другое</v>
          </cell>
        </row>
        <row r="9">
          <cell r="D9" t="str">
            <v>Транспорт/ Грузовые</v>
          </cell>
        </row>
        <row r="10">
          <cell r="D10" t="str">
            <v>Транспорт/ Пасажирские</v>
          </cell>
        </row>
        <row r="11">
          <cell r="D11" t="str">
            <v>Услуги</v>
          </cell>
        </row>
        <row r="12">
          <cell r="D12" t="str">
            <v>Продукты питания</v>
          </cell>
        </row>
        <row r="13">
          <cell r="D13" t="str">
            <v>Нефт и Газ</v>
          </cell>
        </row>
        <row r="14">
          <cell r="D14" t="str">
            <v>Энергетика</v>
          </cell>
        </row>
        <row r="15">
          <cell r="D15" t="str">
            <v>Торговля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АЙ"/>
      <sheetName val="Типовая форма"/>
      <sheetName val="Data"/>
      <sheetName val="Профинансировано"/>
    </sheetNames>
    <sheetDataSet>
      <sheetData sheetId="0"/>
      <sheetData sheetId="1"/>
      <sheetData sheetId="2">
        <row r="2">
          <cell r="E2" t="str">
            <v>KZT</v>
          </cell>
        </row>
        <row r="3">
          <cell r="E3" t="str">
            <v>USD</v>
          </cell>
        </row>
        <row r="4">
          <cell r="E4" t="str">
            <v>EUR</v>
          </cell>
        </row>
        <row r="5">
          <cell r="E5" t="str">
            <v>RUR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0"/>
      <sheetData sheetId="1">
        <row r="10">
          <cell r="G10">
            <v>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Сириу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  <sheetName val="Data"/>
      <sheetName val="Профинансировано"/>
    </sheetNames>
    <sheetDataSet>
      <sheetData sheetId="0"/>
      <sheetData sheetId="1">
        <row r="2">
          <cell r="E2" t="str">
            <v>KZT</v>
          </cell>
        </row>
        <row r="3">
          <cell r="E3" t="str">
            <v>USD</v>
          </cell>
        </row>
        <row r="4">
          <cell r="E4" t="str">
            <v>EUR</v>
          </cell>
        </row>
        <row r="5">
          <cell r="E5" t="str">
            <v>RUR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D2" sqref="D2"/>
    </sheetView>
  </sheetViews>
  <sheetFormatPr defaultRowHeight="15" x14ac:dyDescent="0.25"/>
  <cols>
    <col min="1" max="1" width="48.7109375" customWidth="1"/>
    <col min="3" max="4" width="17.5703125" customWidth="1"/>
    <col min="9" max="9" width="11.7109375" bestFit="1" customWidth="1"/>
  </cols>
  <sheetData>
    <row r="1" spans="1:11" ht="26.25" thickBot="1" x14ac:dyDescent="0.3">
      <c r="A1" s="1"/>
      <c r="B1" s="64" t="s">
        <v>0</v>
      </c>
      <c r="C1" s="116" t="s">
        <v>118</v>
      </c>
      <c r="D1" s="116" t="s">
        <v>119</v>
      </c>
    </row>
    <row r="2" spans="1:11" x14ac:dyDescent="0.25">
      <c r="A2" s="3" t="s">
        <v>1</v>
      </c>
      <c r="B2" s="4"/>
      <c r="C2" s="5"/>
      <c r="D2" s="5"/>
    </row>
    <row r="3" spans="1:11" x14ac:dyDescent="0.25">
      <c r="A3" s="6" t="s">
        <v>2</v>
      </c>
      <c r="B3" s="7"/>
      <c r="C3" s="8"/>
      <c r="D3" s="8"/>
    </row>
    <row r="4" spans="1:11" x14ac:dyDescent="0.25">
      <c r="A4" s="9" t="s">
        <v>3</v>
      </c>
      <c r="B4" s="7"/>
      <c r="C4" s="10">
        <v>1403804.41646</v>
      </c>
      <c r="D4" s="10">
        <v>1123007</v>
      </c>
      <c r="I4" s="11"/>
    </row>
    <row r="5" spans="1:11" x14ac:dyDescent="0.25">
      <c r="A5" s="9" t="s">
        <v>4</v>
      </c>
      <c r="B5" s="7"/>
      <c r="C5" s="10">
        <v>0</v>
      </c>
      <c r="D5" s="10">
        <v>167943</v>
      </c>
      <c r="K5" s="12"/>
    </row>
    <row r="6" spans="1:11" x14ac:dyDescent="0.25">
      <c r="A6" s="9" t="s">
        <v>5</v>
      </c>
      <c r="B6" s="7"/>
      <c r="C6" s="10">
        <v>26466.666670000002</v>
      </c>
      <c r="D6" s="10"/>
      <c r="K6" s="12"/>
    </row>
    <row r="7" spans="1:11" x14ac:dyDescent="0.25">
      <c r="A7" s="9" t="s">
        <v>6</v>
      </c>
      <c r="B7" s="7"/>
      <c r="C7" s="10">
        <v>1188.2918999999999</v>
      </c>
      <c r="D7" s="10">
        <v>5181</v>
      </c>
    </row>
    <row r="8" spans="1:11" ht="26.25" x14ac:dyDescent="0.25">
      <c r="A8" s="9" t="s">
        <v>7</v>
      </c>
      <c r="B8" s="7"/>
      <c r="C8" s="10">
        <v>657767.66789000004</v>
      </c>
      <c r="D8" s="10">
        <v>829651</v>
      </c>
    </row>
    <row r="9" spans="1:11" ht="26.25" x14ac:dyDescent="0.25">
      <c r="A9" s="13" t="s">
        <v>8</v>
      </c>
      <c r="B9" s="7"/>
      <c r="C9" s="10">
        <v>25844.842090000006</v>
      </c>
      <c r="D9" s="10"/>
    </row>
    <row r="10" spans="1:11" ht="26.25" x14ac:dyDescent="0.25">
      <c r="A10" s="9" t="s">
        <v>9</v>
      </c>
      <c r="B10" s="7"/>
      <c r="C10" s="10">
        <v>0</v>
      </c>
      <c r="D10" s="10">
        <v>0</v>
      </c>
    </row>
    <row r="11" spans="1:11" x14ac:dyDescent="0.25">
      <c r="A11" s="9" t="s">
        <v>10</v>
      </c>
      <c r="B11" s="7"/>
      <c r="C11" s="10">
        <v>63696.50566000001</v>
      </c>
      <c r="D11" s="10">
        <v>17437</v>
      </c>
    </row>
    <row r="12" spans="1:11" x14ac:dyDescent="0.25">
      <c r="A12" s="9" t="s">
        <v>11</v>
      </c>
      <c r="B12" s="7"/>
      <c r="C12" s="10">
        <v>1079.743309999998</v>
      </c>
      <c r="D12" s="10">
        <v>1880</v>
      </c>
    </row>
    <row r="13" spans="1:11" ht="26.25" x14ac:dyDescent="0.25">
      <c r="A13" s="13" t="s">
        <v>12</v>
      </c>
      <c r="B13" s="7"/>
      <c r="C13" s="14"/>
      <c r="D13" s="10"/>
    </row>
    <row r="14" spans="1:11" x14ac:dyDescent="0.25">
      <c r="A14" s="9" t="s">
        <v>13</v>
      </c>
      <c r="B14" s="7"/>
      <c r="C14" s="10">
        <v>18342.950620000018</v>
      </c>
      <c r="D14" s="10">
        <v>18418</v>
      </c>
    </row>
    <row r="15" spans="1:11" x14ac:dyDescent="0.25">
      <c r="A15" s="9" t="s">
        <v>14</v>
      </c>
      <c r="B15" s="7"/>
      <c r="C15" s="15">
        <f>SUM(C4:C14)-C9-C13</f>
        <v>2172346.2425099998</v>
      </c>
      <c r="D15" s="15">
        <f>SUM(D4:D14)</f>
        <v>2163517</v>
      </c>
    </row>
    <row r="16" spans="1:11" x14ac:dyDescent="0.25">
      <c r="A16" s="9"/>
      <c r="B16" s="7"/>
      <c r="C16" s="15"/>
      <c r="D16" s="15"/>
    </row>
    <row r="17" spans="1:13" x14ac:dyDescent="0.25">
      <c r="A17" s="6" t="s">
        <v>15</v>
      </c>
      <c r="B17" s="7"/>
      <c r="C17" s="16"/>
      <c r="D17" s="16"/>
      <c r="K17" s="12"/>
    </row>
    <row r="18" spans="1:13" x14ac:dyDescent="0.25">
      <c r="A18" s="9" t="s">
        <v>16</v>
      </c>
      <c r="B18" s="7"/>
      <c r="C18" s="16">
        <v>1321.519</v>
      </c>
      <c r="D18" s="16"/>
    </row>
    <row r="19" spans="1:13" ht="26.25" x14ac:dyDescent="0.25">
      <c r="A19" s="9" t="s">
        <v>17</v>
      </c>
      <c r="B19" s="7"/>
      <c r="C19" s="10">
        <v>340815.55157999997</v>
      </c>
      <c r="D19" s="10">
        <v>468169</v>
      </c>
    </row>
    <row r="20" spans="1:13" ht="26.25" x14ac:dyDescent="0.25">
      <c r="A20" s="13" t="s">
        <v>18</v>
      </c>
      <c r="B20" s="7"/>
      <c r="C20" s="14">
        <v>113034.52727000001</v>
      </c>
      <c r="D20" s="10"/>
    </row>
    <row r="21" spans="1:13" x14ac:dyDescent="0.25">
      <c r="A21" s="9" t="s">
        <v>19</v>
      </c>
      <c r="B21" s="7"/>
      <c r="C21" s="10">
        <v>14655.10382</v>
      </c>
      <c r="D21" s="10">
        <v>11547</v>
      </c>
    </row>
    <row r="22" spans="1:13" x14ac:dyDescent="0.25">
      <c r="A22" s="17"/>
      <c r="B22" s="7"/>
      <c r="C22" s="15">
        <f>C18+C19+C21</f>
        <v>356792.17439999996</v>
      </c>
      <c r="D22" s="15">
        <f>SUM(D19:D21)</f>
        <v>479716</v>
      </c>
    </row>
    <row r="23" spans="1:13" x14ac:dyDescent="0.25">
      <c r="A23" s="17"/>
      <c r="B23" s="7"/>
      <c r="C23" s="15"/>
      <c r="D23" s="15"/>
    </row>
    <row r="24" spans="1:13" x14ac:dyDescent="0.25">
      <c r="A24" s="18" t="s">
        <v>20</v>
      </c>
      <c r="B24" s="7"/>
      <c r="C24" s="15">
        <f>C15+C22</f>
        <v>2529138.4169099997</v>
      </c>
      <c r="D24" s="15">
        <f>D15+D22</f>
        <v>2643233</v>
      </c>
    </row>
    <row r="25" spans="1:13" x14ac:dyDescent="0.25">
      <c r="A25" s="18"/>
      <c r="B25" s="7"/>
      <c r="C25" s="15"/>
      <c r="D25" s="15"/>
    </row>
    <row r="26" spans="1:13" x14ac:dyDescent="0.25">
      <c r="A26" s="6" t="s">
        <v>21</v>
      </c>
      <c r="B26" s="7"/>
      <c r="C26" s="16"/>
      <c r="D26" s="16"/>
    </row>
    <row r="27" spans="1:13" x14ac:dyDescent="0.25">
      <c r="A27" s="19" t="s">
        <v>22</v>
      </c>
      <c r="B27" s="7"/>
      <c r="C27" s="16"/>
      <c r="D27" s="16"/>
      <c r="M27" s="12"/>
    </row>
    <row r="28" spans="1:13" x14ac:dyDescent="0.25">
      <c r="A28" s="17" t="s">
        <v>23</v>
      </c>
      <c r="B28" s="7"/>
      <c r="C28" s="10">
        <v>138031.88958000002</v>
      </c>
      <c r="D28" s="10">
        <v>151144</v>
      </c>
      <c r="I28" s="12"/>
    </row>
    <row r="29" spans="1:13" x14ac:dyDescent="0.25">
      <c r="A29" s="17" t="s">
        <v>24</v>
      </c>
      <c r="B29" s="7"/>
      <c r="C29" s="10">
        <v>3025.5198399999999</v>
      </c>
      <c r="D29" s="10">
        <v>656</v>
      </c>
    </row>
    <row r="30" spans="1:13" ht="26.25" x14ac:dyDescent="0.25">
      <c r="A30" s="17" t="s">
        <v>25</v>
      </c>
      <c r="B30" s="7"/>
      <c r="C30" s="10">
        <v>364.93379999999996</v>
      </c>
      <c r="D30" s="10"/>
    </row>
    <row r="31" spans="1:13" x14ac:dyDescent="0.25">
      <c r="A31" s="17" t="s">
        <v>26</v>
      </c>
      <c r="B31" s="7"/>
      <c r="C31" s="10">
        <v>33418.193699999996</v>
      </c>
      <c r="D31" s="10">
        <v>21991</v>
      </c>
    </row>
    <row r="32" spans="1:13" x14ac:dyDescent="0.25">
      <c r="A32" s="17" t="s">
        <v>27</v>
      </c>
      <c r="B32" s="7"/>
      <c r="C32" s="10">
        <v>18062.256269999998</v>
      </c>
      <c r="D32" s="10">
        <v>9622</v>
      </c>
    </row>
    <row r="33" spans="1:9" x14ac:dyDescent="0.25">
      <c r="A33" s="19" t="s">
        <v>28</v>
      </c>
      <c r="B33" s="7"/>
      <c r="C33" s="20">
        <f>SUM(C28:C32)-1</f>
        <v>192901.79319</v>
      </c>
      <c r="D33" s="15">
        <f>SUM(D28:D32)</f>
        <v>183413</v>
      </c>
    </row>
    <row r="34" spans="1:9" x14ac:dyDescent="0.25">
      <c r="A34" s="19"/>
      <c r="B34" s="7"/>
      <c r="C34" s="16"/>
      <c r="D34" s="16"/>
    </row>
    <row r="35" spans="1:9" x14ac:dyDescent="0.25">
      <c r="A35" s="19" t="s">
        <v>29</v>
      </c>
      <c r="B35" s="7"/>
      <c r="C35" s="10"/>
      <c r="D35" s="10"/>
    </row>
    <row r="36" spans="1:9" x14ac:dyDescent="0.25">
      <c r="A36" s="17" t="s">
        <v>23</v>
      </c>
      <c r="B36" s="7"/>
      <c r="C36" s="10">
        <v>399406.32341000001</v>
      </c>
      <c r="D36" s="10">
        <v>482730</v>
      </c>
    </row>
    <row r="37" spans="1:9" x14ac:dyDescent="0.25">
      <c r="A37" s="17" t="s">
        <v>30</v>
      </c>
      <c r="B37" s="7"/>
      <c r="C37" s="10">
        <v>73091.655009999988</v>
      </c>
      <c r="D37" s="10">
        <v>69142</v>
      </c>
      <c r="I37" s="12"/>
    </row>
    <row r="38" spans="1:9" ht="26.25" x14ac:dyDescent="0.25">
      <c r="A38" s="21" t="s">
        <v>31</v>
      </c>
      <c r="B38" s="7"/>
      <c r="C38" s="10">
        <v>7524</v>
      </c>
      <c r="D38" s="10"/>
      <c r="I38" s="12"/>
    </row>
    <row r="39" spans="1:9" x14ac:dyDescent="0.25">
      <c r="A39" s="19" t="s">
        <v>32</v>
      </c>
      <c r="B39" s="7"/>
      <c r="C39" s="15">
        <f>SUM(C36:C37)+1</f>
        <v>472498.97842</v>
      </c>
      <c r="D39" s="15">
        <f>SUM(D36:D37)</f>
        <v>551872</v>
      </c>
    </row>
    <row r="40" spans="1:9" x14ac:dyDescent="0.25">
      <c r="A40" s="19"/>
      <c r="B40" s="7"/>
      <c r="C40" s="15"/>
      <c r="D40" s="15"/>
    </row>
    <row r="41" spans="1:9" x14ac:dyDescent="0.25">
      <c r="A41" s="22" t="s">
        <v>33</v>
      </c>
      <c r="B41" s="7"/>
      <c r="C41" s="15">
        <f>C33+C39</f>
        <v>665400.77160999994</v>
      </c>
      <c r="D41" s="15">
        <f>D33+D39</f>
        <v>735285</v>
      </c>
    </row>
    <row r="42" spans="1:9" x14ac:dyDescent="0.25">
      <c r="A42" s="22"/>
      <c r="B42" s="7"/>
      <c r="C42" s="15"/>
      <c r="D42" s="15"/>
    </row>
    <row r="43" spans="1:9" x14ac:dyDescent="0.25">
      <c r="A43" s="18" t="s">
        <v>34</v>
      </c>
      <c r="B43" s="7"/>
      <c r="C43" s="10"/>
      <c r="D43" s="10"/>
    </row>
    <row r="44" spans="1:9" x14ac:dyDescent="0.25">
      <c r="A44" s="17" t="s">
        <v>35</v>
      </c>
      <c r="B44" s="7"/>
      <c r="C44" s="23">
        <v>1300206.25</v>
      </c>
      <c r="D44" s="10">
        <v>1300206</v>
      </c>
    </row>
    <row r="45" spans="1:9" x14ac:dyDescent="0.25">
      <c r="A45" s="17" t="s">
        <v>36</v>
      </c>
      <c r="B45" s="7"/>
      <c r="C45" s="10">
        <v>563531.39529999997</v>
      </c>
      <c r="D45" s="10">
        <v>607742.42000000004</v>
      </c>
      <c r="H45" s="24"/>
    </row>
    <row r="46" spans="1:9" x14ac:dyDescent="0.25">
      <c r="A46" s="17"/>
      <c r="B46" s="7"/>
      <c r="C46" s="15">
        <f>C44+C45</f>
        <v>1863737.6453</v>
      </c>
      <c r="D46" s="15">
        <f>SUM(D44:D45)</f>
        <v>1907948.42</v>
      </c>
    </row>
    <row r="47" spans="1:9" x14ac:dyDescent="0.25">
      <c r="A47" s="17"/>
      <c r="B47" s="7"/>
      <c r="C47" s="15"/>
      <c r="D47" s="15"/>
    </row>
    <row r="48" spans="1:9" x14ac:dyDescent="0.25">
      <c r="A48" s="17"/>
      <c r="B48" s="7"/>
      <c r="C48" s="15"/>
      <c r="D48" s="15"/>
    </row>
    <row r="49" spans="1:4" x14ac:dyDescent="0.25">
      <c r="A49" s="6" t="s">
        <v>37</v>
      </c>
      <c r="B49" s="7"/>
      <c r="C49" s="25">
        <f>C41+C46</f>
        <v>2529138.4169100001</v>
      </c>
      <c r="D49" s="25">
        <f>D41+D46</f>
        <v>2643233.42</v>
      </c>
    </row>
    <row r="50" spans="1:4" x14ac:dyDescent="0.25">
      <c r="C50" s="26">
        <f>C24-C49</f>
        <v>0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>
      <selection activeCell="E3" sqref="E3"/>
    </sheetView>
  </sheetViews>
  <sheetFormatPr defaultRowHeight="15" x14ac:dyDescent="0.25"/>
  <cols>
    <col min="1" max="1" width="54.5703125" customWidth="1"/>
    <col min="2" max="2" width="0" hidden="1" customWidth="1"/>
    <col min="4" max="5" width="16.42578125" customWidth="1"/>
  </cols>
  <sheetData>
    <row r="2" spans="1:5" ht="26.25" thickBot="1" x14ac:dyDescent="0.3">
      <c r="A2" s="48"/>
      <c r="B2" s="48"/>
      <c r="C2" s="2" t="s">
        <v>0</v>
      </c>
      <c r="D2" s="49" t="s">
        <v>120</v>
      </c>
      <c r="E2" s="49" t="s">
        <v>121</v>
      </c>
    </row>
    <row r="3" spans="1:5" x14ac:dyDescent="0.25">
      <c r="A3" s="50" t="s">
        <v>40</v>
      </c>
      <c r="B3" s="50"/>
      <c r="C3" s="51"/>
      <c r="D3" s="52"/>
      <c r="E3" s="51"/>
    </row>
    <row r="4" spans="1:5" ht="26.25" x14ac:dyDescent="0.25">
      <c r="A4" s="53" t="s">
        <v>59</v>
      </c>
      <c r="B4" s="53" t="s">
        <v>60</v>
      </c>
      <c r="C4" s="54"/>
      <c r="D4" s="89">
        <v>98704.130310000008</v>
      </c>
      <c r="E4" s="89">
        <v>157982</v>
      </c>
    </row>
    <row r="5" spans="1:5" ht="26.25" x14ac:dyDescent="0.25">
      <c r="A5" s="55" t="s">
        <v>61</v>
      </c>
      <c r="B5" s="53"/>
      <c r="C5" s="54"/>
      <c r="D5" s="89">
        <v>5787</v>
      </c>
      <c r="E5" s="89"/>
    </row>
    <row r="6" spans="1:5" x14ac:dyDescent="0.25">
      <c r="A6" s="53" t="s">
        <v>4</v>
      </c>
      <c r="B6" s="53">
        <v>6110</v>
      </c>
      <c r="C6" s="54"/>
      <c r="D6" s="89">
        <v>38941.340329999999</v>
      </c>
      <c r="E6" s="89">
        <v>12700</v>
      </c>
    </row>
    <row r="7" spans="1:5" x14ac:dyDescent="0.25">
      <c r="A7" s="56"/>
      <c r="B7" s="56"/>
      <c r="C7" s="51"/>
      <c r="D7" s="89">
        <f>D4+D6</f>
        <v>137645.47064000001</v>
      </c>
      <c r="E7" s="89">
        <f>SUM(E4:E6)</f>
        <v>170682</v>
      </c>
    </row>
    <row r="8" spans="1:5" x14ac:dyDescent="0.25">
      <c r="A8" s="56"/>
      <c r="B8" s="56"/>
      <c r="C8" s="51"/>
      <c r="D8" s="89"/>
      <c r="E8" s="89"/>
    </row>
    <row r="9" spans="1:5" x14ac:dyDescent="0.25">
      <c r="A9" s="50" t="s">
        <v>41</v>
      </c>
      <c r="B9" s="56">
        <v>-7311</v>
      </c>
      <c r="C9" s="51"/>
      <c r="D9" s="89">
        <v>-26564.08741</v>
      </c>
      <c r="E9" s="89">
        <v>-36042</v>
      </c>
    </row>
    <row r="10" spans="1:5" x14ac:dyDescent="0.25">
      <c r="A10" s="56"/>
      <c r="B10" s="56"/>
      <c r="C10" s="51"/>
      <c r="D10" s="89"/>
      <c r="E10" s="89"/>
    </row>
    <row r="11" spans="1:5" ht="39" x14ac:dyDescent="0.25">
      <c r="A11" s="50" t="s">
        <v>62</v>
      </c>
      <c r="B11" s="50"/>
      <c r="C11" s="57"/>
      <c r="D11" s="89">
        <f>D7+D9</f>
        <v>111081.38323000001</v>
      </c>
      <c r="E11" s="89">
        <v>134640</v>
      </c>
    </row>
    <row r="12" spans="1:5" ht="26.25" x14ac:dyDescent="0.25">
      <c r="A12" s="56" t="s">
        <v>63</v>
      </c>
      <c r="B12" s="56"/>
      <c r="C12" s="51"/>
      <c r="D12" s="89">
        <v>3336.60455</v>
      </c>
      <c r="E12" s="89">
        <v>43105</v>
      </c>
    </row>
    <row r="13" spans="1:5" ht="26.25" x14ac:dyDescent="0.25">
      <c r="A13" s="58" t="s">
        <v>64</v>
      </c>
      <c r="B13" s="56"/>
      <c r="C13" s="51"/>
      <c r="D13" s="89">
        <v>-3527.0495299999998</v>
      </c>
      <c r="E13" s="89"/>
    </row>
    <row r="14" spans="1:5" x14ac:dyDescent="0.25">
      <c r="A14" s="50" t="s">
        <v>65</v>
      </c>
      <c r="B14" s="50"/>
      <c r="C14" s="57"/>
      <c r="D14" s="89">
        <f>SUM(D11:D12)</f>
        <v>114417.98778000001</v>
      </c>
      <c r="E14" s="89">
        <f>SUM(E11:E12)</f>
        <v>177745</v>
      </c>
    </row>
    <row r="15" spans="1:5" x14ac:dyDescent="0.25">
      <c r="A15" s="56"/>
      <c r="B15" s="56"/>
      <c r="C15" s="51"/>
      <c r="D15" s="89"/>
      <c r="E15" s="89"/>
    </row>
    <row r="16" spans="1:5" ht="39" x14ac:dyDescent="0.25">
      <c r="A16" s="50" t="s">
        <v>80</v>
      </c>
      <c r="B16" s="56" t="s">
        <v>66</v>
      </c>
      <c r="C16" s="59"/>
      <c r="D16" s="89">
        <v>3044.6304500000006</v>
      </c>
      <c r="E16" s="89">
        <v>-11033</v>
      </c>
    </row>
    <row r="17" spans="1:5" ht="22.5" customHeight="1" x14ac:dyDescent="0.25">
      <c r="A17" s="56" t="s">
        <v>67</v>
      </c>
      <c r="B17" s="56" t="s">
        <v>68</v>
      </c>
      <c r="C17" s="51"/>
      <c r="D17" s="89">
        <v>12701.81273</v>
      </c>
      <c r="E17" s="89">
        <v>12243</v>
      </c>
    </row>
    <row r="18" spans="1:5" x14ac:dyDescent="0.25">
      <c r="A18" s="56" t="s">
        <v>69</v>
      </c>
      <c r="B18" s="48"/>
      <c r="C18" s="48"/>
      <c r="D18" s="89">
        <v>0</v>
      </c>
      <c r="E18" s="89" t="s">
        <v>84</v>
      </c>
    </row>
    <row r="19" spans="1:5" x14ac:dyDescent="0.25">
      <c r="A19" s="56" t="s">
        <v>70</v>
      </c>
      <c r="B19" s="56"/>
      <c r="C19" s="51"/>
      <c r="D19" s="89">
        <v>-364.00087000000013</v>
      </c>
      <c r="E19" s="89">
        <v>-4594</v>
      </c>
    </row>
    <row r="20" spans="1:5" x14ac:dyDescent="0.25">
      <c r="A20" s="50" t="s">
        <v>81</v>
      </c>
      <c r="B20" s="48"/>
      <c r="C20" s="48"/>
      <c r="D20" s="89">
        <f>SUM(D16:D19)</f>
        <v>15382.44231</v>
      </c>
      <c r="E20" s="89">
        <f>SUM(E16:E19)</f>
        <v>-3384</v>
      </c>
    </row>
    <row r="21" spans="1:5" x14ac:dyDescent="0.25">
      <c r="A21" s="50"/>
      <c r="B21" s="48"/>
      <c r="C21" s="48"/>
      <c r="D21" s="89"/>
      <c r="E21" s="89"/>
    </row>
    <row r="22" spans="1:5" x14ac:dyDescent="0.25">
      <c r="A22" s="56" t="s">
        <v>71</v>
      </c>
      <c r="B22" s="56"/>
      <c r="C22" s="51"/>
      <c r="D22" s="89">
        <v>-140523.70257000002</v>
      </c>
      <c r="E22" s="89">
        <v>-120425.51</v>
      </c>
    </row>
    <row r="23" spans="1:5" x14ac:dyDescent="0.25">
      <c r="A23" s="56" t="s">
        <v>42</v>
      </c>
      <c r="B23" s="56"/>
      <c r="C23" s="51"/>
      <c r="D23" s="89">
        <v>-2763.4479099999999</v>
      </c>
      <c r="E23" s="89">
        <v>-2567.52</v>
      </c>
    </row>
    <row r="24" spans="1:5" x14ac:dyDescent="0.25">
      <c r="A24" s="56" t="s">
        <v>72</v>
      </c>
      <c r="B24" s="56"/>
      <c r="C24" s="51"/>
      <c r="D24" s="89">
        <v>-26878.648679999984</v>
      </c>
      <c r="E24" s="89">
        <v>-29551</v>
      </c>
    </row>
    <row r="25" spans="1:5" ht="24.75" customHeight="1" x14ac:dyDescent="0.25">
      <c r="A25" s="56" t="s">
        <v>73</v>
      </c>
      <c r="B25" s="56" t="s">
        <v>74</v>
      </c>
      <c r="C25" s="51"/>
      <c r="D25" s="89">
        <v>-3372.0643100000452</v>
      </c>
      <c r="E25" s="89">
        <v>2031.51</v>
      </c>
    </row>
    <row r="26" spans="1:5" ht="26.25" x14ac:dyDescent="0.25">
      <c r="A26" s="56" t="s">
        <v>75</v>
      </c>
      <c r="B26" s="56" t="s">
        <v>76</v>
      </c>
      <c r="C26" s="59"/>
      <c r="D26" s="89">
        <v>-472.81106</v>
      </c>
      <c r="E26" s="89">
        <v>-4667.51</v>
      </c>
    </row>
    <row r="27" spans="1:5" x14ac:dyDescent="0.25">
      <c r="A27" s="50" t="s">
        <v>82</v>
      </c>
      <c r="B27" s="48"/>
      <c r="C27" s="48"/>
      <c r="D27" s="89">
        <f>SUM(D22:D26)</f>
        <v>-174010.67453000005</v>
      </c>
      <c r="E27" s="89">
        <f>SUM(E22:E26)</f>
        <v>-155180.03</v>
      </c>
    </row>
    <row r="28" spans="1:5" x14ac:dyDescent="0.25">
      <c r="A28" s="48"/>
      <c r="B28" s="48"/>
      <c r="C28" s="48"/>
      <c r="D28" s="89"/>
      <c r="E28" s="89"/>
    </row>
    <row r="29" spans="1:5" ht="26.25" x14ac:dyDescent="0.25">
      <c r="A29" s="56" t="s">
        <v>39</v>
      </c>
      <c r="B29" s="56"/>
      <c r="C29" s="51"/>
      <c r="D29" s="89">
        <f>D14+D20+D27</f>
        <v>-44210.244440000039</v>
      </c>
      <c r="E29" s="89">
        <f>E14+E20+E27</f>
        <v>19180.97</v>
      </c>
    </row>
    <row r="30" spans="1:5" x14ac:dyDescent="0.25">
      <c r="A30" s="56" t="s">
        <v>83</v>
      </c>
      <c r="B30" s="56"/>
      <c r="C30" s="51">
        <v>23</v>
      </c>
      <c r="D30" s="89"/>
      <c r="E30" s="89"/>
    </row>
    <row r="31" spans="1:5" x14ac:dyDescent="0.25">
      <c r="A31" s="50" t="s">
        <v>77</v>
      </c>
      <c r="B31" s="56"/>
      <c r="C31" s="51"/>
      <c r="D31" s="89">
        <f>SUM(D29:D30)</f>
        <v>-44210.244440000039</v>
      </c>
      <c r="E31" s="89">
        <f>SUM(E29:E30)</f>
        <v>19180.97</v>
      </c>
    </row>
    <row r="32" spans="1:5" x14ac:dyDescent="0.25">
      <c r="A32" s="50"/>
      <c r="B32" s="56"/>
      <c r="C32" s="51"/>
      <c r="D32" s="89"/>
      <c r="E32" s="89"/>
    </row>
    <row r="33" spans="1:5" x14ac:dyDescent="0.25">
      <c r="A33" s="50" t="s">
        <v>78</v>
      </c>
      <c r="B33" s="50"/>
      <c r="C33" s="51"/>
      <c r="D33" s="89">
        <f>D31</f>
        <v>-44210.244440000039</v>
      </c>
      <c r="E33" s="89">
        <f>E31</f>
        <v>19180.97</v>
      </c>
    </row>
    <row r="34" spans="1:5" x14ac:dyDescent="0.25">
      <c r="A34" s="50"/>
      <c r="B34" s="50"/>
      <c r="C34" s="51"/>
      <c r="D34" s="89"/>
      <c r="E34" s="89"/>
    </row>
    <row r="35" spans="1:5" x14ac:dyDescent="0.25">
      <c r="A35" s="50" t="s">
        <v>79</v>
      </c>
      <c r="B35" s="50"/>
      <c r="C35" s="51">
        <v>24</v>
      </c>
      <c r="D35" s="89">
        <f>D33/87.5</f>
        <v>-505.25993645714328</v>
      </c>
      <c r="E35" s="89">
        <f>E33/87.5</f>
        <v>219.21108571428573</v>
      </c>
    </row>
    <row r="36" spans="1:5" x14ac:dyDescent="0.25">
      <c r="A36" s="50"/>
      <c r="B36" s="50"/>
      <c r="C36" s="51"/>
      <c r="D36" s="52"/>
      <c r="E36" s="60"/>
    </row>
    <row r="37" spans="1:5" x14ac:dyDescent="0.25">
      <c r="A37" s="50"/>
      <c r="B37" s="50"/>
      <c r="C37" s="51"/>
      <c r="D37" s="61"/>
      <c r="E37" s="62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7"/>
  <sheetViews>
    <sheetView workbookViewId="0">
      <selection activeCell="E25" sqref="E25"/>
    </sheetView>
  </sheetViews>
  <sheetFormatPr defaultRowHeight="15" x14ac:dyDescent="0.25"/>
  <cols>
    <col min="2" max="2" width="29.42578125" customWidth="1"/>
    <col min="3" max="3" width="18.140625" customWidth="1"/>
    <col min="4" max="4" width="18.85546875" customWidth="1"/>
    <col min="5" max="5" width="34.5703125" customWidth="1"/>
  </cols>
  <sheetData>
    <row r="2" spans="2:7" x14ac:dyDescent="0.25">
      <c r="B2" s="65"/>
      <c r="C2" s="66"/>
      <c r="D2" s="67"/>
      <c r="E2" s="66"/>
    </row>
    <row r="3" spans="2:7" x14ac:dyDescent="0.25">
      <c r="B3" s="102"/>
      <c r="C3" s="104" t="s">
        <v>35</v>
      </c>
      <c r="D3" s="106"/>
      <c r="E3" s="104" t="s">
        <v>85</v>
      </c>
      <c r="F3" s="106"/>
      <c r="G3" s="69" t="s">
        <v>86</v>
      </c>
    </row>
    <row r="4" spans="2:7" ht="15.75" thickBot="1" x14ac:dyDescent="0.3">
      <c r="B4" s="103"/>
      <c r="C4" s="105"/>
      <c r="D4" s="107"/>
      <c r="E4" s="105"/>
      <c r="F4" s="107"/>
      <c r="G4" s="71" t="s">
        <v>87</v>
      </c>
    </row>
    <row r="5" spans="2:7" ht="39" customHeight="1" x14ac:dyDescent="0.25">
      <c r="B5" s="68"/>
      <c r="C5" s="70"/>
      <c r="D5" s="70"/>
      <c r="E5" s="70"/>
      <c r="F5" s="70"/>
      <c r="G5" s="70"/>
    </row>
    <row r="6" spans="2:7" ht="33.75" customHeight="1" x14ac:dyDescent="0.25">
      <c r="B6" s="68" t="s">
        <v>88</v>
      </c>
      <c r="C6" s="94">
        <v>1300206</v>
      </c>
      <c r="D6" s="95"/>
      <c r="E6" s="95">
        <v>719386</v>
      </c>
      <c r="F6" s="95"/>
      <c r="G6" s="94">
        <v>2019592</v>
      </c>
    </row>
    <row r="7" spans="2:7" ht="40.5" customHeight="1" x14ac:dyDescent="0.25">
      <c r="B7" s="68"/>
      <c r="C7" s="96"/>
      <c r="D7" s="97"/>
      <c r="E7" s="97"/>
      <c r="F7" s="97"/>
      <c r="G7" s="96"/>
    </row>
    <row r="8" spans="2:7" ht="23.25" customHeight="1" x14ac:dyDescent="0.25">
      <c r="B8" s="72" t="s">
        <v>89</v>
      </c>
      <c r="C8" s="96" t="s">
        <v>84</v>
      </c>
      <c r="D8" s="97"/>
      <c r="E8" s="97">
        <v>-13002</v>
      </c>
      <c r="F8" s="97"/>
      <c r="G8" s="96">
        <v>-13002</v>
      </c>
    </row>
    <row r="9" spans="2:7" ht="15.75" thickBot="1" x14ac:dyDescent="0.3">
      <c r="B9" s="73" t="s">
        <v>78</v>
      </c>
      <c r="C9" s="98" t="s">
        <v>84</v>
      </c>
      <c r="D9" s="99"/>
      <c r="E9" s="99">
        <v>18376</v>
      </c>
      <c r="F9" s="99"/>
      <c r="G9" s="98">
        <v>18376</v>
      </c>
    </row>
    <row r="10" spans="2:7" x14ac:dyDescent="0.25">
      <c r="B10" s="72"/>
      <c r="C10" s="96"/>
      <c r="D10" s="97"/>
      <c r="E10" s="97"/>
      <c r="F10" s="97"/>
      <c r="G10" s="96"/>
    </row>
    <row r="11" spans="2:7" x14ac:dyDescent="0.25">
      <c r="B11" s="68" t="s">
        <v>90</v>
      </c>
      <c r="C11" s="94">
        <v>1300206</v>
      </c>
      <c r="D11" s="95"/>
      <c r="E11" s="95">
        <v>607742</v>
      </c>
      <c r="F11" s="95"/>
      <c r="G11" s="94">
        <v>1907948</v>
      </c>
    </row>
    <row r="12" spans="2:7" x14ac:dyDescent="0.25">
      <c r="B12" s="68"/>
      <c r="C12" s="96"/>
      <c r="D12" s="97"/>
      <c r="E12" s="97"/>
      <c r="F12" s="97"/>
      <c r="G12" s="96"/>
    </row>
    <row r="13" spans="2:7" x14ac:dyDescent="0.25">
      <c r="B13" s="72" t="s">
        <v>89</v>
      </c>
      <c r="C13" s="96" t="s">
        <v>84</v>
      </c>
      <c r="D13" s="97"/>
      <c r="E13" s="97" t="s">
        <v>84</v>
      </c>
      <c r="F13" s="97"/>
      <c r="G13" s="96" t="s">
        <v>84</v>
      </c>
    </row>
    <row r="14" spans="2:7" ht="15.75" thickBot="1" x14ac:dyDescent="0.3">
      <c r="B14" s="73" t="s">
        <v>78</v>
      </c>
      <c r="C14" s="98" t="s">
        <v>84</v>
      </c>
      <c r="D14" s="99"/>
      <c r="E14" s="99">
        <v>-4421</v>
      </c>
      <c r="F14" s="99"/>
      <c r="G14" s="98">
        <v>-4421</v>
      </c>
    </row>
    <row r="15" spans="2:7" x14ac:dyDescent="0.25">
      <c r="B15" s="72"/>
      <c r="C15" s="96"/>
      <c r="D15" s="97"/>
      <c r="E15" s="97"/>
      <c r="F15" s="97"/>
      <c r="G15" s="96"/>
    </row>
    <row r="16" spans="2:7" ht="15.75" thickBot="1" x14ac:dyDescent="0.3">
      <c r="B16" s="74" t="s">
        <v>91</v>
      </c>
      <c r="C16" s="100">
        <v>1300206</v>
      </c>
      <c r="D16" s="101"/>
      <c r="E16" s="101">
        <v>563532</v>
      </c>
      <c r="F16" s="101"/>
      <c r="G16" s="100">
        <v>1863738</v>
      </c>
    </row>
    <row r="17" spans="3:3" ht="15.75" thickTop="1" x14ac:dyDescent="0.25">
      <c r="C17" s="63"/>
    </row>
  </sheetData>
  <mergeCells count="5"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0" sqref="F10"/>
    </sheetView>
  </sheetViews>
  <sheetFormatPr defaultRowHeight="12.75" x14ac:dyDescent="0.2"/>
  <cols>
    <col min="1" max="1" width="67.28515625" style="27" customWidth="1"/>
    <col min="2" max="2" width="15" style="27" customWidth="1"/>
    <col min="3" max="3" width="21.28515625" style="27" customWidth="1"/>
    <col min="4" max="4" width="22" style="27" customWidth="1"/>
    <col min="5" max="5" width="25.42578125" style="27" customWidth="1"/>
    <col min="6" max="6" width="11.140625" style="27" customWidth="1"/>
    <col min="7" max="7" width="17.28515625" style="27" customWidth="1"/>
    <col min="8" max="8" width="15.42578125" style="27" customWidth="1"/>
    <col min="9" max="9" width="16.28515625" style="27" customWidth="1"/>
    <col min="10" max="10" width="18.42578125" style="27" customWidth="1"/>
    <col min="11" max="11" width="22" style="27" customWidth="1"/>
    <col min="12" max="13" width="12" style="27" customWidth="1"/>
    <col min="14" max="14" width="20.42578125" style="27" customWidth="1"/>
    <col min="15" max="15" width="17.85546875" style="27" customWidth="1"/>
    <col min="16" max="16" width="11.28515625" style="27" customWidth="1"/>
    <col min="17" max="17" width="14.85546875" style="27" customWidth="1"/>
    <col min="18" max="18" width="13" style="27" customWidth="1"/>
    <col min="19" max="19" width="13.28515625" style="27" customWidth="1"/>
    <col min="20" max="20" width="12.28515625" style="27" bestFit="1" customWidth="1"/>
    <col min="21" max="21" width="13.42578125" style="27" customWidth="1"/>
    <col min="22" max="16384" width="9.140625" style="27"/>
  </cols>
  <sheetData>
    <row r="2" spans="1:21" x14ac:dyDescent="0.2">
      <c r="J2" s="28"/>
      <c r="K2" s="29"/>
    </row>
    <row r="3" spans="1:21" x14ac:dyDescent="0.2">
      <c r="P3" s="28"/>
      <c r="Q3" s="29"/>
    </row>
    <row r="4" spans="1:21" ht="15" x14ac:dyDescent="0.2">
      <c r="A4" s="109"/>
      <c r="B4" s="111" t="s">
        <v>92</v>
      </c>
      <c r="C4" s="115"/>
      <c r="D4" s="7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21" ht="15" x14ac:dyDescent="0.2">
      <c r="A5" s="109"/>
      <c r="B5" s="111"/>
      <c r="C5" s="87" t="s">
        <v>116</v>
      </c>
      <c r="D5" s="76" t="s">
        <v>116</v>
      </c>
      <c r="E5" s="32"/>
      <c r="F5" s="32"/>
      <c r="G5" s="32"/>
      <c r="H5" s="32"/>
      <c r="I5" s="32"/>
      <c r="J5" s="28"/>
      <c r="K5" s="33"/>
      <c r="L5" s="33"/>
      <c r="M5" s="33"/>
      <c r="N5" s="33"/>
      <c r="O5" s="33"/>
      <c r="P5" s="33"/>
      <c r="Q5" s="33"/>
      <c r="R5" s="33"/>
      <c r="T5" s="28"/>
    </row>
    <row r="6" spans="1:21" ht="15.75" thickBot="1" x14ac:dyDescent="0.25">
      <c r="A6" s="110"/>
      <c r="B6" s="112"/>
      <c r="C6" s="88" t="s">
        <v>117</v>
      </c>
      <c r="D6" s="77" t="s">
        <v>93</v>
      </c>
      <c r="E6" s="32"/>
      <c r="F6" s="32"/>
      <c r="G6" s="32"/>
      <c r="H6" s="32"/>
      <c r="I6" s="32"/>
      <c r="K6" s="33"/>
      <c r="N6" s="33"/>
      <c r="O6" s="33"/>
      <c r="P6" s="33"/>
      <c r="S6" s="28"/>
    </row>
    <row r="7" spans="1:21" ht="15" x14ac:dyDescent="0.2">
      <c r="A7" s="78" t="s">
        <v>38</v>
      </c>
      <c r="B7" s="75"/>
      <c r="C7" s="76"/>
      <c r="D7" s="7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8"/>
    </row>
    <row r="8" spans="1:21" ht="15" x14ac:dyDescent="0.2">
      <c r="A8" s="78" t="s">
        <v>39</v>
      </c>
      <c r="B8" s="75"/>
      <c r="C8" s="90">
        <v>-4421</v>
      </c>
      <c r="D8" s="90">
        <v>19181</v>
      </c>
      <c r="E8" s="33"/>
      <c r="F8" s="33"/>
      <c r="G8" s="33"/>
      <c r="H8" s="33"/>
      <c r="I8" s="33"/>
      <c r="T8" s="34"/>
      <c r="U8" s="34"/>
    </row>
    <row r="9" spans="1:21" ht="15" x14ac:dyDescent="0.2">
      <c r="A9" s="78" t="s">
        <v>94</v>
      </c>
      <c r="B9" s="75"/>
      <c r="C9" s="90"/>
      <c r="D9" s="90"/>
    </row>
    <row r="10" spans="1:21" ht="15" x14ac:dyDescent="0.2">
      <c r="A10" s="78" t="s">
        <v>40</v>
      </c>
      <c r="B10" s="75"/>
      <c r="C10" s="90">
        <v>-27501</v>
      </c>
      <c r="D10" s="90">
        <v>-52324</v>
      </c>
      <c r="E10" s="35"/>
      <c r="R10" s="36"/>
      <c r="S10" s="35"/>
      <c r="T10" s="33"/>
    </row>
    <row r="11" spans="1:21" ht="15" x14ac:dyDescent="0.2">
      <c r="A11" s="79" t="s">
        <v>95</v>
      </c>
      <c r="B11" s="80"/>
      <c r="C11" s="91">
        <v>46578</v>
      </c>
      <c r="D11" s="90" t="s">
        <v>84</v>
      </c>
      <c r="T11" s="33"/>
    </row>
    <row r="12" spans="1:21" ht="15" x14ac:dyDescent="0.2">
      <c r="A12" s="78" t="s">
        <v>41</v>
      </c>
      <c r="B12" s="75"/>
      <c r="C12" s="90">
        <v>26564</v>
      </c>
      <c r="D12" s="90">
        <v>36042</v>
      </c>
      <c r="E12" s="35"/>
      <c r="T12" s="33"/>
    </row>
    <row r="13" spans="1:21" ht="15" x14ac:dyDescent="0.2">
      <c r="A13" s="78" t="s">
        <v>42</v>
      </c>
      <c r="B13" s="75">
        <v>10</v>
      </c>
      <c r="C13" s="90">
        <v>2763</v>
      </c>
      <c r="D13" s="90">
        <v>2568</v>
      </c>
      <c r="E13" s="35"/>
      <c r="T13" s="33"/>
    </row>
    <row r="14" spans="1:21" x14ac:dyDescent="0.2">
      <c r="A14" s="113" t="s">
        <v>96</v>
      </c>
      <c r="B14" s="114"/>
      <c r="C14" s="108">
        <v>-3337</v>
      </c>
      <c r="D14" s="108">
        <v>-43105</v>
      </c>
      <c r="K14" s="35"/>
      <c r="T14" s="33"/>
    </row>
    <row r="15" spans="1:21" x14ac:dyDescent="0.2">
      <c r="A15" s="113"/>
      <c r="B15" s="114"/>
      <c r="C15" s="108"/>
      <c r="D15" s="108"/>
      <c r="J15" s="33"/>
      <c r="T15" s="33"/>
    </row>
    <row r="16" spans="1:21" ht="15" x14ac:dyDescent="0.2">
      <c r="A16" s="79" t="s">
        <v>43</v>
      </c>
      <c r="B16" s="80"/>
      <c r="C16" s="91">
        <v>3527</v>
      </c>
      <c r="D16" s="90" t="s">
        <v>84</v>
      </c>
      <c r="E16" s="33"/>
      <c r="J16" s="33"/>
      <c r="T16" s="33"/>
    </row>
    <row r="17" spans="1:20" ht="27" customHeight="1" x14ac:dyDescent="0.2">
      <c r="A17" s="78" t="s">
        <v>97</v>
      </c>
      <c r="B17" s="75">
        <v>6</v>
      </c>
      <c r="C17" s="90">
        <v>364</v>
      </c>
      <c r="D17" s="90">
        <v>4594</v>
      </c>
      <c r="E17" s="33"/>
      <c r="J17" s="33"/>
      <c r="T17" s="33"/>
    </row>
    <row r="18" spans="1:20" ht="15" x14ac:dyDescent="0.2">
      <c r="A18" s="78" t="s">
        <v>44</v>
      </c>
      <c r="B18" s="75"/>
      <c r="C18" s="90" t="s">
        <v>84</v>
      </c>
      <c r="D18" s="90" t="s">
        <v>84</v>
      </c>
      <c r="I18" s="33"/>
      <c r="J18" s="33"/>
      <c r="T18" s="33"/>
    </row>
    <row r="19" spans="1:20" ht="15" x14ac:dyDescent="0.2">
      <c r="A19" s="78" t="s">
        <v>98</v>
      </c>
      <c r="B19" s="75"/>
      <c r="C19" s="90">
        <v>3372</v>
      </c>
      <c r="D19" s="90">
        <v>-2032</v>
      </c>
      <c r="F19" s="33"/>
      <c r="G19" s="33"/>
      <c r="H19" s="33"/>
      <c r="I19" s="33"/>
      <c r="J19" s="33"/>
      <c r="T19" s="33"/>
    </row>
    <row r="20" spans="1:20" ht="15" x14ac:dyDescent="0.2">
      <c r="A20" s="78" t="s">
        <v>99</v>
      </c>
      <c r="B20" s="75"/>
      <c r="C20" s="90">
        <v>-204</v>
      </c>
      <c r="D20" s="90">
        <v>-4341</v>
      </c>
      <c r="F20" s="33"/>
      <c r="G20" s="33"/>
      <c r="H20" s="33"/>
      <c r="I20" s="33"/>
      <c r="J20" s="33"/>
      <c r="T20" s="33"/>
    </row>
    <row r="21" spans="1:20" s="39" customFormat="1" ht="15.75" thickBot="1" x14ac:dyDescent="0.25">
      <c r="A21" s="81" t="s">
        <v>100</v>
      </c>
      <c r="B21" s="82">
        <v>13</v>
      </c>
      <c r="C21" s="92">
        <v>3993</v>
      </c>
      <c r="D21" s="92">
        <v>56099</v>
      </c>
      <c r="E21" s="38"/>
      <c r="F21" s="38"/>
      <c r="G21" s="38"/>
      <c r="H21" s="38"/>
      <c r="I21" s="38"/>
      <c r="J21" s="38"/>
      <c r="K21" s="38"/>
      <c r="L21" s="38"/>
      <c r="M21" s="38"/>
      <c r="T21" s="38"/>
    </row>
    <row r="22" spans="1:20" ht="30.75" thickBot="1" x14ac:dyDescent="0.25">
      <c r="A22" s="81" t="s">
        <v>45</v>
      </c>
      <c r="B22" s="82"/>
      <c r="C22" s="92">
        <v>-38196</v>
      </c>
      <c r="D22" s="92">
        <v>16683</v>
      </c>
      <c r="I22" s="33"/>
      <c r="J22" s="33"/>
      <c r="L22" s="40"/>
      <c r="M22" s="40"/>
      <c r="T22" s="33"/>
    </row>
    <row r="23" spans="1:20" ht="15" x14ac:dyDescent="0.2">
      <c r="A23" s="79" t="s">
        <v>46</v>
      </c>
      <c r="B23" s="75"/>
      <c r="C23" s="90"/>
      <c r="D23" s="90"/>
      <c r="I23" s="33"/>
      <c r="J23" s="33"/>
      <c r="T23" s="41"/>
    </row>
    <row r="24" spans="1:20" ht="15" x14ac:dyDescent="0.2">
      <c r="A24" s="78" t="s">
        <v>47</v>
      </c>
      <c r="B24" s="75"/>
      <c r="C24" s="90">
        <v>-4626</v>
      </c>
      <c r="D24" s="90">
        <v>-38318</v>
      </c>
      <c r="I24" s="33"/>
      <c r="J24" s="33"/>
      <c r="T24" s="33"/>
    </row>
    <row r="25" spans="1:20" ht="15" x14ac:dyDescent="0.2">
      <c r="A25" s="78" t="s">
        <v>48</v>
      </c>
      <c r="B25" s="75"/>
      <c r="C25" s="90">
        <v>-28077</v>
      </c>
      <c r="D25" s="90">
        <v>-15385</v>
      </c>
      <c r="G25" s="28"/>
      <c r="I25" s="33"/>
      <c r="J25" s="33"/>
      <c r="T25" s="33"/>
    </row>
    <row r="26" spans="1:20" ht="15" x14ac:dyDescent="0.2">
      <c r="A26" s="78" t="s">
        <v>49</v>
      </c>
      <c r="B26" s="75"/>
      <c r="C26" s="90">
        <v>289122</v>
      </c>
      <c r="D26" s="90">
        <v>143791</v>
      </c>
      <c r="I26" s="33"/>
      <c r="J26" s="33"/>
      <c r="L26" s="28"/>
      <c r="M26" s="28"/>
      <c r="T26" s="33"/>
    </row>
    <row r="27" spans="1:20" ht="15" x14ac:dyDescent="0.2">
      <c r="A27" s="79" t="s">
        <v>101</v>
      </c>
      <c r="B27" s="80"/>
      <c r="C27" s="91">
        <v>-24135</v>
      </c>
      <c r="D27" s="91" t="s">
        <v>84</v>
      </c>
      <c r="E27" s="35"/>
      <c r="J27" s="33"/>
      <c r="T27" s="33"/>
    </row>
    <row r="28" spans="1:20" ht="15" x14ac:dyDescent="0.2">
      <c r="A28" s="78" t="s">
        <v>50</v>
      </c>
      <c r="B28" s="75"/>
      <c r="C28" s="90">
        <v>-2572</v>
      </c>
      <c r="D28" s="90">
        <v>22264</v>
      </c>
      <c r="E28" s="35"/>
      <c r="J28" s="33"/>
      <c r="T28" s="33"/>
    </row>
    <row r="29" spans="1:20" ht="15" x14ac:dyDescent="0.2">
      <c r="A29" s="79" t="s">
        <v>102</v>
      </c>
      <c r="B29" s="75"/>
      <c r="C29" s="91" t="s">
        <v>84</v>
      </c>
      <c r="D29" s="91" t="s">
        <v>84</v>
      </c>
      <c r="H29" s="28"/>
      <c r="J29" s="33"/>
      <c r="T29" s="33"/>
    </row>
    <row r="30" spans="1:20" ht="15" x14ac:dyDescent="0.2">
      <c r="A30" s="78"/>
      <c r="B30" s="75"/>
      <c r="C30" s="90"/>
      <c r="D30" s="90"/>
      <c r="H30" s="28"/>
      <c r="J30" s="33"/>
      <c r="T30" s="33"/>
    </row>
    <row r="31" spans="1:20" ht="15" x14ac:dyDescent="0.2">
      <c r="A31" s="79" t="s">
        <v>103</v>
      </c>
      <c r="B31" s="75"/>
      <c r="C31" s="90"/>
      <c r="D31" s="90"/>
      <c r="J31" s="33"/>
      <c r="T31" s="33"/>
    </row>
    <row r="32" spans="1:20" ht="15" x14ac:dyDescent="0.2">
      <c r="A32" s="78" t="s">
        <v>24</v>
      </c>
      <c r="B32" s="75"/>
      <c r="C32" s="90">
        <v>237</v>
      </c>
      <c r="D32" s="90">
        <v>-25742</v>
      </c>
      <c r="J32" s="33"/>
      <c r="T32" s="33"/>
    </row>
    <row r="33" spans="1:21" ht="15" x14ac:dyDescent="0.2">
      <c r="A33" s="78" t="s">
        <v>26</v>
      </c>
      <c r="B33" s="75"/>
      <c r="C33" s="90">
        <v>11427</v>
      </c>
      <c r="D33" s="90">
        <v>1104</v>
      </c>
      <c r="J33" s="33"/>
      <c r="L33" s="28"/>
      <c r="M33" s="28"/>
      <c r="T33" s="33"/>
    </row>
    <row r="34" spans="1:21" ht="15" x14ac:dyDescent="0.2">
      <c r="A34" s="78" t="s">
        <v>51</v>
      </c>
      <c r="B34" s="75"/>
      <c r="C34" s="90">
        <v>395</v>
      </c>
      <c r="D34" s="90">
        <v>3536</v>
      </c>
      <c r="J34" s="33"/>
      <c r="N34" s="28"/>
      <c r="P34" s="28"/>
      <c r="T34" s="33"/>
    </row>
    <row r="35" spans="1:21" ht="15" x14ac:dyDescent="0.2">
      <c r="A35" s="78" t="s">
        <v>52</v>
      </c>
      <c r="B35" s="75"/>
      <c r="C35" s="90">
        <v>365</v>
      </c>
      <c r="D35" s="90" t="s">
        <v>84</v>
      </c>
      <c r="J35" s="33"/>
      <c r="P35" s="28"/>
      <c r="T35" s="33"/>
    </row>
    <row r="36" spans="1:21" ht="15.75" thickBot="1" x14ac:dyDescent="0.25">
      <c r="A36" s="81" t="s">
        <v>53</v>
      </c>
      <c r="B36" s="82"/>
      <c r="C36" s="92">
        <v>844</v>
      </c>
      <c r="D36" s="92">
        <v>2297</v>
      </c>
      <c r="J36" s="33"/>
      <c r="M36" s="28"/>
      <c r="P36" s="28"/>
      <c r="T36" s="33"/>
    </row>
    <row r="37" spans="1:21" ht="15.75" thickBot="1" x14ac:dyDescent="0.25">
      <c r="A37" s="83"/>
      <c r="B37" s="82"/>
      <c r="C37" s="92">
        <v>20057</v>
      </c>
      <c r="D37" s="92">
        <v>109778</v>
      </c>
      <c r="J37" s="33"/>
      <c r="O37" s="28"/>
      <c r="T37" s="33"/>
    </row>
    <row r="38" spans="1:21" ht="15" x14ac:dyDescent="0.2">
      <c r="A38" s="78" t="s">
        <v>104</v>
      </c>
      <c r="B38" s="75"/>
      <c r="C38" s="90">
        <v>89366</v>
      </c>
      <c r="D38" s="90">
        <v>129384</v>
      </c>
      <c r="J38" s="33"/>
      <c r="T38" s="33"/>
      <c r="U38" s="28"/>
    </row>
    <row r="39" spans="1:21" ht="15" x14ac:dyDescent="0.2">
      <c r="A39" s="79" t="s">
        <v>105</v>
      </c>
      <c r="B39" s="75"/>
      <c r="C39" s="90">
        <v>52365</v>
      </c>
      <c r="D39" s="90"/>
      <c r="E39" s="33"/>
      <c r="J39" s="33"/>
      <c r="T39" s="33"/>
      <c r="U39" s="28"/>
    </row>
    <row r="40" spans="1:21" ht="15.75" thickBot="1" x14ac:dyDescent="0.25">
      <c r="A40" s="81" t="s">
        <v>106</v>
      </c>
      <c r="B40" s="82"/>
      <c r="C40" s="92">
        <v>-27801</v>
      </c>
      <c r="D40" s="92">
        <v>-33891</v>
      </c>
      <c r="E40" s="33"/>
      <c r="J40" s="33"/>
      <c r="T40" s="33"/>
      <c r="U40" s="28"/>
    </row>
    <row r="41" spans="1:21" ht="15.75" thickBot="1" x14ac:dyDescent="0.25">
      <c r="A41" s="81" t="s">
        <v>107</v>
      </c>
      <c r="B41" s="82"/>
      <c r="C41" s="92">
        <v>262135</v>
      </c>
      <c r="D41" s="92">
        <v>205271</v>
      </c>
      <c r="J41" s="33"/>
      <c r="K41" s="33"/>
      <c r="T41" s="33"/>
      <c r="U41" s="28"/>
    </row>
    <row r="42" spans="1:21" ht="15" x14ac:dyDescent="0.2">
      <c r="A42" s="84" t="s">
        <v>54</v>
      </c>
      <c r="B42" s="75"/>
      <c r="C42" s="90"/>
      <c r="D42" s="90"/>
      <c r="J42" s="33"/>
      <c r="T42" s="33"/>
      <c r="U42" s="28"/>
    </row>
    <row r="43" spans="1:21" ht="15" x14ac:dyDescent="0.2">
      <c r="A43" s="78" t="s">
        <v>23</v>
      </c>
      <c r="B43" s="75"/>
      <c r="C43" s="90">
        <v>119529</v>
      </c>
      <c r="D43" s="90">
        <v>-287277</v>
      </c>
      <c r="J43" s="33"/>
      <c r="T43" s="33"/>
    </row>
    <row r="44" spans="1:21" ht="15" x14ac:dyDescent="0.2">
      <c r="A44" s="78" t="s">
        <v>56</v>
      </c>
      <c r="B44" s="75">
        <v>10</v>
      </c>
      <c r="C44" s="90">
        <v>-5941</v>
      </c>
      <c r="D44" s="90">
        <v>-2496</v>
      </c>
      <c r="J44" s="33"/>
      <c r="T44" s="33"/>
    </row>
    <row r="45" spans="1:21" ht="15.75" thickBot="1" x14ac:dyDescent="0.25">
      <c r="A45" s="81" t="s">
        <v>55</v>
      </c>
      <c r="B45" s="82">
        <v>10</v>
      </c>
      <c r="C45" s="92">
        <v>70</v>
      </c>
      <c r="D45" s="92">
        <v>-2496</v>
      </c>
      <c r="H45" s="33"/>
      <c r="J45" s="33"/>
      <c r="T45" s="33"/>
    </row>
    <row r="46" spans="1:21" ht="30.75" thickBot="1" x14ac:dyDescent="0.25">
      <c r="A46" s="81" t="s">
        <v>108</v>
      </c>
      <c r="B46" s="82"/>
      <c r="C46" s="92">
        <v>113658</v>
      </c>
      <c r="D46" s="92">
        <v>-289773</v>
      </c>
      <c r="J46" s="33"/>
      <c r="T46" s="33"/>
    </row>
    <row r="47" spans="1:21" ht="15" x14ac:dyDescent="0.2">
      <c r="A47" s="78"/>
      <c r="B47" s="75"/>
      <c r="C47" s="90"/>
      <c r="D47" s="90"/>
      <c r="J47" s="33"/>
      <c r="T47" s="33"/>
    </row>
    <row r="48" spans="1:21" ht="15" x14ac:dyDescent="0.2">
      <c r="A48" s="84" t="s">
        <v>57</v>
      </c>
      <c r="B48" s="75"/>
      <c r="C48" s="90"/>
      <c r="D48" s="90"/>
      <c r="T48" s="41"/>
      <c r="U48" s="28"/>
    </row>
    <row r="49" spans="1:21" ht="15" x14ac:dyDescent="0.2">
      <c r="A49" s="78" t="s">
        <v>109</v>
      </c>
      <c r="B49" s="75"/>
      <c r="C49" s="90" t="s">
        <v>84</v>
      </c>
      <c r="D49" s="90" t="s">
        <v>84</v>
      </c>
      <c r="T49" s="33"/>
    </row>
    <row r="50" spans="1:21" ht="15" x14ac:dyDescent="0.2">
      <c r="A50" s="78" t="s">
        <v>110</v>
      </c>
      <c r="B50" s="75"/>
      <c r="C50" s="90">
        <v>-95199</v>
      </c>
      <c r="D50" s="90">
        <v>-64408</v>
      </c>
      <c r="T50" s="33"/>
    </row>
    <row r="51" spans="1:21" ht="15.75" thickBot="1" x14ac:dyDescent="0.25">
      <c r="A51" s="81" t="s">
        <v>58</v>
      </c>
      <c r="B51" s="82"/>
      <c r="C51" s="92" t="s">
        <v>84</v>
      </c>
      <c r="D51" s="92" t="s">
        <v>84</v>
      </c>
      <c r="J51" s="43"/>
      <c r="K51" s="33"/>
      <c r="T51" s="33"/>
    </row>
    <row r="52" spans="1:21" ht="30.75" thickBot="1" x14ac:dyDescent="0.25">
      <c r="A52" s="81" t="s">
        <v>111</v>
      </c>
      <c r="B52" s="82"/>
      <c r="C52" s="92">
        <v>-95199</v>
      </c>
      <c r="D52" s="92">
        <v>-64408</v>
      </c>
      <c r="K52" s="33"/>
      <c r="T52" s="33"/>
    </row>
    <row r="53" spans="1:21" ht="15" x14ac:dyDescent="0.2">
      <c r="A53" s="84" t="s">
        <v>112</v>
      </c>
      <c r="B53" s="75"/>
      <c r="C53" s="90">
        <v>-280229</v>
      </c>
      <c r="D53" s="90">
        <v>-14891</v>
      </c>
      <c r="K53" s="33"/>
      <c r="T53" s="33"/>
      <c r="U53" s="28"/>
    </row>
    <row r="54" spans="1:21" ht="15" x14ac:dyDescent="0.2">
      <c r="A54" s="78"/>
      <c r="B54" s="75"/>
      <c r="C54" s="90"/>
      <c r="D54" s="90"/>
      <c r="K54" s="44"/>
      <c r="T54" s="33"/>
    </row>
    <row r="55" spans="1:21" ht="30" x14ac:dyDescent="0.2">
      <c r="A55" s="78" t="s">
        <v>113</v>
      </c>
      <c r="B55" s="75"/>
      <c r="C55" s="90">
        <v>204</v>
      </c>
      <c r="D55" s="90">
        <v>-1</v>
      </c>
      <c r="R55" s="33"/>
      <c r="T55" s="33"/>
    </row>
    <row r="56" spans="1:21" ht="15" x14ac:dyDescent="0.2">
      <c r="A56" s="78"/>
      <c r="B56" s="75"/>
      <c r="C56" s="90"/>
      <c r="D56" s="90"/>
      <c r="T56" s="41"/>
      <c r="U56" s="41"/>
    </row>
    <row r="57" spans="1:21" ht="15.75" thickBot="1" x14ac:dyDescent="0.25">
      <c r="A57" s="81" t="s">
        <v>114</v>
      </c>
      <c r="B57" s="82">
        <v>3</v>
      </c>
      <c r="C57" s="92">
        <v>1123007</v>
      </c>
      <c r="D57" s="92">
        <v>244282</v>
      </c>
      <c r="T57" s="33"/>
    </row>
    <row r="58" spans="1:21" ht="15" x14ac:dyDescent="0.2">
      <c r="A58" s="78"/>
      <c r="B58" s="75"/>
      <c r="C58" s="90"/>
      <c r="D58" s="90"/>
      <c r="T58" s="33"/>
      <c r="U58" s="33"/>
    </row>
    <row r="59" spans="1:21" ht="15.75" thickBot="1" x14ac:dyDescent="0.25">
      <c r="A59" s="85" t="s">
        <v>115</v>
      </c>
      <c r="B59" s="86">
        <v>3</v>
      </c>
      <c r="C59" s="93">
        <v>1403804</v>
      </c>
      <c r="D59" s="93">
        <v>95372</v>
      </c>
      <c r="T59" s="33"/>
    </row>
    <row r="60" spans="1:21" ht="13.5" thickTop="1" x14ac:dyDescent="0.2">
      <c r="A60" s="37"/>
      <c r="B60" s="33"/>
      <c r="T60" s="33"/>
      <c r="U60" s="28"/>
    </row>
    <row r="61" spans="1:21" x14ac:dyDescent="0.2">
      <c r="A61" s="37"/>
      <c r="T61" s="33"/>
    </row>
    <row r="62" spans="1:21" x14ac:dyDescent="0.2">
      <c r="A62" s="37"/>
      <c r="T62" s="33"/>
    </row>
    <row r="63" spans="1:21" x14ac:dyDescent="0.2">
      <c r="A63" s="42"/>
      <c r="T63" s="33"/>
    </row>
    <row r="64" spans="1:21" x14ac:dyDescent="0.2">
      <c r="A64" s="42"/>
      <c r="T64" s="33"/>
    </row>
    <row r="65" spans="1:20" x14ac:dyDescent="0.2">
      <c r="A65" s="42"/>
      <c r="T65" s="33"/>
    </row>
    <row r="66" spans="1:20" x14ac:dyDescent="0.2">
      <c r="T66" s="33"/>
    </row>
    <row r="67" spans="1:20" x14ac:dyDescent="0.2">
      <c r="A67" s="42"/>
      <c r="B67" s="4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46"/>
      <c r="T67" s="33"/>
    </row>
    <row r="68" spans="1:20" x14ac:dyDescent="0.2">
      <c r="A68" s="42"/>
      <c r="B68" s="4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46"/>
      <c r="S68" s="35"/>
      <c r="T68" s="33"/>
    </row>
    <row r="69" spans="1:20" x14ac:dyDescent="0.2">
      <c r="A69" s="42"/>
      <c r="B69" s="4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46"/>
      <c r="S69" s="35"/>
    </row>
    <row r="70" spans="1:2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2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20" x14ac:dyDescent="0.2">
      <c r="B72" s="35"/>
      <c r="C72" s="35"/>
      <c r="D72" s="35"/>
      <c r="E72" s="35"/>
      <c r="F72" s="35"/>
      <c r="G72" s="35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</row>
    <row r="73" spans="1:20" x14ac:dyDescent="0.2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47"/>
    </row>
    <row r="74" spans="1:20" x14ac:dyDescent="0.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20" x14ac:dyDescent="0.2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8" spans="1:20" x14ac:dyDescent="0.2">
      <c r="K78" s="28"/>
    </row>
  </sheetData>
  <mergeCells count="6">
    <mergeCell ref="D14:D15"/>
    <mergeCell ref="A4:A6"/>
    <mergeCell ref="B4:B6"/>
    <mergeCell ref="A14:A15"/>
    <mergeCell ref="B14:B15"/>
    <mergeCell ref="C14:C15"/>
  </mergeCells>
  <pageMargins left="0.74803149606299213" right="0.74803149606299213" top="0.98425196850393704" bottom="0.98425196850393704" header="0.51181102362204722" footer="0.51181102362204722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Капитал</vt:lpstr>
      <vt:lpstr>ОДД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Balandina</dc:creator>
  <cp:lastModifiedBy>Aidyn Kairanov</cp:lastModifiedBy>
  <dcterms:created xsi:type="dcterms:W3CDTF">2017-08-24T11:01:21Z</dcterms:created>
  <dcterms:modified xsi:type="dcterms:W3CDTF">2017-08-25T06:56:52Z</dcterms:modified>
</cp:coreProperties>
</file>