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terina.usupova\Desktop\"/>
    </mc:Choice>
  </mc:AlternateContent>
  <xr:revisionPtr revIDLastSave="0" documentId="8_{30F10AF1-BBC9-4597-AC83-5110028CB1AA}" xr6:coauthVersionLast="47" xr6:coauthVersionMax="47" xr10:uidLastSave="{00000000-0000-0000-0000-000000000000}"/>
  <bookViews>
    <workbookView xWindow="28680" yWindow="1185" windowWidth="29040" windowHeight="1599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ОФП!$D$12</definedName>
    <definedName name="OLE_LINK7" localSheetId="2">ОФП!$D$15</definedName>
    <definedName name="OLE_LINK8" localSheetId="2">ОФП!$D$21</definedName>
    <definedName name="ReportName1" localSheetId="0">ОПиУ!#REF!</definedName>
    <definedName name="Text" localSheetId="0">ОПиУ!$A$5</definedName>
    <definedName name="_xlnm.Print_Area" localSheetId="0">ОПиУ!$A$1:$Z$41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1" l="1"/>
  <c r="J36" i="11"/>
  <c r="J37" i="11" s="1"/>
  <c r="J39" i="11" s="1"/>
  <c r="F36" i="11"/>
  <c r="F37" i="11" s="1"/>
  <c r="F39" i="11" s="1"/>
  <c r="D36" i="11"/>
  <c r="D37" i="11" s="1"/>
  <c r="D39" i="11" s="1"/>
  <c r="C37" i="9"/>
  <c r="C30" i="9"/>
  <c r="C17" i="9"/>
  <c r="C38" i="9" l="1"/>
</calcChain>
</file>

<file path=xl/sharedStrings.xml><?xml version="1.0" encoding="utf-8"?>
<sst xmlns="http://schemas.openxmlformats.org/spreadsheetml/2006/main" count="216" uniqueCount="127">
  <si>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</si>
  <si>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</si>
  <si>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</si>
  <si>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</si>
  <si>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</si>
  <si>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</si>
  <si>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</si>
  <si>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</si>
  <si>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</si>
  <si>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</si>
  <si>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</si>
  <si>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</si>
  <si>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</si>
  <si>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</si>
  <si>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</si>
  <si>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</si>
  <si>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</si>
  <si>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</si>
  <si>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</si>
  <si>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</si>
  <si>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</si>
  <si>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</si>
  <si>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</si>
  <si>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</si>
  <si>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</si>
  <si>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</si>
  <si>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</si>
  <si>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</si>
  <si>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</si>
  <si>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</si>
  <si>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</si>
  <si>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</si>
  <si>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</si>
  <si>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</si>
  <si>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</si>
  <si>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</si>
  <si>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</si>
  <si>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</si>
  <si>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</si>
  <si>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</si>
  <si>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</si>
  <si>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</si>
  <si>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</si>
  <si>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</si>
  <si>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</si>
  <si>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</si>
  <si>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</si>
  <si>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</si>
  <si>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</si>
  <si>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</si>
  <si>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</si>
  <si>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- Не обремененные залогом по сделкам «РЕПО»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</si>
  <si>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</si>
  <si>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</si>
  <si>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</si>
  <si>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</si>
  <si>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</si>
  <si>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</si>
  <si>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</si>
  <si>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</si>
  <si>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</si>
  <si>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</si>
  <si>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</si>
  <si>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</si>
  <si>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</si>
  <si>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</si>
  <si>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</si>
  <si>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</si>
  <si>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</si>
  <si>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</si>
  <si>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</si>
  <si>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</si>
  <si>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Чистое поступление денежных средств от операционной деятельности до уплаты налога на прибыль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</si>
  <si>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</si>
  <si>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</si>
  <si>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</si>
  <si>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</si>
  <si>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</si>
  <si>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</si>
  <si>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</si>
  <si>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</si>
  <si>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</si>
  <si>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</si>
  <si>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</si>
  <si>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</si>
  <si>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Доход в виде штрафов от клиентов по договорам</t>
  </si>
  <si>
    <t>Резерв по хеджированию</t>
  </si>
  <si>
    <t xml:space="preserve">Резерв изменений справедливой стоимости </t>
  </si>
  <si>
    <t>2020 г.</t>
  </si>
  <si>
    <t>Чистый процентный доход</t>
  </si>
  <si>
    <t>Чистый убыток, возникший в результате модификации финансовых активов, оцениваемых по амортизированной стоимости</t>
  </si>
  <si>
    <t>Начисление резерва под кредитные убытки по кредитам, выданным розничным клиентам</t>
  </si>
  <si>
    <t xml:space="preserve">Прочие убытки от обесценения по прочим активам </t>
  </si>
  <si>
    <t>Расход по налогу на прибыль</t>
  </si>
  <si>
    <t>- Хеджирование денежных потоков – эффективная часть изменений в справедливой стоимости</t>
  </si>
  <si>
    <t>2021 г.</t>
  </si>
  <si>
    <t xml:space="preserve">Чистые поступления от операций с иностранной валютой </t>
  </si>
  <si>
    <t>Остаток на 1 января</t>
  </si>
  <si>
    <t>2021 года</t>
  </si>
  <si>
    <t xml:space="preserve">Общий совокупный доход за период </t>
  </si>
  <si>
    <t>Прибыль за период, не аудировано</t>
  </si>
  <si>
    <t>Прочий совокупный доход за период, не аудировано</t>
  </si>
  <si>
    <t>Резерв изменений справедливой стоимости (долговые инструменты), не аудировано</t>
  </si>
  <si>
    <t>Итого прочий совокупный доход за период, не аудировано</t>
  </si>
  <si>
    <t xml:space="preserve">Общий совокупный доход за период, не аудировано </t>
  </si>
  <si>
    <t>ДБ АО "Банк Хоум Кредит"</t>
  </si>
  <si>
    <t>Приме-чание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</si>
  <si>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</si>
  <si>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Не аудировано Девять месяцев, закончившихся</t>
  </si>
  <si>
    <t>30 сентября 2021 г.</t>
  </si>
  <si>
    <t>30 сентября 2020 г.</t>
  </si>
  <si>
    <t>Не аудировано Три месяца, закончившихся</t>
  </si>
  <si>
    <t>Не аудировано 
30 сентября</t>
  </si>
  <si>
    <t xml:space="preserve">30 сентября 2021 г.  </t>
  </si>
  <si>
    <t>Чистое увеличение денежных средств и их эквивалентов</t>
  </si>
  <si>
    <t>Остаток на 30 сентября 2020 года (не аудировано)</t>
  </si>
  <si>
    <t>Остаток на 1 января 2020 года</t>
  </si>
  <si>
    <t>не аудировано</t>
  </si>
  <si>
    <t>Остаток на 30 сентября 2021 года</t>
  </si>
  <si>
    <t>Прочий совокупный доход за период (не аудировано)</t>
  </si>
  <si>
    <t xml:space="preserve">-Хеджирование денежных потоков – эффективная часть изменений в справедливой стоимости </t>
  </si>
  <si>
    <t>Объявление и выплата дивидендов (Примечание 17(б)) (не аудировано)</t>
  </si>
  <si>
    <t xml:space="preserve">Чистый (убыток) прибыль от операций с иностранной валютой </t>
  </si>
  <si>
    <t>ПРОМЕЖУТОЧНЫЙ СОКРАЩЕННЫЙ ОТЧЕТ О ПРИБЫЛИ ИЛИ УБЫТКЕ И ПРОЧЕМ СОВОКУПНОМ ДОХОДЕ</t>
  </si>
  <si>
    <t>ПРОМЕЖУТОЧНЫЙ СОКРАЩЕННЫЙ ОТЧЕТ О ФИНАНСОВОМ ПОЛОЖЕНИИ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</si>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</sst>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271" fontId="0" fillId="76" borderId="0" xfId="0" applyNumberFormat="1" applyFill="1"/>
    <xf numFmtId="271" fontId="185" fillId="76" borderId="0" xfId="1690" applyNumberFormat="1" applyFont="1" applyFill="1" applyAlignment="1">
      <alignment horizontal="right"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4" fillId="76" borderId="0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0" fontId="189" fillId="76" borderId="0" xfId="0" applyFont="1" applyFill="1" applyAlignment="1">
      <alignment horizontal="center" vertical="center" wrapText="1"/>
    </xf>
    <xf numFmtId="0" fontId="188" fillId="76" borderId="0" xfId="0" applyFont="1" applyFill="1" applyAlignment="1">
      <alignment horizontal="center" vertical="center" wrapText="1"/>
    </xf>
    <xf numFmtId="0" fontId="189" fillId="76" borderId="12" xfId="0" applyFont="1" applyFill="1" applyBorder="1" applyAlignment="1">
      <alignment horizontal="center" vertical="center" wrapText="1"/>
    </xf>
    <xf numFmtId="0" fontId="188" fillId="76" borderId="0" xfId="0" applyFont="1" applyFill="1" applyAlignment="1">
      <alignment horizontal="left" vertical="center" wrapText="1"/>
    </xf>
    <xf numFmtId="0" fontId="189" fillId="76" borderId="0" xfId="0" applyFont="1" applyFill="1" applyAlignment="1">
      <alignment horizontal="left" vertical="center" wrapText="1"/>
    </xf>
    <xf numFmtId="0" fontId="190" fillId="76" borderId="0" xfId="0" applyFont="1" applyFill="1" applyAlignment="1">
      <alignment horizontal="left" vertical="center" wrapText="1"/>
    </xf>
    <xf numFmtId="271" fontId="191" fillId="76" borderId="12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Border="1" applyAlignment="1">
      <alignment vertical="center" wrapText="1"/>
    </xf>
    <xf numFmtId="0" fontId="25" fillId="76" borderId="15" xfId="0" applyFont="1" applyFill="1" applyBorder="1" applyAlignment="1">
      <alignment vertical="center" wrapText="1"/>
    </xf>
    <xf numFmtId="0" fontId="187" fillId="76" borderId="0" xfId="0" applyFont="1" applyFill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4" fillId="76" borderId="0" xfId="1690" applyNumberFormat="1" applyFont="1" applyFill="1" applyAlignment="1">
      <alignment vertical="center"/>
    </xf>
    <xf numFmtId="271" fontId="24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186" fillId="76" borderId="0" xfId="0" applyFont="1" applyFill="1" applyAlignment="1">
      <alignment horizontal="center" vertical="center"/>
    </xf>
    <xf numFmtId="271" fontId="185" fillId="76" borderId="0" xfId="1690" applyNumberFormat="1" applyFont="1" applyFill="1" applyAlignment="1">
      <alignment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16" xfId="1690" applyNumberFormat="1" applyFont="1" applyFill="1" applyBorder="1" applyAlignment="1">
      <alignment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271" fontId="0" fillId="76" borderId="0" xfId="0" applyNumberFormat="1" applyFill="1" applyBorder="1"/>
    <xf numFmtId="0" fontId="25" fillId="76" borderId="0" xfId="0" applyFont="1" applyFill="1" applyAlignment="1">
      <alignment vertical="center"/>
    </xf>
    <xf numFmtId="0" fontId="25" fillId="76" borderId="0" xfId="0" applyFont="1" applyFill="1" applyAlignment="1">
      <alignment horizontal="center" vertical="center"/>
    </xf>
    <xf numFmtId="0" fontId="188" fillId="76" borderId="0" xfId="0" applyFont="1" applyFill="1" applyAlignment="1">
      <alignment horizontal="center" vertical="center" wrapText="1"/>
    </xf>
    <xf numFmtId="0" fontId="192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0" fontId="186" fillId="76" borderId="0" xfId="0" applyFont="1" applyFill="1" applyAlignment="1">
      <alignment horizontal="right" vertical="center" wrapText="1"/>
    </xf>
    <xf numFmtId="0" fontId="188" fillId="76" borderId="0" xfId="0" applyFont="1" applyFill="1" applyAlignment="1">
      <alignment horizontal="left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186" fillId="76" borderId="0" xfId="0" applyFont="1" applyFill="1" applyAlignment="1">
      <alignment horizontal="center" vertical="center"/>
    </xf>
    <xf numFmtId="0" fontId="25" fillId="76" borderId="0" xfId="0" applyFont="1" applyFill="1" applyAlignment="1">
      <alignment vertical="center" wrapText="1"/>
    </xf>
    <xf numFmtId="271" fontId="189" fillId="76" borderId="15" xfId="1690" applyNumberFormat="1" applyFont="1" applyFill="1" applyBorder="1" applyAlignment="1">
      <alignment vertical="center"/>
    </xf>
    <xf numFmtId="271" fontId="189" fillId="76" borderId="16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189" fillId="76" borderId="15" xfId="1690" applyNumberFormat="1" applyFont="1" applyFill="1" applyBorder="1" applyAlignment="1">
      <alignment vertical="center" wrapText="1"/>
    </xf>
    <xf numFmtId="271" fontId="189" fillId="76" borderId="12" xfId="1690" applyNumberFormat="1" applyFont="1" applyFill="1" applyBorder="1" applyAlignment="1">
      <alignment vertical="center" wrapText="1"/>
    </xf>
    <xf numFmtId="271" fontId="25" fillId="76" borderId="15" xfId="1690" applyNumberFormat="1" applyFont="1" applyFill="1" applyBorder="1" applyAlignment="1">
      <alignment vertical="center"/>
    </xf>
    <xf numFmtId="271" fontId="189" fillId="76" borderId="12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0" fontId="187" fillId="76" borderId="0" xfId="0" applyFont="1" applyFill="1" applyAlignment="1">
      <alignment vertical="center" wrapText="1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80" zoomScaleNormal="80" workbookViewId="0">
      <selection activeCell="M14" sqref="M14"/>
    </sheetView>
  </sheetViews>
  <sheetFormatPr defaultColWidth="9.140625" defaultRowHeight="15"/>
  <cols>
    <col min="1" max="1" width="60.28515625" style="16" customWidth="1"/>
    <col min="2" max="2" width="6.28515625" style="16" customWidth="1"/>
    <col min="3" max="3" width="2.7109375" style="14" customWidth="1"/>
    <col min="4" max="4" width="16.140625" style="14" customWidth="1"/>
    <col min="5" max="5" width="4.28515625" style="14" customWidth="1"/>
    <col min="6" max="6" width="15.5703125" style="14" customWidth="1"/>
    <col min="7" max="7" width="4" style="14" customWidth="1"/>
    <col min="8" max="8" width="15.5703125" style="14" customWidth="1"/>
    <col min="9" max="9" width="4" style="14" customWidth="1"/>
    <col min="10" max="10" width="15.85546875" style="14" customWidth="1"/>
    <col min="11" max="16384" width="9.140625" style="14"/>
  </cols>
  <sheetData>
    <row r="1" spans="1:10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.75" customHeight="1"/>
    <row r="3" spans="1:10">
      <c r="A3" s="74" t="s">
        <v>123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36.950000000000003" customHeight="1">
      <c r="A5" s="76"/>
      <c r="B5" s="45" t="s">
        <v>106</v>
      </c>
      <c r="C5" s="75"/>
      <c r="D5" s="41" t="s">
        <v>108</v>
      </c>
      <c r="E5" s="72"/>
      <c r="F5" s="41" t="s">
        <v>108</v>
      </c>
      <c r="H5" s="41" t="s">
        <v>111</v>
      </c>
      <c r="I5" s="72"/>
      <c r="J5" s="41" t="s">
        <v>111</v>
      </c>
    </row>
    <row r="6" spans="1:10" ht="18.95" customHeight="1">
      <c r="A6" s="76"/>
      <c r="B6" s="44"/>
      <c r="C6" s="75"/>
      <c r="D6" s="41" t="s">
        <v>109</v>
      </c>
      <c r="E6" s="72"/>
      <c r="F6" s="41" t="s">
        <v>110</v>
      </c>
      <c r="H6" s="41" t="s">
        <v>109</v>
      </c>
      <c r="I6" s="72"/>
      <c r="J6" s="41" t="s">
        <v>110</v>
      </c>
    </row>
    <row r="7" spans="1:10" ht="15.75" thickBot="1">
      <c r="A7" s="76"/>
      <c r="B7" s="44"/>
      <c r="C7" s="75"/>
      <c r="D7" s="43" t="s">
        <v>0</v>
      </c>
      <c r="E7" s="72"/>
      <c r="F7" s="43" t="s">
        <v>0</v>
      </c>
      <c r="H7" s="43" t="s">
        <v>0</v>
      </c>
      <c r="I7" s="72"/>
      <c r="J7" s="43" t="s">
        <v>0</v>
      </c>
    </row>
    <row r="8" spans="1:10" ht="25.5">
      <c r="A8" s="44" t="s">
        <v>46</v>
      </c>
      <c r="B8" s="42">
        <v>4</v>
      </c>
      <c r="C8" s="75"/>
      <c r="D8" s="61">
        <v>68335963</v>
      </c>
      <c r="E8" s="61"/>
      <c r="F8" s="61">
        <v>69735680</v>
      </c>
      <c r="G8" s="25"/>
      <c r="H8" s="25">
        <v>24976970</v>
      </c>
      <c r="I8" s="25"/>
      <c r="J8" s="25">
        <v>21928374</v>
      </c>
    </row>
    <row r="9" spans="1:10" ht="15.75" thickBot="1">
      <c r="A9" s="44" t="s">
        <v>13</v>
      </c>
      <c r="B9" s="42">
        <v>4</v>
      </c>
      <c r="C9" s="25"/>
      <c r="D9" s="62">
        <v>-20773710</v>
      </c>
      <c r="E9" s="61"/>
      <c r="F9" s="62">
        <v>-23781723</v>
      </c>
      <c r="G9" s="25"/>
      <c r="H9" s="63">
        <v>-7266678</v>
      </c>
      <c r="I9" s="25"/>
      <c r="J9" s="63">
        <v>-7238194</v>
      </c>
    </row>
    <row r="10" spans="1:10" ht="15.75" thickBot="1">
      <c r="A10" s="45" t="s">
        <v>89</v>
      </c>
      <c r="B10" s="41"/>
      <c r="C10" s="25"/>
      <c r="D10" s="64">
        <v>47562253</v>
      </c>
      <c r="E10" s="65"/>
      <c r="F10" s="64">
        <v>45953957</v>
      </c>
      <c r="G10" s="26"/>
      <c r="H10" s="66">
        <v>17710292</v>
      </c>
      <c r="I10" s="26"/>
      <c r="J10" s="66">
        <v>14690180</v>
      </c>
    </row>
    <row r="11" spans="1:10">
      <c r="A11" s="44" t="s">
        <v>2</v>
      </c>
      <c r="B11" s="42">
        <v>5</v>
      </c>
      <c r="C11" s="26"/>
      <c r="D11" s="61">
        <v>15559645</v>
      </c>
      <c r="E11" s="61"/>
      <c r="F11" s="61">
        <v>10068497</v>
      </c>
      <c r="G11" s="25"/>
      <c r="H11" s="25">
        <v>6201781</v>
      </c>
      <c r="I11" s="25"/>
      <c r="J11" s="25">
        <v>3777345</v>
      </c>
    </row>
    <row r="12" spans="1:10" ht="15.75" thickBot="1">
      <c r="A12" s="44" t="s">
        <v>3</v>
      </c>
      <c r="B12" s="42">
        <v>5</v>
      </c>
      <c r="C12" s="25"/>
      <c r="D12" s="62">
        <v>-4764409</v>
      </c>
      <c r="E12" s="61"/>
      <c r="F12" s="62">
        <v>-3241042</v>
      </c>
      <c r="G12" s="25"/>
      <c r="H12" s="63">
        <v>-1739542</v>
      </c>
      <c r="I12" s="25"/>
      <c r="J12" s="63">
        <v>-1268424</v>
      </c>
    </row>
    <row r="13" spans="1:10" ht="15.75" thickBot="1">
      <c r="A13" s="45" t="s">
        <v>4</v>
      </c>
      <c r="B13" s="41"/>
      <c r="C13" s="25"/>
      <c r="D13" s="64">
        <v>10795236</v>
      </c>
      <c r="E13" s="65"/>
      <c r="F13" s="64">
        <v>6827455</v>
      </c>
      <c r="G13" s="26"/>
      <c r="H13" s="66">
        <v>4462239</v>
      </c>
      <c r="I13" s="26"/>
      <c r="J13" s="66">
        <v>2508921</v>
      </c>
    </row>
    <row r="14" spans="1:10" ht="38.25">
      <c r="A14" s="44" t="s">
        <v>107</v>
      </c>
      <c r="B14" s="42">
        <v>6</v>
      </c>
      <c r="C14" s="26"/>
      <c r="D14" s="25">
        <v>-3106918</v>
      </c>
      <c r="E14" s="61"/>
      <c r="F14" s="25">
        <v>5482213</v>
      </c>
      <c r="G14" s="25"/>
      <c r="H14" s="25">
        <v>-1234964</v>
      </c>
      <c r="I14" s="25"/>
      <c r="J14" s="25">
        <v>3081287</v>
      </c>
    </row>
    <row r="15" spans="1:10" ht="25.5">
      <c r="A15" s="44" t="s">
        <v>90</v>
      </c>
      <c r="B15" s="42"/>
      <c r="C15" s="25"/>
      <c r="D15" s="25" t="s">
        <v>21</v>
      </c>
      <c r="E15" s="61"/>
      <c r="F15" s="25">
        <v>-1324629</v>
      </c>
      <c r="G15" s="25"/>
      <c r="H15" s="25" t="s">
        <v>21</v>
      </c>
      <c r="I15" s="25"/>
      <c r="J15" s="25">
        <v>157366</v>
      </c>
    </row>
    <row r="16" spans="1:10">
      <c r="A16" s="44" t="s">
        <v>122</v>
      </c>
      <c r="B16" s="42"/>
      <c r="C16" s="25"/>
      <c r="D16" s="25">
        <v>-647048</v>
      </c>
      <c r="E16" s="61"/>
      <c r="F16" s="25">
        <v>-9583392</v>
      </c>
      <c r="G16" s="25"/>
      <c r="H16" s="25">
        <v>274229</v>
      </c>
      <c r="I16" s="25"/>
      <c r="J16" s="25">
        <v>-5255249</v>
      </c>
    </row>
    <row r="17" spans="1:10">
      <c r="A17" s="44" t="s">
        <v>85</v>
      </c>
      <c r="B17" s="42"/>
      <c r="C17" s="25"/>
      <c r="D17" s="25">
        <v>1412482</v>
      </c>
      <c r="E17" s="61"/>
      <c r="F17" s="25">
        <v>858311</v>
      </c>
      <c r="G17" s="25"/>
      <c r="H17" s="25">
        <v>487527</v>
      </c>
      <c r="I17" s="25"/>
      <c r="J17" s="25">
        <v>423268</v>
      </c>
    </row>
    <row r="18" spans="1:10" ht="15.75" thickBot="1">
      <c r="A18" s="44" t="s">
        <v>64</v>
      </c>
      <c r="B18" s="42"/>
      <c r="C18" s="25"/>
      <c r="D18" s="63">
        <v>637007</v>
      </c>
      <c r="E18" s="61"/>
      <c r="F18" s="63">
        <v>586407</v>
      </c>
      <c r="G18" s="25"/>
      <c r="H18" s="63">
        <v>175443</v>
      </c>
      <c r="I18" s="25"/>
      <c r="J18" s="63">
        <v>278786</v>
      </c>
    </row>
    <row r="19" spans="1:10">
      <c r="A19" s="45" t="s">
        <v>5</v>
      </c>
      <c r="B19" s="41"/>
      <c r="C19" s="25"/>
      <c r="D19" s="26">
        <v>56653012</v>
      </c>
      <c r="E19" s="65"/>
      <c r="F19" s="26">
        <v>48800322</v>
      </c>
      <c r="G19" s="26"/>
      <c r="H19" s="26">
        <v>21874766</v>
      </c>
      <c r="I19" s="26"/>
      <c r="J19" s="26">
        <v>15884559</v>
      </c>
    </row>
    <row r="20" spans="1:10" ht="25.5" customHeight="1">
      <c r="A20" s="44" t="s">
        <v>91</v>
      </c>
      <c r="B20" s="42"/>
      <c r="C20" s="26"/>
      <c r="D20" s="25">
        <v>-2110031</v>
      </c>
      <c r="E20" s="61"/>
      <c r="F20" s="25">
        <v>-6422207</v>
      </c>
      <c r="G20" s="25"/>
      <c r="H20" s="25">
        <v>-1211794</v>
      </c>
      <c r="I20" s="25"/>
      <c r="J20" s="25">
        <v>-2557417</v>
      </c>
    </row>
    <row r="21" spans="1:10" ht="14.45" customHeight="1">
      <c r="A21" s="44" t="s">
        <v>92</v>
      </c>
      <c r="B21" s="42"/>
      <c r="C21" s="25"/>
      <c r="D21" s="25">
        <v>-178094</v>
      </c>
      <c r="E21" s="61"/>
      <c r="F21" s="25">
        <v>-230640</v>
      </c>
      <c r="G21" s="25"/>
      <c r="H21" s="25">
        <v>-54713</v>
      </c>
      <c r="I21" s="25"/>
      <c r="J21" s="25">
        <v>-134885</v>
      </c>
    </row>
    <row r="22" spans="1:10" ht="15.75" thickBot="1">
      <c r="A22" s="44" t="s">
        <v>27</v>
      </c>
      <c r="B22" s="42">
        <v>7</v>
      </c>
      <c r="C22" s="25"/>
      <c r="D22" s="63">
        <v>-25918352</v>
      </c>
      <c r="E22" s="61"/>
      <c r="F22" s="63">
        <v>-23050491</v>
      </c>
      <c r="G22" s="25"/>
      <c r="H22" s="63">
        <v>-8890854</v>
      </c>
      <c r="I22" s="25"/>
      <c r="J22" s="63">
        <v>-7736224</v>
      </c>
    </row>
    <row r="23" spans="1:10">
      <c r="A23" s="45" t="s">
        <v>6</v>
      </c>
      <c r="B23" s="41"/>
      <c r="C23" s="26"/>
      <c r="D23" s="26">
        <v>28446535</v>
      </c>
      <c r="E23" s="65"/>
      <c r="F23" s="26">
        <v>19096984</v>
      </c>
      <c r="G23" s="26"/>
      <c r="H23" s="26">
        <v>11717405</v>
      </c>
      <c r="I23" s="26"/>
      <c r="J23" s="26">
        <v>5456033</v>
      </c>
    </row>
    <row r="24" spans="1:10" ht="15.75" thickBot="1">
      <c r="A24" s="44" t="s">
        <v>93</v>
      </c>
      <c r="B24" s="42">
        <v>8</v>
      </c>
      <c r="C24" s="25"/>
      <c r="D24" s="63">
        <v>-5580055</v>
      </c>
      <c r="E24" s="61"/>
      <c r="F24" s="63">
        <v>-3896695</v>
      </c>
      <c r="G24" s="25"/>
      <c r="H24" s="63">
        <v>-2302447</v>
      </c>
      <c r="I24" s="25"/>
      <c r="J24" s="63">
        <v>-1144021</v>
      </c>
    </row>
    <row r="25" spans="1:10">
      <c r="A25" s="45" t="s">
        <v>47</v>
      </c>
      <c r="B25" s="41"/>
      <c r="C25" s="26"/>
      <c r="D25" s="26">
        <v>22866480</v>
      </c>
      <c r="E25" s="65"/>
      <c r="F25" s="26">
        <v>15200289</v>
      </c>
      <c r="G25" s="26"/>
      <c r="H25" s="26">
        <v>9414958</v>
      </c>
      <c r="I25" s="26"/>
      <c r="J25" s="26">
        <v>4312012</v>
      </c>
    </row>
    <row r="26" spans="1:10">
      <c r="A26" s="45" t="s">
        <v>65</v>
      </c>
      <c r="B26" s="45"/>
      <c r="C26" s="26"/>
      <c r="D26" s="25"/>
      <c r="E26" s="65"/>
      <c r="F26" s="26"/>
      <c r="G26" s="26"/>
      <c r="H26" s="26"/>
      <c r="I26" s="26"/>
      <c r="J26" s="26"/>
    </row>
    <row r="27" spans="1:10" ht="25.5">
      <c r="A27" s="46" t="s">
        <v>25</v>
      </c>
      <c r="B27" s="46"/>
      <c r="C27" s="26"/>
      <c r="D27" s="25"/>
      <c r="E27" s="65"/>
      <c r="F27" s="26"/>
      <c r="G27" s="26"/>
      <c r="H27" s="26"/>
      <c r="I27" s="26"/>
      <c r="J27" s="26"/>
    </row>
    <row r="28" spans="1:10">
      <c r="A28" s="44" t="s">
        <v>28</v>
      </c>
      <c r="B28" s="44"/>
      <c r="C28" s="26"/>
      <c r="D28" s="26"/>
      <c r="E28" s="65"/>
      <c r="F28" s="26"/>
      <c r="G28" s="26"/>
      <c r="H28" s="26"/>
      <c r="I28" s="26"/>
      <c r="J28" s="26"/>
    </row>
    <row r="29" spans="1:10">
      <c r="A29" s="44" t="s">
        <v>29</v>
      </c>
      <c r="B29" s="44"/>
      <c r="C29" s="26"/>
      <c r="D29" s="61">
        <v>21948</v>
      </c>
      <c r="E29" s="61"/>
      <c r="F29" s="61">
        <v>23737</v>
      </c>
      <c r="G29" s="25"/>
      <c r="H29" s="25">
        <v>16023</v>
      </c>
      <c r="I29" s="25"/>
      <c r="J29" s="61">
        <v>37841</v>
      </c>
    </row>
    <row r="30" spans="1:10">
      <c r="A30" s="44" t="s">
        <v>48</v>
      </c>
      <c r="B30" s="44"/>
      <c r="C30" s="26"/>
      <c r="D30" s="61">
        <v>-560</v>
      </c>
      <c r="E30" s="61"/>
      <c r="F30" s="61">
        <v>3188</v>
      </c>
      <c r="G30" s="25"/>
      <c r="H30" s="25">
        <v>-1021</v>
      </c>
      <c r="I30" s="25"/>
      <c r="J30" s="61">
        <v>38442</v>
      </c>
    </row>
    <row r="31" spans="1:10" ht="26.25" thickBot="1">
      <c r="A31" s="44" t="s">
        <v>94</v>
      </c>
      <c r="B31" s="44"/>
      <c r="C31" s="26"/>
      <c r="D31" s="62">
        <v>-51421</v>
      </c>
      <c r="E31" s="61"/>
      <c r="F31" s="62">
        <v>342150</v>
      </c>
      <c r="G31" s="25"/>
      <c r="H31" s="63">
        <v>54334</v>
      </c>
      <c r="I31" s="25"/>
      <c r="J31" s="62">
        <v>-65784</v>
      </c>
    </row>
    <row r="32" spans="1:10" ht="15.75" thickBot="1">
      <c r="A32" s="45" t="s">
        <v>66</v>
      </c>
      <c r="B32" s="45"/>
      <c r="C32" s="26"/>
      <c r="D32" s="62">
        <v>-30033</v>
      </c>
      <c r="E32" s="61"/>
      <c r="F32" s="62">
        <v>369075</v>
      </c>
      <c r="G32" s="25"/>
      <c r="H32" s="63">
        <v>69336</v>
      </c>
      <c r="I32" s="25"/>
      <c r="J32" s="62">
        <v>10499</v>
      </c>
    </row>
    <row r="33" spans="1:10" ht="15.75" thickBot="1">
      <c r="A33" s="45" t="s">
        <v>22</v>
      </c>
      <c r="B33" s="45"/>
      <c r="C33" s="26"/>
      <c r="D33" s="67">
        <v>22836447</v>
      </c>
      <c r="E33" s="65"/>
      <c r="F33" s="67">
        <v>15569364</v>
      </c>
      <c r="G33" s="26"/>
      <c r="H33" s="68">
        <v>9484294</v>
      </c>
      <c r="I33" s="26"/>
      <c r="J33" s="68">
        <v>4322511</v>
      </c>
    </row>
    <row r="34" spans="1:10" ht="15.75" thickTop="1"/>
    <row r="35" spans="1:10">
      <c r="D35" s="24"/>
      <c r="F35" s="24"/>
      <c r="H35" s="24"/>
      <c r="J35" s="24"/>
    </row>
    <row r="36" spans="1:10">
      <c r="D36" s="24"/>
      <c r="F36" s="24"/>
      <c r="H36" s="24"/>
      <c r="J36" s="24"/>
    </row>
    <row r="37" spans="1:10">
      <c r="D37" s="24"/>
      <c r="F37" s="24"/>
      <c r="H37" s="24"/>
      <c r="J37" s="24"/>
    </row>
    <row r="38" spans="1:10">
      <c r="D38" s="24"/>
      <c r="F38" s="24"/>
      <c r="H38" s="24"/>
      <c r="J38" s="24"/>
    </row>
    <row r="39" spans="1:10">
      <c r="D39" s="24"/>
      <c r="F39" s="24"/>
      <c r="H39" s="24"/>
      <c r="J39" s="24"/>
    </row>
    <row r="40" spans="1:10">
      <c r="D40" s="24"/>
      <c r="F40" s="24"/>
      <c r="H40" s="24"/>
      <c r="J40" s="24"/>
    </row>
    <row r="41" spans="1:10">
      <c r="C41" s="24"/>
    </row>
  </sheetData>
  <mergeCells count="6">
    <mergeCell ref="E5:E7"/>
    <mergeCell ref="I5:I7"/>
    <mergeCell ref="A1:J1"/>
    <mergeCell ref="A3:J3"/>
    <mergeCell ref="C5:C8"/>
    <mergeCell ref="A5:A7"/>
  </mergeCells>
  <pageMargins left="0.7" right="0.7" top="0.75" bottom="0.75" header="0.3" footer="0.3"/>
  <pageSetup paperSize="9" scale="29" orientation="portrait" r:id="rId1"/>
  <headerFooter>
    <oddFooter>&amp;C&amp;1#&amp;"Calibri"&amp;8&amp;K000000This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40625" defaultRowHeight="15"/>
  <cols>
    <col min="1" max="1" width="30" style="1" customWidth="1"/>
    <col min="2" max="2" width="2.7109375" style="1" customWidth="1"/>
    <col min="3" max="3" width="18.140625" style="1" bestFit="1" customWidth="1"/>
    <col min="4" max="4" width="1.28515625" style="1" customWidth="1"/>
    <col min="5" max="5" width="17.7109375" style="1" bestFit="1" customWidth="1"/>
    <col min="6" max="6" width="14" style="1" customWidth="1"/>
    <col min="7" max="16384" width="9.140625" style="1"/>
  </cols>
  <sheetData>
    <row r="1" spans="1:6" ht="51">
      <c r="A1" s="77"/>
      <c r="B1" s="78"/>
      <c r="C1" s="2" t="s">
        <v>23</v>
      </c>
      <c r="D1" s="79"/>
      <c r="E1" s="2" t="s">
        <v>24</v>
      </c>
      <c r="F1" s="79"/>
    </row>
    <row r="2" spans="1:6" ht="15.75" thickBot="1">
      <c r="A2" s="77"/>
      <c r="B2" s="78"/>
      <c r="C2" s="3" t="s">
        <v>0</v>
      </c>
      <c r="D2" s="79"/>
      <c r="E2" s="3" t="s">
        <v>0</v>
      </c>
      <c r="F2" s="79"/>
    </row>
    <row r="3" spans="1:6" ht="39" thickBot="1">
      <c r="A3" s="4" t="s">
        <v>20</v>
      </c>
      <c r="B3" s="5"/>
      <c r="C3" s="6">
        <v>16548705</v>
      </c>
      <c r="D3" s="4"/>
      <c r="E3" s="7">
        <v>11665857</v>
      </c>
      <c r="F3" s="2"/>
    </row>
    <row r="4" spans="1:6" ht="39" thickBot="1">
      <c r="A4" s="8" t="s">
        <v>19</v>
      </c>
      <c r="B4" s="9"/>
      <c r="C4" s="10">
        <v>-4468</v>
      </c>
      <c r="D4" s="8"/>
      <c r="E4" s="11" t="s">
        <v>21</v>
      </c>
      <c r="F4" s="12"/>
    </row>
    <row r="5" spans="1:6" ht="25.15" customHeight="1" thickBot="1">
      <c r="A5" s="4" t="s">
        <v>22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&amp;C&amp;1#&amp;"Calibri"&amp;8&amp;K000000This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="80" zoomScaleNormal="80" workbookViewId="0">
      <selection activeCell="L16" sqref="L16"/>
    </sheetView>
  </sheetViews>
  <sheetFormatPr defaultColWidth="9.140625" defaultRowHeight="15"/>
  <cols>
    <col min="1" max="1" width="45.5703125" style="14" customWidth="1"/>
    <col min="2" max="2" width="8.42578125" style="14" customWidth="1"/>
    <col min="3" max="3" width="17.85546875" style="14" customWidth="1"/>
    <col min="4" max="4" width="3.85546875" style="14" customWidth="1"/>
    <col min="5" max="5" width="14.7109375" style="14" customWidth="1"/>
    <col min="6" max="16384" width="9.140625" style="14"/>
  </cols>
  <sheetData>
    <row r="1" spans="1:6">
      <c r="A1" s="73" t="s">
        <v>105</v>
      </c>
      <c r="B1" s="73"/>
      <c r="C1" s="73"/>
      <c r="D1" s="73"/>
      <c r="E1" s="73"/>
      <c r="F1" s="73"/>
    </row>
    <row r="2" spans="1:6" ht="3" customHeight="1">
      <c r="A2" s="16"/>
      <c r="B2" s="16"/>
      <c r="C2" s="16"/>
    </row>
    <row r="3" spans="1:6">
      <c r="A3" s="80" t="s">
        <v>124</v>
      </c>
      <c r="B3" s="80"/>
      <c r="C3" s="80"/>
      <c r="D3" s="80"/>
      <c r="E3" s="80"/>
      <c r="F3" s="80"/>
    </row>
    <row r="4" spans="1:6">
      <c r="A4" s="60"/>
      <c r="B4" s="60"/>
      <c r="C4" s="60"/>
      <c r="D4" s="60"/>
      <c r="E4" s="60"/>
      <c r="F4" s="60"/>
    </row>
    <row r="5" spans="1:6" ht="25.5">
      <c r="A5" s="77"/>
      <c r="B5" s="45" t="s">
        <v>106</v>
      </c>
      <c r="C5" s="28" t="s">
        <v>112</v>
      </c>
      <c r="D5" s="78"/>
      <c r="E5" s="28" t="s">
        <v>67</v>
      </c>
    </row>
    <row r="6" spans="1:6">
      <c r="A6" s="77"/>
      <c r="B6" s="38"/>
      <c r="C6" s="28" t="s">
        <v>95</v>
      </c>
      <c r="D6" s="78"/>
      <c r="E6" s="28" t="s">
        <v>88</v>
      </c>
    </row>
    <row r="7" spans="1:6" ht="15.75" thickBot="1">
      <c r="A7" s="77"/>
      <c r="B7" s="38"/>
      <c r="C7" s="22" t="s">
        <v>0</v>
      </c>
      <c r="D7" s="78"/>
      <c r="E7" s="22" t="s">
        <v>0</v>
      </c>
    </row>
    <row r="8" spans="1:6">
      <c r="A8" s="30" t="s">
        <v>49</v>
      </c>
      <c r="B8" s="39"/>
      <c r="C8" s="29"/>
      <c r="D8" s="12"/>
      <c r="E8" s="12"/>
    </row>
    <row r="9" spans="1:6">
      <c r="A9" s="27" t="s">
        <v>50</v>
      </c>
      <c r="B9" s="9">
        <v>9</v>
      </c>
      <c r="C9" s="17">
        <v>82523417</v>
      </c>
      <c r="D9" s="17"/>
      <c r="E9" s="17">
        <v>66107784</v>
      </c>
    </row>
    <row r="10" spans="1:6">
      <c r="A10" s="27" t="s">
        <v>41</v>
      </c>
      <c r="B10" s="9"/>
      <c r="C10" s="17">
        <v>1974560</v>
      </c>
      <c r="D10" s="17"/>
      <c r="E10" s="17">
        <v>1477222</v>
      </c>
    </row>
    <row r="11" spans="1:6">
      <c r="A11" s="27" t="s">
        <v>40</v>
      </c>
      <c r="B11" s="9">
        <v>10</v>
      </c>
      <c r="C11" s="17">
        <v>340932595</v>
      </c>
      <c r="D11" s="17"/>
      <c r="E11" s="17">
        <v>297490660</v>
      </c>
    </row>
    <row r="12" spans="1:6">
      <c r="A12" s="27" t="s">
        <v>42</v>
      </c>
      <c r="B12" s="9"/>
      <c r="C12" s="17"/>
      <c r="D12" s="17"/>
      <c r="E12" s="17"/>
    </row>
    <row r="13" spans="1:6">
      <c r="A13" s="27" t="s">
        <v>51</v>
      </c>
      <c r="B13" s="9">
        <v>11</v>
      </c>
      <c r="C13" s="17">
        <v>5016625</v>
      </c>
      <c r="D13" s="17"/>
      <c r="E13" s="17">
        <v>5064610</v>
      </c>
    </row>
    <row r="14" spans="1:6" ht="38.25">
      <c r="A14" s="27" t="s">
        <v>26</v>
      </c>
      <c r="B14" s="9"/>
      <c r="C14" s="58">
        <v>5315371</v>
      </c>
      <c r="D14" s="17"/>
      <c r="E14" s="17">
        <v>4799205</v>
      </c>
    </row>
    <row r="15" spans="1:6">
      <c r="A15" s="27" t="s">
        <v>7</v>
      </c>
      <c r="B15" s="9"/>
      <c r="C15" s="17">
        <v>13008684</v>
      </c>
      <c r="D15" s="17"/>
      <c r="E15" s="17">
        <v>13219653</v>
      </c>
    </row>
    <row r="16" spans="1:6" ht="15.75" thickBot="1">
      <c r="A16" s="27" t="s">
        <v>8</v>
      </c>
      <c r="B16" s="9"/>
      <c r="C16" s="18">
        <v>5695449</v>
      </c>
      <c r="D16" s="17"/>
      <c r="E16" s="18">
        <v>5523052</v>
      </c>
    </row>
    <row r="17" spans="1:5" ht="15.75" thickBot="1">
      <c r="A17" s="30" t="s">
        <v>52</v>
      </c>
      <c r="B17" s="39"/>
      <c r="C17" s="35">
        <f>SUM(C9:C16)</f>
        <v>454466701</v>
      </c>
      <c r="D17" s="32"/>
      <c r="E17" s="35">
        <v>393682186</v>
      </c>
    </row>
    <row r="18" spans="1:5" ht="15.75" thickTop="1">
      <c r="A18" s="30"/>
      <c r="B18" s="39"/>
      <c r="C18" s="17"/>
      <c r="D18" s="17"/>
      <c r="E18" s="17"/>
    </row>
    <row r="19" spans="1:5">
      <c r="A19" s="30" t="s">
        <v>9</v>
      </c>
      <c r="B19" s="39"/>
      <c r="C19" s="17"/>
      <c r="D19" s="17"/>
      <c r="E19" s="17"/>
    </row>
    <row r="20" spans="1:5" ht="38.25">
      <c r="A20" s="27" t="s">
        <v>53</v>
      </c>
      <c r="B20" s="9"/>
      <c r="C20" s="17">
        <v>1805304</v>
      </c>
      <c r="D20" s="17"/>
      <c r="E20" s="17">
        <v>1623961</v>
      </c>
    </row>
    <row r="21" spans="1:5">
      <c r="A21" s="27" t="s">
        <v>10</v>
      </c>
      <c r="B21" s="9">
        <v>12</v>
      </c>
      <c r="C21" s="17">
        <v>34578694</v>
      </c>
      <c r="D21" s="17"/>
      <c r="E21" s="17">
        <v>50764946</v>
      </c>
    </row>
    <row r="22" spans="1:5">
      <c r="A22" s="27" t="s">
        <v>31</v>
      </c>
      <c r="B22" s="9"/>
      <c r="C22" s="17"/>
      <c r="D22" s="17"/>
      <c r="E22" s="17"/>
    </row>
    <row r="23" spans="1:5">
      <c r="A23" s="27" t="s">
        <v>54</v>
      </c>
      <c r="B23" s="9">
        <v>13</v>
      </c>
      <c r="C23" s="17">
        <v>157856329</v>
      </c>
      <c r="D23" s="17"/>
      <c r="E23" s="17">
        <v>137684061</v>
      </c>
    </row>
    <row r="24" spans="1:5">
      <c r="A24" s="27" t="s">
        <v>55</v>
      </c>
      <c r="B24" s="9">
        <v>13</v>
      </c>
      <c r="C24" s="17">
        <v>41436809</v>
      </c>
      <c r="D24" s="17"/>
      <c r="E24" s="17">
        <v>41465385</v>
      </c>
    </row>
    <row r="25" spans="1:5">
      <c r="A25" s="27" t="s">
        <v>11</v>
      </c>
      <c r="B25" s="9">
        <v>14</v>
      </c>
      <c r="C25" s="17">
        <v>45328029</v>
      </c>
      <c r="D25" s="17"/>
      <c r="E25" s="17">
        <v>30446842</v>
      </c>
    </row>
    <row r="26" spans="1:5">
      <c r="A26" s="27" t="s">
        <v>56</v>
      </c>
      <c r="B26" s="9">
        <v>15</v>
      </c>
      <c r="C26" s="58">
        <v>14389707</v>
      </c>
      <c r="D26" s="17"/>
      <c r="E26" s="17">
        <v>6002436</v>
      </c>
    </row>
    <row r="27" spans="1:5">
      <c r="A27" s="27" t="s">
        <v>18</v>
      </c>
      <c r="B27" s="9">
        <v>16</v>
      </c>
      <c r="C27" s="17">
        <v>38414202</v>
      </c>
      <c r="D27" s="17"/>
      <c r="E27" s="17">
        <v>19488485</v>
      </c>
    </row>
    <row r="28" spans="1:5">
      <c r="A28" s="27" t="s">
        <v>68</v>
      </c>
      <c r="B28" s="9">
        <v>23</v>
      </c>
      <c r="C28" s="17">
        <v>3683826</v>
      </c>
      <c r="D28" s="17"/>
      <c r="E28" s="17">
        <v>3770012</v>
      </c>
    </row>
    <row r="29" spans="1:5" ht="15.75" thickBot="1">
      <c r="A29" s="27" t="s">
        <v>32</v>
      </c>
      <c r="B29" s="9"/>
      <c r="C29" s="18">
        <v>11027057</v>
      </c>
      <c r="D29" s="17"/>
      <c r="E29" s="47">
        <v>9325729</v>
      </c>
    </row>
    <row r="30" spans="1:5" ht="15.75" thickBot="1">
      <c r="A30" s="30" t="s">
        <v>12</v>
      </c>
      <c r="B30" s="39"/>
      <c r="C30" s="36">
        <f>SUM(C20:C29)</f>
        <v>348519957</v>
      </c>
      <c r="D30" s="32"/>
      <c r="E30" s="36">
        <v>300571857</v>
      </c>
    </row>
    <row r="31" spans="1:5">
      <c r="A31" s="30"/>
      <c r="B31" s="39"/>
      <c r="C31" s="17"/>
      <c r="D31" s="17"/>
      <c r="E31" s="17"/>
    </row>
    <row r="32" spans="1:5">
      <c r="A32" s="30" t="s">
        <v>57</v>
      </c>
      <c r="B32" s="9">
        <v>17</v>
      </c>
      <c r="C32" s="17"/>
      <c r="D32" s="17"/>
      <c r="E32" s="17"/>
    </row>
    <row r="33" spans="1:5">
      <c r="A33" s="27" t="s">
        <v>45</v>
      </c>
      <c r="B33" s="9"/>
      <c r="C33" s="17">
        <v>5199503</v>
      </c>
      <c r="D33" s="17"/>
      <c r="E33" s="17">
        <v>5199503</v>
      </c>
    </row>
    <row r="34" spans="1:5">
      <c r="A34" s="27" t="s">
        <v>58</v>
      </c>
      <c r="B34" s="9"/>
      <c r="C34" s="17">
        <v>100837536</v>
      </c>
      <c r="D34" s="17"/>
      <c r="E34" s="17">
        <v>87971088</v>
      </c>
    </row>
    <row r="35" spans="1:5">
      <c r="A35" s="27" t="s">
        <v>86</v>
      </c>
      <c r="B35" s="9"/>
      <c r="C35" s="17">
        <v>-180217</v>
      </c>
      <c r="D35" s="17"/>
      <c r="E35" s="17">
        <v>-128796</v>
      </c>
    </row>
    <row r="36" spans="1:5" ht="15.75" thickBot="1">
      <c r="A36" s="27" t="s">
        <v>87</v>
      </c>
      <c r="B36" s="9"/>
      <c r="C36" s="18">
        <v>89922</v>
      </c>
      <c r="D36" s="17"/>
      <c r="E36" s="18">
        <v>68534</v>
      </c>
    </row>
    <row r="37" spans="1:5" ht="15.75" thickBot="1">
      <c r="A37" s="30" t="s">
        <v>37</v>
      </c>
      <c r="B37" s="39"/>
      <c r="C37" s="36">
        <f>SUM(C33:C36)</f>
        <v>105946744</v>
      </c>
      <c r="D37" s="32"/>
      <c r="E37" s="36">
        <v>93110329</v>
      </c>
    </row>
    <row r="38" spans="1:5" ht="17.100000000000001" customHeight="1" thickBot="1">
      <c r="A38" s="30" t="s">
        <v>59</v>
      </c>
      <c r="B38" s="39"/>
      <c r="C38" s="35">
        <f>C30+C37</f>
        <v>454466701</v>
      </c>
      <c r="D38" s="32"/>
      <c r="E38" s="35">
        <v>393682186</v>
      </c>
    </row>
    <row r="39" spans="1:5" ht="15.75" thickTop="1">
      <c r="A39" s="30"/>
      <c r="B39" s="40"/>
      <c r="C39" s="30"/>
      <c r="D39" s="30"/>
      <c r="E39" s="30"/>
    </row>
    <row r="40" spans="1:5">
      <c r="A40" s="27"/>
      <c r="B40" s="38"/>
    </row>
  </sheetData>
  <mergeCells count="4">
    <mergeCell ref="A5:A7"/>
    <mergeCell ref="D5:D7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zoomScale="80" zoomScaleNormal="80" workbookViewId="0">
      <selection activeCell="H11" sqref="H11"/>
    </sheetView>
  </sheetViews>
  <sheetFormatPr defaultColWidth="9.140625" defaultRowHeight="15"/>
  <cols>
    <col min="1" max="1" width="50.85546875" style="14" customWidth="1"/>
    <col min="2" max="2" width="18" style="19" customWidth="1"/>
    <col min="3" max="3" width="2.7109375" style="19" customWidth="1"/>
    <col min="4" max="4" width="18.42578125" style="19" customWidth="1"/>
    <col min="5" max="16384" width="9.140625" style="14"/>
  </cols>
  <sheetData>
    <row r="1" spans="1:6">
      <c r="A1" s="73" t="s">
        <v>105</v>
      </c>
      <c r="B1" s="73"/>
      <c r="C1" s="73"/>
      <c r="D1" s="73"/>
      <c r="E1" s="73"/>
      <c r="F1" s="73"/>
    </row>
    <row r="2" spans="1:6" ht="7.5" customHeight="1">
      <c r="A2" s="16"/>
      <c r="B2" s="16"/>
      <c r="C2" s="16"/>
      <c r="D2" s="14"/>
    </row>
    <row r="3" spans="1:6">
      <c r="A3" s="80" t="s">
        <v>125</v>
      </c>
      <c r="B3" s="80"/>
      <c r="C3" s="80"/>
      <c r="D3" s="80"/>
      <c r="E3" s="80"/>
      <c r="F3" s="80"/>
    </row>
    <row r="4" spans="1:6">
      <c r="A4" s="60"/>
      <c r="B4" s="60"/>
      <c r="C4" s="60"/>
      <c r="D4" s="60"/>
      <c r="E4" s="60"/>
      <c r="F4" s="60"/>
    </row>
    <row r="5" spans="1:6" ht="42.6" customHeight="1">
      <c r="A5" s="81"/>
      <c r="B5" s="28" t="s">
        <v>108</v>
      </c>
      <c r="C5" s="78"/>
      <c r="D5" s="28" t="s">
        <v>108</v>
      </c>
    </row>
    <row r="6" spans="1:6" ht="15.6" customHeight="1">
      <c r="A6" s="81"/>
      <c r="B6" s="28" t="s">
        <v>113</v>
      </c>
      <c r="C6" s="78"/>
      <c r="D6" s="28" t="s">
        <v>110</v>
      </c>
    </row>
    <row r="7" spans="1:6" ht="15.75" thickBot="1">
      <c r="A7" s="81"/>
      <c r="B7" s="22" t="s">
        <v>0</v>
      </c>
      <c r="C7" s="78"/>
      <c r="D7" s="22" t="s">
        <v>0</v>
      </c>
    </row>
    <row r="8" spans="1:6" ht="25.5" customHeight="1">
      <c r="A8" s="30" t="s">
        <v>30</v>
      </c>
      <c r="B8" s="49"/>
      <c r="C8" s="30"/>
      <c r="D8" s="49"/>
    </row>
    <row r="9" spans="1:6" ht="19.5" customHeight="1">
      <c r="A9" s="27" t="s">
        <v>1</v>
      </c>
      <c r="B9" s="17">
        <v>70986751</v>
      </c>
      <c r="C9" s="17"/>
      <c r="D9" s="17">
        <v>65286471</v>
      </c>
    </row>
    <row r="10" spans="1:6" ht="14.25" customHeight="1">
      <c r="A10" s="27" t="s">
        <v>13</v>
      </c>
      <c r="B10" s="17">
        <v>-18526758</v>
      </c>
      <c r="C10" s="17"/>
      <c r="D10" s="17">
        <v>-21219505</v>
      </c>
    </row>
    <row r="11" spans="1:6" ht="14.25" customHeight="1">
      <c r="A11" s="27" t="s">
        <v>2</v>
      </c>
      <c r="B11" s="17">
        <v>15540975</v>
      </c>
      <c r="C11" s="17"/>
      <c r="D11" s="17">
        <v>10355831</v>
      </c>
    </row>
    <row r="12" spans="1:6" ht="14.25" customHeight="1">
      <c r="A12" s="27" t="s">
        <v>3</v>
      </c>
      <c r="B12" s="17">
        <v>-4725167</v>
      </c>
      <c r="C12" s="17"/>
      <c r="D12" s="17">
        <v>-3347608</v>
      </c>
    </row>
    <row r="13" spans="1:6" ht="54.6" customHeight="1">
      <c r="A13" s="27" t="s">
        <v>69</v>
      </c>
      <c r="B13" s="17">
        <v>-3505227</v>
      </c>
      <c r="C13" s="17"/>
      <c r="D13" s="17">
        <v>-5135775</v>
      </c>
    </row>
    <row r="14" spans="1:6">
      <c r="A14" s="27" t="s">
        <v>96</v>
      </c>
      <c r="B14" s="17">
        <v>88617</v>
      </c>
      <c r="C14" s="17"/>
      <c r="D14" s="17">
        <v>196677</v>
      </c>
    </row>
    <row r="15" spans="1:6" ht="14.25" customHeight="1">
      <c r="A15" s="27" t="s">
        <v>70</v>
      </c>
      <c r="B15" s="17">
        <v>1412482</v>
      </c>
      <c r="C15" s="17"/>
      <c r="D15" s="17">
        <v>858311</v>
      </c>
    </row>
    <row r="16" spans="1:6" ht="14.25" customHeight="1">
      <c r="A16" s="27" t="s">
        <v>38</v>
      </c>
      <c r="B16" s="17">
        <v>637007</v>
      </c>
      <c r="C16" s="17"/>
      <c r="D16" s="17">
        <v>586407</v>
      </c>
    </row>
    <row r="17" spans="1:4" ht="14.25" customHeight="1">
      <c r="A17" s="27" t="s">
        <v>27</v>
      </c>
      <c r="B17" s="17">
        <v>-21285352</v>
      </c>
      <c r="C17" s="17"/>
      <c r="D17" s="17">
        <v>-19354067</v>
      </c>
    </row>
    <row r="18" spans="1:4" ht="14.25" customHeight="1">
      <c r="A18" s="30" t="s">
        <v>39</v>
      </c>
      <c r="B18" s="17"/>
      <c r="C18" s="32"/>
      <c r="D18" s="17"/>
    </row>
    <row r="19" spans="1:4" ht="14.25" customHeight="1">
      <c r="A19" s="27" t="s">
        <v>40</v>
      </c>
      <c r="B19" s="17">
        <v>-48139373</v>
      </c>
      <c r="C19" s="17"/>
      <c r="D19" s="17">
        <v>54343080</v>
      </c>
    </row>
    <row r="20" spans="1:4" ht="14.25" customHeight="1">
      <c r="A20" s="27" t="s">
        <v>41</v>
      </c>
      <c r="B20" s="17">
        <v>-576814</v>
      </c>
      <c r="C20" s="17"/>
      <c r="D20" s="17">
        <v>1415049</v>
      </c>
    </row>
    <row r="21" spans="1:4">
      <c r="A21" s="27" t="s">
        <v>42</v>
      </c>
      <c r="B21" s="17" t="s">
        <v>21</v>
      </c>
      <c r="C21" s="17"/>
      <c r="D21" s="17">
        <v>13684399</v>
      </c>
    </row>
    <row r="22" spans="1:4" ht="14.25" customHeight="1">
      <c r="A22" s="27" t="s">
        <v>8</v>
      </c>
      <c r="B22" s="17">
        <v>-823082</v>
      </c>
      <c r="C22" s="17"/>
      <c r="D22" s="17">
        <v>-798314</v>
      </c>
    </row>
    <row r="23" spans="1:4" ht="27.95" customHeight="1">
      <c r="A23" s="30" t="s">
        <v>71</v>
      </c>
      <c r="B23" s="17"/>
      <c r="C23" s="17"/>
      <c r="D23" s="17"/>
    </row>
    <row r="24" spans="1:4">
      <c r="A24" s="27" t="s">
        <v>31</v>
      </c>
      <c r="B24" s="17">
        <v>19906124</v>
      </c>
      <c r="C24" s="17"/>
      <c r="D24" s="17">
        <v>-7209029</v>
      </c>
    </row>
    <row r="25" spans="1:4" ht="14.25" customHeight="1">
      <c r="A25" s="27" t="s">
        <v>10</v>
      </c>
      <c r="B25" s="17">
        <v>-17612425</v>
      </c>
      <c r="C25" s="17"/>
      <c r="D25" s="17">
        <v>-33810401</v>
      </c>
    </row>
    <row r="26" spans="1:4" ht="14.25" customHeight="1">
      <c r="A26" s="27" t="s">
        <v>18</v>
      </c>
      <c r="B26" s="17">
        <v>18814017</v>
      </c>
      <c r="C26" s="17"/>
      <c r="D26" s="17">
        <v>-521504</v>
      </c>
    </row>
    <row r="27" spans="1:4" ht="14.25" customHeight="1" thickBot="1">
      <c r="A27" s="27" t="s">
        <v>32</v>
      </c>
      <c r="B27" s="18">
        <v>897756</v>
      </c>
      <c r="C27" s="17"/>
      <c r="D27" s="18">
        <v>4129362</v>
      </c>
    </row>
    <row r="28" spans="1:4" ht="25.5">
      <c r="A28" s="30" t="s">
        <v>72</v>
      </c>
      <c r="B28" s="32">
        <v>13089531</v>
      </c>
      <c r="C28" s="32"/>
      <c r="D28" s="32">
        <v>59459384</v>
      </c>
    </row>
    <row r="29" spans="1:4" ht="15.75" thickBot="1">
      <c r="A29" s="27" t="s">
        <v>73</v>
      </c>
      <c r="B29" s="18">
        <v>-5755713</v>
      </c>
      <c r="C29" s="17"/>
      <c r="D29" s="18">
        <v>-3595197</v>
      </c>
    </row>
    <row r="30" spans="1:4" ht="24.6" customHeight="1" thickBot="1">
      <c r="A30" s="30" t="s">
        <v>60</v>
      </c>
      <c r="B30" s="36">
        <v>7333818</v>
      </c>
      <c r="C30" s="32"/>
      <c r="D30" s="36">
        <v>55864187</v>
      </c>
    </row>
    <row r="31" spans="1:4" ht="14.25" customHeight="1">
      <c r="A31" s="30"/>
      <c r="B31" s="17"/>
      <c r="C31" s="17"/>
      <c r="D31" s="17"/>
    </row>
    <row r="32" spans="1:4" ht="27.75" customHeight="1">
      <c r="A32" s="30" t="s">
        <v>33</v>
      </c>
      <c r="B32" s="17"/>
      <c r="C32" s="32"/>
      <c r="D32" s="17"/>
    </row>
    <row r="33" spans="1:4">
      <c r="A33" s="27" t="s">
        <v>14</v>
      </c>
      <c r="B33" s="17">
        <v>-2239848</v>
      </c>
      <c r="C33" s="17"/>
      <c r="D33" s="17">
        <v>-4361504</v>
      </c>
    </row>
    <row r="34" spans="1:4" ht="14.25" customHeight="1" thickBot="1">
      <c r="A34" s="27" t="s">
        <v>17</v>
      </c>
      <c r="B34" s="18">
        <v>8301</v>
      </c>
      <c r="C34" s="17"/>
      <c r="D34" s="18">
        <v>28814</v>
      </c>
    </row>
    <row r="35" spans="1:4" ht="29.1" customHeight="1" thickBot="1">
      <c r="A35" s="30" t="s">
        <v>34</v>
      </c>
      <c r="B35" s="36">
        <v>-2231547</v>
      </c>
      <c r="C35" s="32"/>
      <c r="D35" s="36">
        <v>-4332690</v>
      </c>
    </row>
    <row r="36" spans="1:4" ht="21" customHeight="1">
      <c r="A36" s="30"/>
      <c r="B36" s="48"/>
      <c r="C36" s="32"/>
      <c r="D36" s="48"/>
    </row>
    <row r="37" spans="1:4" ht="24.95" customHeight="1">
      <c r="A37" s="30" t="s">
        <v>15</v>
      </c>
      <c r="B37" s="37"/>
      <c r="C37" s="48"/>
      <c r="D37" s="37"/>
    </row>
    <row r="38" spans="1:4">
      <c r="A38" s="27" t="s">
        <v>61</v>
      </c>
      <c r="B38" s="17">
        <v>14428770</v>
      </c>
      <c r="C38" s="17"/>
      <c r="D38" s="17">
        <v>1000000</v>
      </c>
    </row>
    <row r="39" spans="1:4">
      <c r="A39" s="27" t="s">
        <v>62</v>
      </c>
      <c r="B39" s="17">
        <v>-6000000</v>
      </c>
      <c r="C39" s="17"/>
      <c r="D39" s="17">
        <v>-12450000</v>
      </c>
    </row>
    <row r="40" spans="1:4">
      <c r="A40" s="27" t="s">
        <v>43</v>
      </c>
      <c r="B40" s="17">
        <v>13983327</v>
      </c>
      <c r="C40" s="17"/>
      <c r="D40" s="17">
        <v>60000</v>
      </c>
    </row>
    <row r="41" spans="1:4">
      <c r="A41" s="27" t="s">
        <v>44</v>
      </c>
      <c r="B41" s="17" t="s">
        <v>21</v>
      </c>
      <c r="C41" s="17"/>
      <c r="D41" s="17">
        <v>-10000000</v>
      </c>
    </row>
    <row r="42" spans="1:4" ht="14.25" customHeight="1">
      <c r="A42" s="27" t="s">
        <v>74</v>
      </c>
      <c r="B42" s="17">
        <v>-10000032</v>
      </c>
      <c r="C42" s="17"/>
      <c r="D42" s="17">
        <v>-12000032</v>
      </c>
    </row>
    <row r="43" spans="1:4" ht="14.25" customHeight="1" thickBot="1">
      <c r="A43" s="27" t="s">
        <v>75</v>
      </c>
      <c r="B43" s="18">
        <v>-1177395</v>
      </c>
      <c r="C43" s="17"/>
      <c r="D43" s="18">
        <v>-1016660</v>
      </c>
    </row>
    <row r="44" spans="1:4" ht="27" customHeight="1" thickBot="1">
      <c r="A44" s="30" t="s">
        <v>76</v>
      </c>
      <c r="B44" s="36">
        <v>11234670</v>
      </c>
      <c r="C44" s="32"/>
      <c r="D44" s="36">
        <v>-34406692</v>
      </c>
    </row>
    <row r="45" spans="1:4" ht="27.95" customHeight="1">
      <c r="A45" s="30" t="s">
        <v>114</v>
      </c>
      <c r="B45" s="32">
        <v>16336941</v>
      </c>
      <c r="C45" s="32"/>
      <c r="D45" s="32">
        <v>17124805</v>
      </c>
    </row>
    <row r="46" spans="1:4" ht="28.5" customHeight="1">
      <c r="A46" s="27" t="s">
        <v>16</v>
      </c>
      <c r="B46" s="17">
        <v>79016</v>
      </c>
      <c r="C46" s="17"/>
      <c r="D46" s="17">
        <v>3119261</v>
      </c>
    </row>
    <row r="47" spans="1:4" ht="27.95" customHeight="1">
      <c r="A47" s="27" t="s">
        <v>77</v>
      </c>
      <c r="B47" s="17">
        <v>-324</v>
      </c>
      <c r="C47" s="17"/>
      <c r="D47" s="17">
        <v>-1968</v>
      </c>
    </row>
    <row r="48" spans="1:4" ht="27" customHeight="1" thickBot="1">
      <c r="A48" s="27" t="s">
        <v>35</v>
      </c>
      <c r="B48" s="18">
        <v>66107784</v>
      </c>
      <c r="C48" s="17"/>
      <c r="D48" s="18">
        <v>65153329</v>
      </c>
    </row>
    <row r="49" spans="1:4" ht="29.45" customHeight="1" thickBot="1">
      <c r="A49" s="30" t="s">
        <v>78</v>
      </c>
      <c r="B49" s="35">
        <v>82523417</v>
      </c>
      <c r="C49" s="32"/>
      <c r="D49" s="35">
        <v>85395427</v>
      </c>
    </row>
    <row r="50" spans="1:4" ht="26.25" customHeight="1" thickTop="1">
      <c r="A50" s="30"/>
      <c r="B50" s="48"/>
      <c r="C50" s="32"/>
      <c r="D50" s="48"/>
    </row>
    <row r="51" spans="1:4">
      <c r="B51" s="69"/>
      <c r="C51" s="1"/>
      <c r="D51" s="69"/>
    </row>
  </sheetData>
  <mergeCells count="4"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zoomScale="80" zoomScaleNormal="80" workbookViewId="0">
      <selection activeCell="N13" sqref="N13"/>
    </sheetView>
  </sheetViews>
  <sheetFormatPr defaultColWidth="9.140625" defaultRowHeight="15"/>
  <cols>
    <col min="1" max="1" width="47.140625" style="16" customWidth="1"/>
    <col min="2" max="2" width="14" style="14" bestFit="1" customWidth="1"/>
    <col min="3" max="3" width="3.28515625" style="14" customWidth="1"/>
    <col min="4" max="4" width="13.28515625" style="14" customWidth="1"/>
    <col min="5" max="5" width="3.140625" style="14" customWidth="1"/>
    <col min="6" max="6" width="14.140625" style="14" customWidth="1"/>
    <col min="7" max="7" width="3.140625" style="14" customWidth="1"/>
    <col min="8" max="8" width="14.42578125" style="14" customWidth="1"/>
    <col min="9" max="9" width="3.5703125" style="14" customWidth="1"/>
    <col min="10" max="10" width="14.5703125" style="14" customWidth="1"/>
    <col min="11" max="16384" width="9.140625" style="14"/>
  </cols>
  <sheetData>
    <row r="1" spans="1:10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7.5" customHeight="1">
      <c r="B2" s="16"/>
      <c r="C2" s="16"/>
    </row>
    <row r="3" spans="1:10">
      <c r="A3" s="80" t="s">
        <v>126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68.25" customHeight="1" thickBot="1">
      <c r="A4" s="70" t="s">
        <v>0</v>
      </c>
      <c r="B4" s="22" t="s">
        <v>45</v>
      </c>
      <c r="C4" s="71"/>
      <c r="D4" s="22" t="s">
        <v>36</v>
      </c>
      <c r="E4" s="52"/>
      <c r="F4" s="22" t="s">
        <v>86</v>
      </c>
      <c r="G4" s="22"/>
      <c r="H4" s="22" t="s">
        <v>63</v>
      </c>
      <c r="I4" s="71"/>
      <c r="J4" s="22" t="s">
        <v>37</v>
      </c>
    </row>
    <row r="5" spans="1:10">
      <c r="A5" s="70" t="s">
        <v>116</v>
      </c>
      <c r="B5" s="90">
        <v>5199503</v>
      </c>
      <c r="C5" s="84"/>
      <c r="D5" s="85">
        <v>41929</v>
      </c>
      <c r="E5" s="87"/>
      <c r="F5" s="85" t="s">
        <v>21</v>
      </c>
      <c r="G5" s="85"/>
      <c r="H5" s="90">
        <v>76666184</v>
      </c>
      <c r="I5" s="84"/>
      <c r="J5" s="90">
        <v>81907616</v>
      </c>
    </row>
    <row r="6" spans="1:10" ht="7.5" customHeight="1">
      <c r="A6" s="70"/>
      <c r="B6" s="84"/>
      <c r="C6" s="84"/>
      <c r="D6" s="87"/>
      <c r="E6" s="87"/>
      <c r="F6" s="87"/>
      <c r="G6" s="87"/>
      <c r="H6" s="84"/>
      <c r="I6" s="84"/>
      <c r="J6" s="84"/>
    </row>
    <row r="7" spans="1:10" ht="14.45" customHeight="1">
      <c r="A7" s="70" t="s">
        <v>79</v>
      </c>
      <c r="B7" s="57"/>
      <c r="C7" s="57"/>
      <c r="D7" s="58"/>
      <c r="E7" s="58"/>
      <c r="F7" s="58"/>
      <c r="G7" s="58"/>
      <c r="H7" s="57"/>
      <c r="I7" s="57"/>
      <c r="J7" s="57"/>
    </row>
    <row r="8" spans="1:10">
      <c r="A8" s="51" t="s">
        <v>80</v>
      </c>
      <c r="B8" s="57" t="s">
        <v>21</v>
      </c>
      <c r="C8" s="57"/>
      <c r="D8" s="58" t="s">
        <v>21</v>
      </c>
      <c r="E8" s="58"/>
      <c r="F8" s="58" t="s">
        <v>21</v>
      </c>
      <c r="G8" s="58"/>
      <c r="H8" s="57">
        <v>15200289</v>
      </c>
      <c r="I8" s="57"/>
      <c r="J8" s="57">
        <v>15200289</v>
      </c>
    </row>
    <row r="9" spans="1:10" ht="25.5" customHeight="1">
      <c r="A9" s="53" t="s">
        <v>119</v>
      </c>
      <c r="B9" s="57"/>
      <c r="C9" s="57"/>
      <c r="D9" s="58"/>
      <c r="E9" s="58"/>
      <c r="F9" s="58"/>
      <c r="G9" s="58"/>
      <c r="H9" s="57"/>
      <c r="I9" s="57"/>
      <c r="J9" s="57"/>
    </row>
    <row r="10" spans="1:10" ht="38.25">
      <c r="A10" s="15" t="s">
        <v>25</v>
      </c>
      <c r="B10" s="57"/>
      <c r="C10" s="57"/>
      <c r="D10" s="58"/>
      <c r="E10" s="58"/>
      <c r="F10" s="58"/>
      <c r="G10" s="58"/>
      <c r="H10" s="57"/>
      <c r="I10" s="57"/>
      <c r="J10" s="57"/>
    </row>
    <row r="11" spans="1:10" ht="25.5">
      <c r="A11" s="51" t="s">
        <v>81</v>
      </c>
      <c r="B11" s="57"/>
      <c r="C11" s="57"/>
      <c r="D11" s="58"/>
      <c r="E11" s="58"/>
      <c r="F11" s="58" t="s">
        <v>21</v>
      </c>
      <c r="G11" s="58"/>
      <c r="H11" s="57"/>
      <c r="I11" s="57"/>
      <c r="J11" s="57"/>
    </row>
    <row r="12" spans="1:10" ht="25.5">
      <c r="A12" s="51" t="s">
        <v>82</v>
      </c>
      <c r="B12" s="57"/>
      <c r="C12" s="57"/>
      <c r="D12" s="58">
        <v>23737</v>
      </c>
      <c r="E12" s="58"/>
      <c r="F12" s="58" t="s">
        <v>21</v>
      </c>
      <c r="G12" s="58"/>
      <c r="H12" s="57" t="s">
        <v>21</v>
      </c>
      <c r="I12" s="57"/>
      <c r="J12" s="57">
        <v>23737</v>
      </c>
    </row>
    <row r="13" spans="1:10" ht="25.5">
      <c r="A13" s="51" t="s">
        <v>83</v>
      </c>
      <c r="B13" s="57"/>
      <c r="C13" s="57"/>
      <c r="D13" s="58">
        <v>3188</v>
      </c>
      <c r="E13" s="58"/>
      <c r="F13" s="58" t="s">
        <v>21</v>
      </c>
      <c r="G13" s="58"/>
      <c r="H13" s="57" t="s">
        <v>21</v>
      </c>
      <c r="I13" s="57"/>
      <c r="J13" s="57">
        <v>3188</v>
      </c>
    </row>
    <row r="14" spans="1:10" ht="26.25" thickBot="1">
      <c r="A14" s="51" t="s">
        <v>120</v>
      </c>
      <c r="B14" s="23"/>
      <c r="C14" s="57"/>
      <c r="D14" s="18" t="s">
        <v>21</v>
      </c>
      <c r="E14" s="58"/>
      <c r="F14" s="18">
        <v>342150</v>
      </c>
      <c r="G14" s="18"/>
      <c r="H14" s="23" t="s">
        <v>21</v>
      </c>
      <c r="I14" s="57"/>
      <c r="J14" s="23">
        <v>342150</v>
      </c>
    </row>
    <row r="15" spans="1:10" ht="27.95" customHeight="1" thickBot="1">
      <c r="A15" s="53" t="s">
        <v>84</v>
      </c>
      <c r="B15" s="56" t="s">
        <v>21</v>
      </c>
      <c r="C15" s="54"/>
      <c r="D15" s="59">
        <v>26925</v>
      </c>
      <c r="E15" s="55"/>
      <c r="F15" s="59">
        <v>342150</v>
      </c>
      <c r="G15" s="59"/>
      <c r="H15" s="56" t="s">
        <v>21</v>
      </c>
      <c r="I15" s="54"/>
      <c r="J15" s="56">
        <v>369075</v>
      </c>
    </row>
    <row r="16" spans="1:10" ht="26.45" customHeight="1" thickBot="1">
      <c r="A16" s="53" t="s">
        <v>79</v>
      </c>
      <c r="B16" s="56" t="s">
        <v>21</v>
      </c>
      <c r="C16" s="54"/>
      <c r="D16" s="59">
        <v>68854</v>
      </c>
      <c r="E16" s="55"/>
      <c r="F16" s="59">
        <v>342150</v>
      </c>
      <c r="G16" s="59"/>
      <c r="H16" s="56">
        <v>91866473</v>
      </c>
      <c r="I16" s="54"/>
      <c r="J16" s="56">
        <v>92277477</v>
      </c>
    </row>
    <row r="17" spans="1:11" ht="26.25" thickBot="1">
      <c r="A17" s="51" t="s">
        <v>121</v>
      </c>
      <c r="B17" s="56" t="s">
        <v>21</v>
      </c>
      <c r="C17" s="54"/>
      <c r="D17" s="59" t="s">
        <v>21</v>
      </c>
      <c r="E17" s="55"/>
      <c r="F17" s="59" t="s">
        <v>21</v>
      </c>
      <c r="G17" s="59"/>
      <c r="H17" s="23">
        <v>-12000032</v>
      </c>
      <c r="I17" s="57"/>
      <c r="J17" s="23">
        <v>-12000032</v>
      </c>
    </row>
    <row r="18" spans="1:11">
      <c r="A18" s="70" t="s">
        <v>115</v>
      </c>
      <c r="B18" s="90">
        <v>5199503</v>
      </c>
      <c r="C18" s="84"/>
      <c r="D18" s="85">
        <v>68854</v>
      </c>
      <c r="E18" s="87"/>
      <c r="F18" s="85">
        <v>342150</v>
      </c>
      <c r="G18" s="85"/>
      <c r="H18" s="90">
        <v>79866441</v>
      </c>
      <c r="I18" s="84"/>
      <c r="J18" s="90">
        <v>85476948</v>
      </c>
    </row>
    <row r="19" spans="1:11" ht="15.75" thickBot="1">
      <c r="A19" s="70"/>
      <c r="B19" s="92"/>
      <c r="C19" s="84"/>
      <c r="D19" s="86"/>
      <c r="E19" s="87"/>
      <c r="F19" s="86"/>
      <c r="G19" s="86"/>
      <c r="H19" s="92"/>
      <c r="I19" s="84"/>
      <c r="J19" s="92"/>
    </row>
    <row r="20" spans="1:11" ht="15.75" thickTop="1">
      <c r="A20" s="14"/>
    </row>
    <row r="21" spans="1:11">
      <c r="A21" s="14"/>
    </row>
    <row r="22" spans="1:11">
      <c r="A22" s="14"/>
    </row>
    <row r="23" spans="1:11">
      <c r="A23" s="14"/>
    </row>
    <row r="24" spans="1:11">
      <c r="B24" s="19"/>
      <c r="C24" s="19"/>
      <c r="D24" s="19"/>
      <c r="E24" s="19"/>
      <c r="F24" s="19"/>
      <c r="G24" s="19"/>
      <c r="H24" s="19"/>
      <c r="I24" s="19"/>
      <c r="J24" s="19"/>
    </row>
    <row r="25" spans="1:11" ht="51.75" thickBot="1">
      <c r="A25" s="30" t="s">
        <v>0</v>
      </c>
      <c r="B25" s="20" t="s">
        <v>45</v>
      </c>
      <c r="C25" s="31"/>
      <c r="D25" s="20" t="s">
        <v>36</v>
      </c>
      <c r="E25" s="31"/>
      <c r="F25" s="20" t="s">
        <v>86</v>
      </c>
      <c r="G25" s="20"/>
      <c r="H25" s="20" t="s">
        <v>63</v>
      </c>
      <c r="I25" s="31"/>
      <c r="J25" s="20" t="s">
        <v>37</v>
      </c>
      <c r="K25" s="50"/>
    </row>
    <row r="26" spans="1:11">
      <c r="A26" s="30" t="s">
        <v>97</v>
      </c>
      <c r="B26" s="82">
        <v>5199503</v>
      </c>
      <c r="C26" s="84"/>
      <c r="D26" s="88">
        <v>68534</v>
      </c>
      <c r="E26" s="87"/>
      <c r="F26" s="88">
        <v>-128796</v>
      </c>
      <c r="G26" s="85"/>
      <c r="H26" s="82">
        <v>87971088</v>
      </c>
      <c r="I26" s="84"/>
      <c r="J26" s="82">
        <v>93110329</v>
      </c>
      <c r="K26" s="93"/>
    </row>
    <row r="27" spans="1:11" ht="13.5" customHeight="1" thickBot="1">
      <c r="A27" s="30" t="s">
        <v>98</v>
      </c>
      <c r="B27" s="91"/>
      <c r="C27" s="84"/>
      <c r="D27" s="89"/>
      <c r="E27" s="87"/>
      <c r="F27" s="89"/>
      <c r="G27" s="87"/>
      <c r="H27" s="91"/>
      <c r="I27" s="84"/>
      <c r="J27" s="91"/>
      <c r="K27" s="93"/>
    </row>
    <row r="28" spans="1:11">
      <c r="A28" s="30" t="s">
        <v>99</v>
      </c>
      <c r="B28" s="21"/>
      <c r="C28" s="21"/>
      <c r="D28" s="17"/>
      <c r="E28" s="17"/>
      <c r="F28" s="17"/>
      <c r="G28" s="17"/>
      <c r="H28" s="21"/>
      <c r="I28" s="21"/>
      <c r="J28" s="21"/>
      <c r="K28" s="50"/>
    </row>
    <row r="29" spans="1:11">
      <c r="A29" s="27" t="s">
        <v>100</v>
      </c>
      <c r="B29" s="21" t="s">
        <v>21</v>
      </c>
      <c r="C29" s="21"/>
      <c r="D29" s="17" t="s">
        <v>21</v>
      </c>
      <c r="E29" s="17"/>
      <c r="F29" s="17" t="s">
        <v>21</v>
      </c>
      <c r="G29" s="17"/>
      <c r="H29" s="21">
        <v>22866480</v>
      </c>
      <c r="I29" s="21"/>
      <c r="J29" s="21">
        <v>22866480</v>
      </c>
      <c r="K29" s="50"/>
    </row>
    <row r="30" spans="1:11" ht="20.45" customHeight="1">
      <c r="A30" s="30" t="s">
        <v>101</v>
      </c>
      <c r="B30" s="21"/>
      <c r="C30" s="21"/>
      <c r="D30" s="17"/>
      <c r="E30" s="17"/>
      <c r="F30" s="17"/>
      <c r="G30" s="17"/>
      <c r="H30" s="21"/>
      <c r="I30" s="21"/>
      <c r="J30" s="21"/>
      <c r="K30" s="50"/>
    </row>
    <row r="31" spans="1:11" ht="38.25">
      <c r="A31" s="15" t="s">
        <v>25</v>
      </c>
      <c r="B31" s="21"/>
      <c r="C31" s="21"/>
      <c r="D31" s="17"/>
      <c r="E31" s="17"/>
      <c r="F31" s="17"/>
      <c r="G31" s="17"/>
      <c r="H31" s="21"/>
      <c r="I31" s="21"/>
      <c r="J31" s="21"/>
      <c r="K31" s="50"/>
    </row>
    <row r="32" spans="1:11" ht="25.5">
      <c r="A32" s="27" t="s">
        <v>102</v>
      </c>
      <c r="B32" s="21"/>
      <c r="C32" s="21"/>
      <c r="D32" s="17"/>
      <c r="E32" s="17"/>
      <c r="F32" s="17"/>
      <c r="G32" s="17"/>
      <c r="H32" s="21"/>
      <c r="I32" s="21"/>
      <c r="J32" s="21"/>
      <c r="K32" s="50"/>
    </row>
    <row r="33" spans="1:11" ht="25.5">
      <c r="A33" s="27" t="s">
        <v>82</v>
      </c>
      <c r="B33" s="21" t="s">
        <v>21</v>
      </c>
      <c r="C33" s="21"/>
      <c r="D33" s="17">
        <v>21948</v>
      </c>
      <c r="E33" s="17"/>
      <c r="F33" s="17" t="s">
        <v>21</v>
      </c>
      <c r="G33" s="17"/>
      <c r="H33" s="21" t="s">
        <v>21</v>
      </c>
      <c r="I33" s="21"/>
      <c r="J33" s="21">
        <v>21948</v>
      </c>
      <c r="K33" s="50"/>
    </row>
    <row r="34" spans="1:11" ht="25.5">
      <c r="A34" s="27" t="s">
        <v>83</v>
      </c>
      <c r="B34" s="21" t="s">
        <v>21</v>
      </c>
      <c r="C34" s="21"/>
      <c r="D34" s="17">
        <v>-560</v>
      </c>
      <c r="E34" s="17"/>
      <c r="F34" s="17" t="s">
        <v>21</v>
      </c>
      <c r="G34" s="17"/>
      <c r="H34" s="21" t="s">
        <v>21</v>
      </c>
      <c r="I34" s="21"/>
      <c r="J34" s="21">
        <v>-560</v>
      </c>
      <c r="K34" s="50"/>
    </row>
    <row r="35" spans="1:11" ht="26.25" thickBot="1">
      <c r="A35" s="51" t="s">
        <v>120</v>
      </c>
      <c r="B35" s="23" t="s">
        <v>21</v>
      </c>
      <c r="C35" s="21"/>
      <c r="D35" s="18" t="s">
        <v>21</v>
      </c>
      <c r="E35" s="17"/>
      <c r="F35" s="18">
        <v>-51421</v>
      </c>
      <c r="G35" s="18"/>
      <c r="H35" s="23" t="s">
        <v>21</v>
      </c>
      <c r="I35" s="21"/>
      <c r="J35" s="23">
        <v>-51421</v>
      </c>
      <c r="K35" s="50"/>
    </row>
    <row r="36" spans="1:11" ht="24" customHeight="1" thickBot="1">
      <c r="A36" s="30" t="s">
        <v>103</v>
      </c>
      <c r="B36" s="33" t="s">
        <v>21</v>
      </c>
      <c r="C36" s="34"/>
      <c r="D36" s="36">
        <f>SUM(D33:D35)</f>
        <v>21388</v>
      </c>
      <c r="E36" s="32"/>
      <c r="F36" s="59">
        <f>SUM(F33:F35)</f>
        <v>-51421</v>
      </c>
      <c r="G36" s="36"/>
      <c r="H36" s="33" t="s">
        <v>21</v>
      </c>
      <c r="I36" s="34"/>
      <c r="J36" s="33">
        <f>SUM(J33:J35)</f>
        <v>-30033</v>
      </c>
      <c r="K36" s="50"/>
    </row>
    <row r="37" spans="1:11" ht="15.75" thickBot="1">
      <c r="A37" s="30" t="s">
        <v>104</v>
      </c>
      <c r="B37" s="33" t="s">
        <v>21</v>
      </c>
      <c r="C37" s="34"/>
      <c r="D37" s="36">
        <f>D36</f>
        <v>21388</v>
      </c>
      <c r="E37" s="32"/>
      <c r="F37" s="59">
        <f>F36</f>
        <v>-51421</v>
      </c>
      <c r="G37" s="36"/>
      <c r="H37" s="33">
        <v>22866480</v>
      </c>
      <c r="I37" s="34"/>
      <c r="J37" s="33">
        <f>SUM(J29,J36)</f>
        <v>22836447</v>
      </c>
      <c r="K37" s="50"/>
    </row>
    <row r="38" spans="1:11" ht="26.25" thickBot="1">
      <c r="A38" s="51" t="s">
        <v>121</v>
      </c>
      <c r="B38" s="33" t="s">
        <v>21</v>
      </c>
      <c r="C38" s="34"/>
      <c r="D38" s="36" t="s">
        <v>21</v>
      </c>
      <c r="E38" s="32"/>
      <c r="F38" s="36" t="s">
        <v>21</v>
      </c>
      <c r="G38" s="36"/>
      <c r="H38" s="23">
        <v>-10000032</v>
      </c>
      <c r="I38" s="21"/>
      <c r="J38" s="23">
        <v>-10000032</v>
      </c>
      <c r="K38" s="50"/>
    </row>
    <row r="39" spans="1:11">
      <c r="A39" s="30" t="s">
        <v>118</v>
      </c>
      <c r="B39" s="82">
        <v>5199503</v>
      </c>
      <c r="C39" s="84"/>
      <c r="D39" s="85">
        <f>SUM(D26,D37)</f>
        <v>89922</v>
      </c>
      <c r="E39" s="87"/>
      <c r="F39" s="85">
        <f>SUM(F26,F37)</f>
        <v>-180217</v>
      </c>
      <c r="G39" s="85"/>
      <c r="H39" s="90">
        <f>SUM(H26,H37,H38)</f>
        <v>100837536</v>
      </c>
      <c r="I39" s="84"/>
      <c r="J39" s="90">
        <f>SUM(J26,J37,J38)</f>
        <v>105946744</v>
      </c>
      <c r="K39" s="93"/>
    </row>
    <row r="40" spans="1:11" ht="15.75" thickBot="1">
      <c r="A40" s="30" t="s">
        <v>117</v>
      </c>
      <c r="B40" s="83"/>
      <c r="C40" s="84"/>
      <c r="D40" s="86"/>
      <c r="E40" s="87"/>
      <c r="F40" s="86"/>
      <c r="G40" s="86"/>
      <c r="H40" s="92"/>
      <c r="I40" s="84"/>
      <c r="J40" s="92"/>
      <c r="K40" s="93"/>
    </row>
    <row r="41" spans="1:11" ht="15.75" thickTop="1"/>
  </sheetData>
  <mergeCells count="40">
    <mergeCell ref="K39:K40"/>
    <mergeCell ref="K26:K27"/>
    <mergeCell ref="I26:I27"/>
    <mergeCell ref="J26:J27"/>
    <mergeCell ref="G39:G40"/>
    <mergeCell ref="H39:H40"/>
    <mergeCell ref="I39:I40"/>
    <mergeCell ref="J39:J40"/>
    <mergeCell ref="I5:I6"/>
    <mergeCell ref="J5:J6"/>
    <mergeCell ref="H26:H27"/>
    <mergeCell ref="B26:B27"/>
    <mergeCell ref="C26:C27"/>
    <mergeCell ref="D26:D27"/>
    <mergeCell ref="E26:E2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J1"/>
    <mergeCell ref="A3:J3"/>
    <mergeCell ref="B39:B40"/>
    <mergeCell ref="C39:C40"/>
    <mergeCell ref="D39:D40"/>
    <mergeCell ref="E39:E40"/>
    <mergeCell ref="F39:F40"/>
    <mergeCell ref="F26:F27"/>
    <mergeCell ref="G26:G27"/>
    <mergeCell ref="H5:H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  <vt:lpstr>ОПиУ!Область_печати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Екатерина Юсупова</cp:lastModifiedBy>
  <dcterms:created xsi:type="dcterms:W3CDTF">2014-08-15T08:50:47Z</dcterms:created>
  <dcterms:modified xsi:type="dcterms:W3CDTF">2021-12-14T06:48:47Z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