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20115" windowHeight="7485" activeTab="1"/>
  </bookViews>
  <sheets>
    <sheet name="ОПиУ" sheetId="1" r:id="rId1"/>
    <sheet name="Баланс" sheetId="2" r:id="rId2"/>
    <sheet name="ОДДС" sheetId="3" r:id="rId3"/>
    <sheet name="ОДК" sheetId="4" r:id="rId4"/>
  </sheets>
  <calcPr calcId="144525"/>
</workbook>
</file>

<file path=xl/calcChain.xml><?xml version="1.0" encoding="utf-8"?>
<calcChain xmlns="http://schemas.openxmlformats.org/spreadsheetml/2006/main">
  <c r="H18" i="4" l="1"/>
  <c r="J18" i="4" s="1"/>
  <c r="H17" i="4"/>
  <c r="H16" i="4"/>
  <c r="H15" i="4"/>
  <c r="J15" i="4" s="1"/>
  <c r="H14" i="4"/>
  <c r="J14" i="4" s="1"/>
  <c r="J17" i="4"/>
  <c r="J16" i="4"/>
  <c r="J11" i="4"/>
  <c r="J8" i="4"/>
  <c r="J7" i="4"/>
  <c r="H7" i="4"/>
  <c r="H11" i="4"/>
  <c r="H10" i="4"/>
  <c r="J10" i="4" s="1"/>
  <c r="H9" i="4"/>
  <c r="H12" i="4" s="1"/>
  <c r="J12" i="4" s="1"/>
  <c r="H8" i="4"/>
  <c r="I19" i="4"/>
  <c r="G19" i="4"/>
  <c r="F19" i="4"/>
  <c r="E19" i="4"/>
  <c r="D19" i="4"/>
  <c r="I12" i="4"/>
  <c r="G12" i="4"/>
  <c r="F12" i="4"/>
  <c r="E12" i="4"/>
  <c r="D12" i="4"/>
  <c r="F71" i="3"/>
  <c r="D71" i="3"/>
  <c r="F60" i="3"/>
  <c r="D60" i="3"/>
  <c r="F26" i="3"/>
  <c r="F40" i="3" s="1"/>
  <c r="F43" i="3" s="1"/>
  <c r="D26" i="3"/>
  <c r="D40" i="3" s="1"/>
  <c r="D43" i="3" s="1"/>
  <c r="F67" i="2"/>
  <c r="D67" i="2"/>
  <c r="F54" i="2"/>
  <c r="F68" i="2" s="1"/>
  <c r="D54" i="2"/>
  <c r="D68" i="2" s="1"/>
  <c r="F39" i="2"/>
  <c r="F42" i="2" s="1"/>
  <c r="D39" i="2"/>
  <c r="D42" i="2" s="1"/>
  <c r="F25" i="2"/>
  <c r="F27" i="2" s="1"/>
  <c r="D25" i="2"/>
  <c r="D27" i="2" s="1"/>
  <c r="F15" i="2"/>
  <c r="D15" i="2"/>
  <c r="F13" i="1"/>
  <c r="F19" i="1" s="1"/>
  <c r="F22" i="1" s="1"/>
  <c r="F25" i="1" s="1"/>
  <c r="F33" i="1" s="1"/>
  <c r="F34" i="1" s="1"/>
  <c r="D13" i="1"/>
  <c r="D19" i="1" s="1"/>
  <c r="D22" i="1" s="1"/>
  <c r="D25" i="1" s="1"/>
  <c r="D33" i="1" s="1"/>
  <c r="D34" i="1" s="1"/>
  <c r="F8" i="1"/>
  <c r="D8" i="1"/>
  <c r="H19" i="4" l="1"/>
  <c r="J19" i="4" s="1"/>
  <c r="J9" i="4"/>
  <c r="F73" i="3"/>
  <c r="F75" i="3" s="1"/>
  <c r="D73" i="3"/>
  <c r="D75" i="3" s="1"/>
  <c r="F69" i="2"/>
  <c r="D69" i="2"/>
</calcChain>
</file>

<file path=xl/sharedStrings.xml><?xml version="1.0" encoding="utf-8"?>
<sst xmlns="http://schemas.openxmlformats.org/spreadsheetml/2006/main" count="186" uniqueCount="162">
  <si>
    <t>За девять месяцев, закончившихся 30 сентября</t>
  </si>
  <si>
    <t>(в тысячах тенге)</t>
  </si>
  <si>
    <t>Прим.</t>
  </si>
  <si>
    <t>9 месяцев 2015</t>
  </si>
  <si>
    <t>9 месяцев 2014</t>
  </si>
  <si>
    <t>Выручка</t>
  </si>
  <si>
    <t>Себестоимость реализации</t>
  </si>
  <si>
    <t>Общие и административные расходы</t>
  </si>
  <si>
    <t>Прочие доходы</t>
  </si>
  <si>
    <t>Прочие расходы</t>
  </si>
  <si>
    <t>Финансовые расходы</t>
  </si>
  <si>
    <t>Доход от выбытия дочерней организации</t>
  </si>
  <si>
    <t>Расходы по курсовой разнице</t>
  </si>
  <si>
    <t>(Расходы)/Экономия по подоходному налогу</t>
  </si>
  <si>
    <t>Убыток за период, после налогообложения</t>
  </si>
  <si>
    <t>Прочий совокупный доход</t>
  </si>
  <si>
    <t>Итого совокупный убыток за период</t>
  </si>
  <si>
    <t>Приходящийся на:</t>
  </si>
  <si>
    <t>Акционеров материнской компании</t>
  </si>
  <si>
    <t>Неконтрольные доли участия</t>
  </si>
  <si>
    <t>Количество простых акций</t>
  </si>
  <si>
    <t>Объявленные дивиденды по привилегированным акциям в тыс.тг</t>
  </si>
  <si>
    <t>Базовая прибыль / (убыток) на акцию в тенге</t>
  </si>
  <si>
    <t>Разводненная прибыль / (убыток) на акцию в тенге</t>
  </si>
  <si>
    <t>30 сентября      2015 года</t>
  </si>
  <si>
    <t>31 декабря 2014 года</t>
  </si>
  <si>
    <t>Активы</t>
  </si>
  <si>
    <t>Долгосрочные активы</t>
  </si>
  <si>
    <t>Основные средства</t>
  </si>
  <si>
    <t>Активы по разведке и оценке</t>
  </si>
  <si>
    <t>Нематериальные активы</t>
  </si>
  <si>
    <t>Авансы, выданные за долгосрочные активы</t>
  </si>
  <si>
    <t>Активы по отсроченному налогу</t>
  </si>
  <si>
    <t>Долгосрочные налоговые активы</t>
  </si>
  <si>
    <t>Денежные средства, ограниченные в использовании</t>
  </si>
  <si>
    <t>Прочие долгосрочные активы</t>
  </si>
  <si>
    <t>Итого долгосрочных активов</t>
  </si>
  <si>
    <t>Товарно-материальные запасы</t>
  </si>
  <si>
    <t>Дебиторская задолженность</t>
  </si>
  <si>
    <t>Дебиторская задолженность связанных сторон</t>
  </si>
  <si>
    <t>Авансы выданные</t>
  </si>
  <si>
    <t>Предоплата по корпоративному подоходному налогу</t>
  </si>
  <si>
    <t>Текущие активы по налогам и платежам в бюджет</t>
  </si>
  <si>
    <t>Прочие краткосрочные активы</t>
  </si>
  <si>
    <t>Денежные средства и их эквиваленты</t>
  </si>
  <si>
    <t>Итого краткосрочных активов</t>
  </si>
  <si>
    <t>Итого активов</t>
  </si>
  <si>
    <t>9m 2015</t>
  </si>
  <si>
    <t>Капитал и обязательства</t>
  </si>
  <si>
    <t>Капитал</t>
  </si>
  <si>
    <t>Уставный капитал</t>
  </si>
  <si>
    <t>Дополнительно оплаченный капитал</t>
  </si>
  <si>
    <t>Выкупленные акции</t>
  </si>
  <si>
    <t>Накопленный дефицит</t>
  </si>
  <si>
    <t>Капитал, приходящийся на акционеров материнской компании</t>
  </si>
  <si>
    <t>Итого капитал</t>
  </si>
  <si>
    <t>Долгосрочные обязательства</t>
  </si>
  <si>
    <t>Банковские займы, долгосрочные</t>
  </si>
  <si>
    <t>Займы, полученные от связанных сторон</t>
  </si>
  <si>
    <t>Обязательства по финансовой аренде, долгосрочные</t>
  </si>
  <si>
    <t>Прочие долгосрочные займы</t>
  </si>
  <si>
    <t>Обязательства по привилегированным акциям</t>
  </si>
  <si>
    <t>Обязательства по отложенному налогу</t>
  </si>
  <si>
    <t>Резервы по контрактам на недропользование</t>
  </si>
  <si>
    <t>Обязательства по историческим затратам</t>
  </si>
  <si>
    <t>Прочие долгосрочные обязательства</t>
  </si>
  <si>
    <t>Итого долгосрочных обязательств</t>
  </si>
  <si>
    <t>Краткосрочные обязательства</t>
  </si>
  <si>
    <t>Банковские займы, краткосрочные</t>
  </si>
  <si>
    <t>Обязательства по финансовой аренде, краткосрочные</t>
  </si>
  <si>
    <t>Прочие краткосрочные займы</t>
  </si>
  <si>
    <t>Торговая и прочая кредиторская задолженность</t>
  </si>
  <si>
    <t>Кредиторская задолженность связанным сторонам</t>
  </si>
  <si>
    <t>Корпоративный подоходный налог к уплате</t>
  </si>
  <si>
    <t>Текущие обязательства по налогам и платежам в бюджет</t>
  </si>
  <si>
    <t>Обязательства по заработной плате и связанным налогам</t>
  </si>
  <si>
    <t>Прочие краткосрочные обязательства</t>
  </si>
  <si>
    <t>Итого краткосрочных обязательств</t>
  </si>
  <si>
    <t>Итого капитал и обязательства</t>
  </si>
  <si>
    <t>Балансовая стоимость одной простой акции в ТЕНГЕ</t>
  </si>
  <si>
    <t>Балансовая стоимость одной привилегированной акции в ТЕНГЕ</t>
  </si>
  <si>
    <t>Денежные потоки от операционной деятельности</t>
  </si>
  <si>
    <t>Убыток до подоходного налога</t>
  </si>
  <si>
    <t>Корректировки на:</t>
  </si>
  <si>
    <t>Износ, истощение и амортизация</t>
  </si>
  <si>
    <t>6, 7, 8</t>
  </si>
  <si>
    <t>Изменение в оценках</t>
  </si>
  <si>
    <t>Сторнирование резерва по сомнительной задолженности</t>
  </si>
  <si>
    <t>7, 12, 15, 16</t>
  </si>
  <si>
    <t>Резерв по устаревшим товарно-материальным запасам</t>
  </si>
  <si>
    <t>7, 14</t>
  </si>
  <si>
    <t>Резерв по неиспользуемым отпускам</t>
  </si>
  <si>
    <t>Прочие долгосрочные резервы по работникам</t>
  </si>
  <si>
    <t>Убыток от выбытия основных средств</t>
  </si>
  <si>
    <t>Убыток от выбытия нематериальных активов</t>
  </si>
  <si>
    <t>Обесценение основных средств</t>
  </si>
  <si>
    <t>Доход от списания торговой кредиторской задолженности</t>
  </si>
  <si>
    <t>Резерв по НДС</t>
  </si>
  <si>
    <t>Убыток от выбытия дочерней организации</t>
  </si>
  <si>
    <t>Резерв по штрафам и пеням по налогам</t>
  </si>
  <si>
    <t>Нереализованная отрицательная курсовая разница</t>
  </si>
  <si>
    <t>Финансовые затраты</t>
  </si>
  <si>
    <t>Денежные потоки от операционной деятельности до изменений в оборотном капитале</t>
  </si>
  <si>
    <t>Изменение в оборотном капитале</t>
  </si>
  <si>
    <t>Изменение в текущих активах по налогам и платежам в бюджет</t>
  </si>
  <si>
    <t>Изменение в товарно-материальных запасах</t>
  </si>
  <si>
    <t>Изменение в дебиторской задолженности</t>
  </si>
  <si>
    <t>Изменение в дебиторской задолженности связанных сторон</t>
  </si>
  <si>
    <t>Изменение в авансах выданных</t>
  </si>
  <si>
    <t>Изменение в прочих краткосрочных активах</t>
  </si>
  <si>
    <t>Изменение в торговой и прочей кредиторской задолженности</t>
  </si>
  <si>
    <t>Изменение в кредиторской задолженности связанным сторонам</t>
  </si>
  <si>
    <t>Изменение в текущих обязательствах по налогам и платежам в бюджет</t>
  </si>
  <si>
    <t>Изменение в задолженности по заработной плате и социальному налогу</t>
  </si>
  <si>
    <t>Изменения в прочих обязательствах</t>
  </si>
  <si>
    <t xml:space="preserve">Поступления / (расходование) денежных средств от операционной деятельности </t>
  </si>
  <si>
    <t>Подоходный налог уплаченный</t>
  </si>
  <si>
    <t>Чистое поступление денежных средств в операционной деятельности</t>
  </si>
  <si>
    <t>Notes</t>
  </si>
  <si>
    <t>6m 2015</t>
  </si>
  <si>
    <t>9m 2014</t>
  </si>
  <si>
    <t>Денежные потоки от инвестиционной деятельности</t>
  </si>
  <si>
    <t>Приобретение основных средств</t>
  </si>
  <si>
    <t>Поступления от выбытия основных средств</t>
  </si>
  <si>
    <t>Приобретение активов по разведке и оценке</t>
  </si>
  <si>
    <t>Приобретение нематериальных активов</t>
  </si>
  <si>
    <t>Приобретение доли в дочерней организации</t>
  </si>
  <si>
    <t>Поступления от продажи дочерней организации</t>
  </si>
  <si>
    <t>Выбытие в следствии продажи дочерней дочерней организации</t>
  </si>
  <si>
    <t>Переводы в денежные средства, ограниченные в использовании</t>
  </si>
  <si>
    <t>Погашение обязательств по контрактам</t>
  </si>
  <si>
    <t>Чистое расходование денежных средств в инвестиционной деятельности</t>
  </si>
  <si>
    <t>Денежные потоки от финансовой деятельности</t>
  </si>
  <si>
    <t>Поступления по займам от связанных сторон</t>
  </si>
  <si>
    <t>Погашение займов связанным сторонам</t>
  </si>
  <si>
    <t>Получение банковских займов</t>
  </si>
  <si>
    <t>Погашение банковских займов</t>
  </si>
  <si>
    <t>Выплата процентов по банковским займам</t>
  </si>
  <si>
    <t>Платежи по договорам финансовой аренды</t>
  </si>
  <si>
    <t>Чистые потоки денежных средств от финансовой аренды</t>
  </si>
  <si>
    <t>Чистое изменение в денежных средствах и их эквивалентах</t>
  </si>
  <si>
    <t>Денежные средства и их эквиваленты на начало периода</t>
  </si>
  <si>
    <t>Денежные средства и их эквиваленты на конец периода</t>
  </si>
  <si>
    <t>Приходиться на акционеров материнской компании</t>
  </si>
  <si>
    <t xml:space="preserve">Уставный </t>
  </si>
  <si>
    <t xml:space="preserve">Дополни-тельный оплаченный </t>
  </si>
  <si>
    <t xml:space="preserve">Выкупленные  </t>
  </si>
  <si>
    <t xml:space="preserve">Накоплен- ный </t>
  </si>
  <si>
    <t xml:space="preserve">Неконтроль-ные доли </t>
  </si>
  <si>
    <t>Итого</t>
  </si>
  <si>
    <t>капитал</t>
  </si>
  <si>
    <t>акции</t>
  </si>
  <si>
    <t xml:space="preserve"> дефицит</t>
  </si>
  <si>
    <t>участия</t>
  </si>
  <si>
    <t>На 31 декабря 2013 года</t>
  </si>
  <si>
    <t>Убыток за год</t>
  </si>
  <si>
    <t>Итого совокупный убыток за год</t>
  </si>
  <si>
    <t>Корректировка капитала</t>
  </si>
  <si>
    <t>По состоянию на 30 сентября 2014 года</t>
  </si>
  <si>
    <t>На 31 декабря 2014 года</t>
  </si>
  <si>
    <t>Убыток за период</t>
  </si>
  <si>
    <t>По состоянию на 30 сентября 2015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</si>
</sst>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9]mmm\ yy;@"/>
    <numFmt numFmtId="165" formatCode="_(* #,##0_);_(* \(#,##0\);_(* &quot;-&quot;_);_(@_)"/>
  </numFmts>
  <fonts count="17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i/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rgb="FFFF0000"/>
      <name val="Arial"/>
      <family val="2"/>
      <charset val="204"/>
    </font>
    <font>
      <i/>
      <sz val="10"/>
      <color theme="1"/>
      <name val="Arial"/>
      <family val="2"/>
      <charset val="204"/>
    </font>
    <font>
      <b/>
      <i/>
      <sz val="10"/>
      <color theme="1"/>
      <name val="Arial"/>
      <family val="2"/>
      <charset val="204"/>
    </font>
    <font>
      <sz val="10"/>
      <name val="Arial"/>
      <family val="2"/>
    </font>
    <font>
      <sz val="10"/>
      <name val="Arial"/>
      <family val="2"/>
      <charset val="204"/>
    </font>
    <font>
      <sz val="11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name val="Arial"/>
      <family val="2"/>
      <charset val="204"/>
    </font>
    <font>
      <i/>
      <sz val="11"/>
      <color rgb="FF000000"/>
      <name val="Arial"/>
      <family val="2"/>
      <charset val="204"/>
    </font>
    <font>
      <b/>
      <sz val="11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9" fillId="0" borderId="0"/>
  </cellStyleXfs>
  <cellXfs count="118">
    <xf numFmtId="0" fontId="0" fillId="0" borderId="0" xfId="0"/>
    <xf numFmtId="164" fontId="1" fillId="0" borderId="0" xfId="0" applyNumberFormat="1" applyFont="1" applyFill="1" applyAlignment="1"/>
    <xf numFmtId="3" fontId="1" fillId="0" borderId="0" xfId="0" applyNumberFormat="1" applyFont="1" applyFill="1" applyAlignment="1"/>
    <xf numFmtId="0" fontId="2" fillId="0" borderId="1" xfId="0" applyFont="1" applyFill="1" applyBorder="1" applyAlignment="1">
      <alignment horizontal="center" wrapText="1"/>
    </xf>
    <xf numFmtId="164" fontId="3" fillId="0" borderId="2" xfId="0" applyNumberFormat="1" applyFont="1" applyFill="1" applyBorder="1" applyAlignment="1">
      <alignment vertical="center"/>
    </xf>
    <xf numFmtId="3" fontId="4" fillId="0" borderId="2" xfId="0" applyNumberFormat="1" applyFont="1" applyFill="1" applyBorder="1" applyAlignment="1">
      <alignment horizontal="center" vertical="center"/>
    </xf>
    <xf numFmtId="164" fontId="4" fillId="0" borderId="2" xfId="0" applyNumberFormat="1" applyFont="1" applyFill="1" applyBorder="1" applyAlignment="1">
      <alignment vertical="center"/>
    </xf>
    <xf numFmtId="0" fontId="1" fillId="0" borderId="0" xfId="0" applyFont="1" applyFill="1" applyAlignment="1"/>
    <xf numFmtId="164" fontId="5" fillId="0" borderId="0" xfId="0" applyNumberFormat="1" applyFont="1" applyFill="1" applyAlignment="1">
      <alignment vertical="center"/>
    </xf>
    <xf numFmtId="3" fontId="5" fillId="0" borderId="0" xfId="0" applyNumberFormat="1" applyFont="1" applyFill="1" applyAlignment="1">
      <alignment horizontal="center" vertical="center"/>
    </xf>
    <xf numFmtId="165" fontId="4" fillId="0" borderId="0" xfId="0" applyNumberFormat="1" applyFont="1" applyFill="1" applyAlignment="1">
      <alignment vertical="center"/>
    </xf>
    <xf numFmtId="3" fontId="4" fillId="0" borderId="0" xfId="0" applyNumberFormat="1" applyFont="1" applyFill="1" applyAlignment="1">
      <alignment horizontal="center" vertical="center"/>
    </xf>
    <xf numFmtId="165" fontId="2" fillId="0" borderId="0" xfId="0" applyNumberFormat="1" applyFont="1" applyFill="1" applyAlignment="1">
      <alignment vertical="center"/>
    </xf>
    <xf numFmtId="165" fontId="1" fillId="0" borderId="0" xfId="0" applyNumberFormat="1" applyFont="1" applyFill="1" applyAlignment="1">
      <alignment vertical="center"/>
    </xf>
    <xf numFmtId="164" fontId="5" fillId="0" borderId="2" xfId="0" applyNumberFormat="1" applyFont="1" applyFill="1" applyBorder="1" applyAlignment="1">
      <alignment vertical="center"/>
    </xf>
    <xf numFmtId="165" fontId="2" fillId="0" borderId="2" xfId="0" applyNumberFormat="1" applyFont="1" applyFill="1" applyBorder="1" applyAlignment="1">
      <alignment vertical="center"/>
    </xf>
    <xf numFmtId="165" fontId="1" fillId="0" borderId="2" xfId="0" applyNumberFormat="1" applyFont="1" applyFill="1" applyBorder="1" applyAlignment="1">
      <alignment vertical="center"/>
    </xf>
    <xf numFmtId="164" fontId="4" fillId="0" borderId="0" xfId="0" applyNumberFormat="1" applyFont="1" applyFill="1" applyAlignment="1">
      <alignment vertical="center"/>
    </xf>
    <xf numFmtId="164" fontId="4" fillId="0" borderId="3" xfId="0" applyNumberFormat="1" applyFont="1" applyFill="1" applyBorder="1" applyAlignment="1">
      <alignment vertical="center"/>
    </xf>
    <xf numFmtId="3" fontId="4" fillId="0" borderId="3" xfId="0" applyNumberFormat="1" applyFont="1" applyFill="1" applyBorder="1" applyAlignment="1">
      <alignment horizontal="center" vertical="center"/>
    </xf>
    <xf numFmtId="165" fontId="2" fillId="0" borderId="3" xfId="0" applyNumberFormat="1" applyFont="1" applyFill="1" applyBorder="1" applyAlignment="1">
      <alignment vertical="center"/>
    </xf>
    <xf numFmtId="165" fontId="1" fillId="0" borderId="3" xfId="0" applyNumberFormat="1" applyFont="1" applyFill="1" applyBorder="1" applyAlignment="1">
      <alignment vertical="center"/>
    </xf>
    <xf numFmtId="164" fontId="4" fillId="0" borderId="4" xfId="0" applyNumberFormat="1" applyFont="1" applyFill="1" applyBorder="1" applyAlignment="1">
      <alignment vertical="center"/>
    </xf>
    <xf numFmtId="3" fontId="4" fillId="0" borderId="4" xfId="0" applyNumberFormat="1" applyFont="1" applyFill="1" applyBorder="1" applyAlignment="1">
      <alignment horizontal="center" vertical="center"/>
    </xf>
    <xf numFmtId="165" fontId="2" fillId="0" borderId="4" xfId="0" applyNumberFormat="1" applyFont="1" applyFill="1" applyBorder="1" applyAlignment="1">
      <alignment vertical="center"/>
    </xf>
    <xf numFmtId="165" fontId="1" fillId="0" borderId="4" xfId="0" applyNumberFormat="1" applyFont="1" applyFill="1" applyBorder="1" applyAlignment="1">
      <alignment vertical="center"/>
    </xf>
    <xf numFmtId="164" fontId="5" fillId="0" borderId="4" xfId="0" applyNumberFormat="1" applyFont="1" applyFill="1" applyBorder="1" applyAlignment="1">
      <alignment vertical="center"/>
    </xf>
    <xf numFmtId="165" fontId="6" fillId="0" borderId="0" xfId="0" applyNumberFormat="1" applyFont="1" applyFill="1" applyAlignment="1"/>
    <xf numFmtId="0" fontId="1" fillId="0" borderId="0" xfId="0" applyFont="1" applyFill="1" applyAlignment="1">
      <alignment wrapText="1"/>
    </xf>
    <xf numFmtId="165" fontId="0" fillId="0" borderId="0" xfId="0" applyNumberFormat="1"/>
    <xf numFmtId="164" fontId="4" fillId="0" borderId="2" xfId="0" applyNumberFormat="1" applyFont="1" applyFill="1" applyBorder="1" applyAlignment="1">
      <alignment horizontal="right" vertical="center" wrapText="1"/>
    </xf>
    <xf numFmtId="165" fontId="5" fillId="0" borderId="0" xfId="0" applyNumberFormat="1" applyFont="1" applyFill="1" applyAlignment="1">
      <alignment vertical="center"/>
    </xf>
    <xf numFmtId="3" fontId="5" fillId="0" borderId="2" xfId="0" applyNumberFormat="1" applyFont="1" applyFill="1" applyBorder="1" applyAlignment="1">
      <alignment horizontal="center" vertical="center"/>
    </xf>
    <xf numFmtId="3" fontId="4" fillId="2" borderId="0" xfId="0" applyNumberFormat="1" applyFont="1" applyFill="1" applyAlignment="1">
      <alignment horizontal="center" vertical="center"/>
    </xf>
    <xf numFmtId="3" fontId="2" fillId="0" borderId="2" xfId="0" applyNumberFormat="1" applyFont="1" applyFill="1" applyBorder="1" applyAlignment="1">
      <alignment horizontal="center" vertical="center"/>
    </xf>
    <xf numFmtId="164" fontId="4" fillId="0" borderId="5" xfId="0" applyNumberFormat="1" applyFont="1" applyFill="1" applyBorder="1" applyAlignment="1">
      <alignment vertical="center"/>
    </xf>
    <xf numFmtId="3" fontId="5" fillId="0" borderId="5" xfId="0" applyNumberFormat="1" applyFont="1" applyFill="1" applyBorder="1" applyAlignment="1">
      <alignment horizontal="center" vertical="center"/>
    </xf>
    <xf numFmtId="165" fontId="2" fillId="0" borderId="5" xfId="0" applyNumberFormat="1" applyFont="1" applyFill="1" applyBorder="1" applyAlignment="1">
      <alignment vertical="center"/>
    </xf>
    <xf numFmtId="3" fontId="1" fillId="0" borderId="0" xfId="0" applyNumberFormat="1" applyFont="1" applyFill="1" applyAlignment="1">
      <alignment horizontal="center"/>
    </xf>
    <xf numFmtId="165" fontId="1" fillId="0" borderId="0" xfId="0" applyNumberFormat="1" applyFont="1" applyFill="1" applyAlignment="1"/>
    <xf numFmtId="164" fontId="4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 vertical="center"/>
    </xf>
    <xf numFmtId="164" fontId="4" fillId="0" borderId="0" xfId="0" applyNumberFormat="1" applyFont="1" applyFill="1" applyAlignment="1">
      <alignment vertical="center" wrapText="1"/>
    </xf>
    <xf numFmtId="164" fontId="2" fillId="0" borderId="0" xfId="0" applyNumberFormat="1" applyFont="1" applyFill="1" applyAlignment="1">
      <alignment vertical="center"/>
    </xf>
    <xf numFmtId="164" fontId="1" fillId="0" borderId="0" xfId="0" applyNumberFormat="1" applyFont="1" applyFill="1" applyAlignment="1">
      <alignment vertical="center"/>
    </xf>
    <xf numFmtId="164" fontId="2" fillId="0" borderId="6" xfId="0" applyNumberFormat="1" applyFont="1" applyFill="1" applyBorder="1" applyAlignment="1">
      <alignment vertical="center"/>
    </xf>
    <xf numFmtId="3" fontId="5" fillId="0" borderId="6" xfId="0" applyNumberFormat="1" applyFont="1" applyFill="1" applyBorder="1" applyAlignment="1">
      <alignment horizontal="center" vertical="center"/>
    </xf>
    <xf numFmtId="165" fontId="2" fillId="0" borderId="6" xfId="0" applyNumberFormat="1" applyFont="1" applyFill="1" applyBorder="1" applyAlignment="1">
      <alignment vertical="center"/>
    </xf>
    <xf numFmtId="164" fontId="2" fillId="0" borderId="5" xfId="0" applyNumberFormat="1" applyFont="1" applyFill="1" applyBorder="1" applyAlignment="1">
      <alignment vertical="center"/>
    </xf>
    <xf numFmtId="164" fontId="7" fillId="0" borderId="7" xfId="0" applyNumberFormat="1" applyFont="1" applyFill="1" applyBorder="1" applyAlignment="1">
      <alignment horizontal="left" wrapText="1"/>
    </xf>
    <xf numFmtId="3" fontId="8" fillId="0" borderId="7" xfId="0" applyNumberFormat="1" applyFont="1" applyFill="1" applyBorder="1" applyAlignment="1">
      <alignment horizontal="center"/>
    </xf>
    <xf numFmtId="165" fontId="7" fillId="0" borderId="7" xfId="0" applyNumberFormat="1" applyFont="1" applyFill="1" applyBorder="1" applyAlignment="1"/>
    <xf numFmtId="164" fontId="7" fillId="0" borderId="7" xfId="0" applyNumberFormat="1" applyFont="1" applyFill="1" applyBorder="1" applyAlignment="1"/>
    <xf numFmtId="164" fontId="7" fillId="0" borderId="8" xfId="0" applyNumberFormat="1" applyFont="1" applyFill="1" applyBorder="1" applyAlignment="1">
      <alignment horizontal="left" wrapText="1"/>
    </xf>
    <xf numFmtId="3" fontId="8" fillId="0" borderId="8" xfId="0" applyNumberFormat="1" applyFont="1" applyFill="1" applyBorder="1" applyAlignment="1">
      <alignment horizontal="center"/>
    </xf>
    <xf numFmtId="165" fontId="7" fillId="0" borderId="8" xfId="0" applyNumberFormat="1" applyFont="1" applyFill="1" applyBorder="1" applyAlignment="1"/>
    <xf numFmtId="164" fontId="7" fillId="0" borderId="8" xfId="0" applyNumberFormat="1" applyFont="1" applyFill="1" applyBorder="1" applyAlignment="1"/>
    <xf numFmtId="0" fontId="7" fillId="0" borderId="2" xfId="0" applyFont="1" applyFill="1" applyBorder="1" applyAlignment="1">
      <alignment vertical="center" wrapText="1"/>
    </xf>
    <xf numFmtId="164" fontId="4" fillId="0" borderId="2" xfId="0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 vertical="center" wrapText="1"/>
    </xf>
    <xf numFmtId="3" fontId="1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left" vertical="center" wrapText="1"/>
    </xf>
    <xf numFmtId="3" fontId="2" fillId="2" borderId="0" xfId="0" applyNumberFormat="1" applyFont="1" applyFill="1" applyAlignment="1">
      <alignment horizontal="center" vertical="center"/>
    </xf>
    <xf numFmtId="3" fontId="1" fillId="2" borderId="0" xfId="0" applyNumberFormat="1" applyFont="1" applyFill="1" applyAlignment="1">
      <alignment horizontal="center" vertical="center"/>
    </xf>
    <xf numFmtId="3" fontId="2" fillId="0" borderId="0" xfId="0" applyNumberFormat="1" applyFont="1" applyFill="1" applyAlignment="1">
      <alignment horizontal="center" vertical="center"/>
    </xf>
    <xf numFmtId="0" fontId="2" fillId="0" borderId="3" xfId="0" applyFont="1" applyFill="1" applyBorder="1" applyAlignment="1">
      <alignment vertical="center" wrapText="1"/>
    </xf>
    <xf numFmtId="3" fontId="1" fillId="0" borderId="3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wrapText="1"/>
    </xf>
    <xf numFmtId="0" fontId="1" fillId="0" borderId="2" xfId="0" applyFont="1" applyFill="1" applyBorder="1" applyAlignment="1">
      <alignment vertical="center" wrapText="1"/>
    </xf>
    <xf numFmtId="3" fontId="1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 wrapText="1"/>
    </xf>
    <xf numFmtId="3" fontId="2" fillId="0" borderId="0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right"/>
    </xf>
    <xf numFmtId="37" fontId="10" fillId="0" borderId="0" xfId="1" applyNumberFormat="1" applyFont="1" applyAlignment="1">
      <alignment wrapText="1"/>
    </xf>
    <xf numFmtId="0" fontId="2" fillId="0" borderId="6" xfId="0" applyFont="1" applyFill="1" applyBorder="1" applyAlignment="1">
      <alignment vertical="center" wrapText="1"/>
    </xf>
    <xf numFmtId="3" fontId="2" fillId="0" borderId="6" xfId="0" applyNumberFormat="1" applyFont="1" applyFill="1" applyBorder="1" applyAlignment="1">
      <alignment horizontal="center" vertical="center"/>
    </xf>
    <xf numFmtId="3" fontId="1" fillId="0" borderId="3" xfId="0" applyNumberFormat="1" applyFont="1" applyFill="1" applyBorder="1" applyAlignment="1">
      <alignment vertical="center"/>
    </xf>
    <xf numFmtId="3" fontId="1" fillId="0" borderId="0" xfId="0" applyNumberFormat="1" applyFont="1" applyFill="1" applyAlignment="1">
      <alignment vertical="center"/>
    </xf>
    <xf numFmtId="3" fontId="1" fillId="0" borderId="6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vertical="center" wrapText="1"/>
    </xf>
    <xf numFmtId="3" fontId="2" fillId="0" borderId="4" xfId="0" applyNumberFormat="1" applyFont="1" applyFill="1" applyBorder="1" applyAlignment="1">
      <alignment horizontal="center" vertical="center"/>
    </xf>
    <xf numFmtId="164" fontId="11" fillId="0" borderId="2" xfId="0" applyNumberFormat="1" applyFont="1" applyFill="1" applyBorder="1" applyAlignment="1">
      <alignment vertical="center"/>
    </xf>
    <xf numFmtId="164" fontId="12" fillId="0" borderId="2" xfId="0" applyNumberFormat="1" applyFont="1" applyFill="1" applyBorder="1" applyAlignment="1">
      <alignment horizontal="center" vertical="center"/>
    </xf>
    <xf numFmtId="164" fontId="13" fillId="0" borderId="0" xfId="0" applyNumberFormat="1" applyFont="1" applyFill="1" applyAlignment="1"/>
    <xf numFmtId="164" fontId="14" fillId="0" borderId="6" xfId="0" applyNumberFormat="1" applyFont="1" applyFill="1" applyBorder="1" applyAlignment="1">
      <alignment horizontal="center" vertical="center"/>
    </xf>
    <xf numFmtId="164" fontId="12" fillId="0" borderId="6" xfId="0" applyNumberFormat="1" applyFont="1" applyFill="1" applyBorder="1" applyAlignment="1">
      <alignment horizontal="center" vertical="center"/>
    </xf>
    <xf numFmtId="164" fontId="12" fillId="0" borderId="2" xfId="0" applyNumberFormat="1" applyFont="1" applyFill="1" applyBorder="1" applyAlignment="1">
      <alignment horizontal="right" vertical="center"/>
    </xf>
    <xf numFmtId="164" fontId="15" fillId="0" borderId="3" xfId="0" applyNumberFormat="1" applyFont="1" applyFill="1" applyBorder="1" applyAlignment="1">
      <alignment vertical="center"/>
    </xf>
    <xf numFmtId="3" fontId="12" fillId="0" borderId="3" xfId="0" applyNumberFormat="1" applyFont="1" applyFill="1" applyBorder="1" applyAlignment="1">
      <alignment vertical="center"/>
    </xf>
    <xf numFmtId="164" fontId="12" fillId="0" borderId="3" xfId="0" applyNumberFormat="1" applyFont="1" applyFill="1" applyBorder="1" applyAlignment="1">
      <alignment horizontal="right" wrapText="1"/>
    </xf>
    <xf numFmtId="164" fontId="12" fillId="0" borderId="0" xfId="0" applyNumberFormat="1" applyFont="1" applyFill="1" applyAlignment="1">
      <alignment horizontal="right" wrapText="1"/>
    </xf>
    <xf numFmtId="164" fontId="15" fillId="0" borderId="2" xfId="0" applyNumberFormat="1" applyFont="1" applyFill="1" applyBorder="1" applyAlignment="1">
      <alignment vertical="center"/>
    </xf>
    <xf numFmtId="3" fontId="12" fillId="0" borderId="2" xfId="0" applyNumberFormat="1" applyFont="1" applyFill="1" applyBorder="1" applyAlignment="1">
      <alignment horizontal="right" vertical="center"/>
    </xf>
    <xf numFmtId="164" fontId="12" fillId="0" borderId="2" xfId="0" applyNumberFormat="1" applyFont="1" applyFill="1" applyBorder="1" applyAlignment="1">
      <alignment horizontal="right" wrapText="1"/>
    </xf>
    <xf numFmtId="0" fontId="13" fillId="0" borderId="0" xfId="0" applyFont="1" applyFill="1" applyAlignment="1"/>
    <xf numFmtId="164" fontId="12" fillId="0" borderId="2" xfId="0" applyNumberFormat="1" applyFont="1" applyFill="1" applyBorder="1" applyAlignment="1">
      <alignment vertical="center"/>
    </xf>
    <xf numFmtId="165" fontId="13" fillId="0" borderId="2" xfId="0" applyNumberFormat="1" applyFont="1" applyFill="1" applyBorder="1" applyAlignment="1"/>
    <xf numFmtId="165" fontId="16" fillId="0" borderId="2" xfId="0" applyNumberFormat="1" applyFont="1" applyFill="1" applyBorder="1" applyAlignment="1">
      <alignment vertical="center"/>
    </xf>
    <xf numFmtId="164" fontId="11" fillId="0" borderId="0" xfId="0" applyNumberFormat="1" applyFont="1" applyFill="1" applyBorder="1" applyAlignment="1">
      <alignment vertical="center"/>
    </xf>
    <xf numFmtId="165" fontId="11" fillId="0" borderId="0" xfId="0" applyNumberFormat="1" applyFont="1" applyFill="1" applyBorder="1" applyAlignment="1">
      <alignment vertical="center"/>
    </xf>
    <xf numFmtId="165" fontId="13" fillId="0" borderId="0" xfId="0" applyNumberFormat="1" applyFont="1" applyFill="1" applyBorder="1" applyAlignment="1">
      <alignment vertical="center"/>
    </xf>
    <xf numFmtId="164" fontId="12" fillId="0" borderId="0" xfId="0" applyNumberFormat="1" applyFont="1" applyFill="1" applyBorder="1" applyAlignment="1">
      <alignment vertical="center"/>
    </xf>
    <xf numFmtId="165" fontId="13" fillId="0" borderId="0" xfId="0" applyNumberFormat="1" applyFont="1" applyFill="1" applyBorder="1" applyAlignment="1"/>
    <xf numFmtId="165" fontId="16" fillId="0" borderId="0" xfId="0" applyNumberFormat="1" applyFont="1" applyFill="1" applyBorder="1" applyAlignment="1">
      <alignment vertical="center"/>
    </xf>
    <xf numFmtId="164" fontId="11" fillId="0" borderId="0" xfId="0" applyNumberFormat="1" applyFont="1" applyFill="1" applyAlignment="1">
      <alignment vertical="center"/>
    </xf>
    <xf numFmtId="165" fontId="11" fillId="0" borderId="0" xfId="0" applyNumberFormat="1" applyFont="1" applyFill="1" applyAlignment="1">
      <alignment horizontal="center" vertical="center"/>
    </xf>
    <xf numFmtId="165" fontId="13" fillId="0" borderId="0" xfId="0" applyNumberFormat="1" applyFont="1" applyFill="1" applyAlignment="1">
      <alignment vertical="center"/>
    </xf>
    <xf numFmtId="164" fontId="12" fillId="0" borderId="9" xfId="0" applyNumberFormat="1" applyFont="1" applyFill="1" applyBorder="1" applyAlignment="1">
      <alignment vertical="center" wrapText="1"/>
    </xf>
    <xf numFmtId="165" fontId="13" fillId="0" borderId="9" xfId="0" applyNumberFormat="1" applyFont="1" applyFill="1" applyBorder="1" applyAlignment="1"/>
    <xf numFmtId="165" fontId="16" fillId="0" borderId="9" xfId="0" applyNumberFormat="1" applyFont="1" applyFill="1" applyBorder="1" applyAlignment="1">
      <alignment vertical="center"/>
    </xf>
    <xf numFmtId="164" fontId="12" fillId="0" borderId="9" xfId="0" applyNumberFormat="1" applyFont="1" applyFill="1" applyBorder="1" applyAlignment="1">
      <alignment vertical="center"/>
    </xf>
    <xf numFmtId="3" fontId="13" fillId="0" borderId="9" xfId="0" applyNumberFormat="1" applyFont="1" applyFill="1" applyBorder="1" applyAlignment="1"/>
    <xf numFmtId="3" fontId="11" fillId="0" borderId="0" xfId="0" applyNumberFormat="1" applyFont="1" applyFill="1" applyBorder="1" applyAlignment="1">
      <alignment vertical="center"/>
    </xf>
    <xf numFmtId="3" fontId="13" fillId="0" borderId="0" xfId="0" applyNumberFormat="1" applyFont="1" applyFill="1" applyBorder="1" applyAlignment="1"/>
    <xf numFmtId="3" fontId="11" fillId="0" borderId="0" xfId="0" applyNumberFormat="1" applyFont="1" applyFill="1" applyAlignment="1">
      <alignment horizontal="center" vertical="center"/>
    </xf>
  </cellXfs>
  <cellStyles count="2">
    <cellStyle name="Normal_Worksheet in 2251 Cash Flow Worksheet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34"/>
  <sheetViews>
    <sheetView showGridLines="0" topLeftCell="A19" zoomScale="70" zoomScaleNormal="70" workbookViewId="0">
      <selection activeCell="C45" sqref="C45"/>
    </sheetView>
  </sheetViews>
  <sheetFormatPr defaultRowHeight="15" x14ac:dyDescent="0.25"/>
  <cols>
    <col min="2" max="2" width="62.42578125" customWidth="1"/>
    <col min="3" max="3" width="13.85546875" customWidth="1"/>
    <col min="4" max="4" width="17" customWidth="1"/>
    <col min="5" max="6" width="15.42578125" customWidth="1"/>
  </cols>
  <sheetData>
    <row r="3" spans="2:6" x14ac:dyDescent="0.25">
      <c r="B3" s="1"/>
      <c r="C3" s="2"/>
      <c r="D3" s="3" t="s">
        <v>0</v>
      </c>
      <c r="E3" s="3"/>
      <c r="F3" s="3"/>
    </row>
    <row r="4" spans="2:6" ht="15.75" thickBot="1" x14ac:dyDescent="0.3">
      <c r="B4" s="4" t="s">
        <v>1</v>
      </c>
      <c r="C4" s="5" t="s">
        <v>2</v>
      </c>
      <c r="D4" s="6" t="s">
        <v>3</v>
      </c>
      <c r="E4" s="7"/>
      <c r="F4" s="6" t="s">
        <v>4</v>
      </c>
    </row>
    <row r="5" spans="2:6" x14ac:dyDescent="0.25">
      <c r="B5" s="8"/>
      <c r="C5" s="9"/>
      <c r="D5" s="10"/>
      <c r="E5" s="7"/>
      <c r="F5" s="8"/>
    </row>
    <row r="6" spans="2:6" x14ac:dyDescent="0.25">
      <c r="B6" s="8" t="s">
        <v>5</v>
      </c>
      <c r="C6" s="11">
        <v>5</v>
      </c>
      <c r="D6" s="12">
        <v>17957801</v>
      </c>
      <c r="E6" s="7"/>
      <c r="F6" s="13">
        <v>5365886</v>
      </c>
    </row>
    <row r="7" spans="2:6" ht="15.75" thickBot="1" x14ac:dyDescent="0.3">
      <c r="B7" s="14" t="s">
        <v>6</v>
      </c>
      <c r="C7" s="5">
        <v>6</v>
      </c>
      <c r="D7" s="15">
        <v>-13056115</v>
      </c>
      <c r="E7" s="7"/>
      <c r="F7" s="16">
        <v>-5556922</v>
      </c>
    </row>
    <row r="8" spans="2:6" x14ac:dyDescent="0.25">
      <c r="B8" s="17"/>
      <c r="C8" s="11"/>
      <c r="D8" s="12">
        <f>SUM(D6:D7)</f>
        <v>4901686</v>
      </c>
      <c r="E8" s="7"/>
      <c r="F8" s="13">
        <f>SUM(F6:F7)</f>
        <v>-191036</v>
      </c>
    </row>
    <row r="9" spans="2:6" x14ac:dyDescent="0.25">
      <c r="B9" s="17"/>
      <c r="C9" s="11"/>
      <c r="D9" s="12"/>
      <c r="E9" s="7"/>
      <c r="F9" s="13"/>
    </row>
    <row r="10" spans="2:6" x14ac:dyDescent="0.25">
      <c r="B10" s="8" t="s">
        <v>7</v>
      </c>
      <c r="C10" s="11">
        <v>7</v>
      </c>
      <c r="D10" s="12">
        <v>-708442</v>
      </c>
      <c r="E10" s="7"/>
      <c r="F10" s="13">
        <v>-606141</v>
      </c>
    </row>
    <row r="11" spans="2:6" x14ac:dyDescent="0.25">
      <c r="B11" s="8" t="s">
        <v>8</v>
      </c>
      <c r="C11" s="11">
        <v>8</v>
      </c>
      <c r="D11" s="12">
        <v>271868</v>
      </c>
      <c r="E11" s="7"/>
      <c r="F11" s="13">
        <v>176029</v>
      </c>
    </row>
    <row r="12" spans="2:6" ht="15.75" thickBot="1" x14ac:dyDescent="0.3">
      <c r="B12" s="8" t="s">
        <v>9</v>
      </c>
      <c r="C12" s="11">
        <v>8</v>
      </c>
      <c r="D12" s="12">
        <v>-262305</v>
      </c>
      <c r="E12" s="7"/>
      <c r="F12" s="13">
        <v>-140503</v>
      </c>
    </row>
    <row r="13" spans="2:6" x14ac:dyDescent="0.25">
      <c r="B13" s="18"/>
      <c r="C13" s="19"/>
      <c r="D13" s="20">
        <f>SUM(D8:D12)</f>
        <v>4202807</v>
      </c>
      <c r="E13" s="7"/>
      <c r="F13" s="21">
        <f>SUM(F8:F12)</f>
        <v>-761651</v>
      </c>
    </row>
    <row r="14" spans="2:6" x14ac:dyDescent="0.25">
      <c r="B14" s="8"/>
      <c r="C14" s="11"/>
      <c r="D14" s="12"/>
      <c r="E14" s="7"/>
      <c r="F14" s="13"/>
    </row>
    <row r="15" spans="2:6" x14ac:dyDescent="0.25">
      <c r="B15" s="8"/>
      <c r="C15" s="11"/>
      <c r="D15" s="12"/>
      <c r="E15" s="7"/>
      <c r="F15" s="13">
        <v>0</v>
      </c>
    </row>
    <row r="16" spans="2:6" x14ac:dyDescent="0.25">
      <c r="B16" s="8" t="s">
        <v>10</v>
      </c>
      <c r="C16" s="11">
        <v>9</v>
      </c>
      <c r="D16" s="12">
        <v>-2963466</v>
      </c>
      <c r="E16" s="7"/>
      <c r="F16" s="13">
        <v>-1116985</v>
      </c>
    </row>
    <row r="17" spans="2:6" x14ac:dyDescent="0.25">
      <c r="B17" s="8" t="s">
        <v>11</v>
      </c>
      <c r="C17" s="11">
        <v>25</v>
      </c>
      <c r="D17" s="12">
        <v>3718</v>
      </c>
      <c r="E17" s="7"/>
      <c r="F17" s="13">
        <v>0</v>
      </c>
    </row>
    <row r="18" spans="2:6" ht="15.75" thickBot="1" x14ac:dyDescent="0.3">
      <c r="B18" s="8" t="s">
        <v>12</v>
      </c>
      <c r="C18" s="11"/>
      <c r="D18" s="12">
        <v>-18868515</v>
      </c>
      <c r="E18" s="7"/>
      <c r="F18" s="13">
        <v>-3948750</v>
      </c>
    </row>
    <row r="19" spans="2:6" x14ac:dyDescent="0.25">
      <c r="B19" s="18"/>
      <c r="C19" s="19"/>
      <c r="D19" s="20">
        <f>SUM(D13:D18)</f>
        <v>-17625456</v>
      </c>
      <c r="E19" s="7"/>
      <c r="F19" s="21">
        <f>SUM(F13:F18)</f>
        <v>-5827386</v>
      </c>
    </row>
    <row r="20" spans="2:6" x14ac:dyDescent="0.25">
      <c r="B20" s="8"/>
      <c r="C20" s="11"/>
      <c r="D20" s="12"/>
      <c r="E20" s="7"/>
      <c r="F20" s="13"/>
    </row>
    <row r="21" spans="2:6" ht="15.75" thickBot="1" x14ac:dyDescent="0.3">
      <c r="B21" s="14" t="s">
        <v>13</v>
      </c>
      <c r="C21" s="5"/>
      <c r="D21" s="12">
        <v>-17281</v>
      </c>
      <c r="E21" s="7"/>
      <c r="F21" s="16">
        <v>1154210</v>
      </c>
    </row>
    <row r="22" spans="2:6" x14ac:dyDescent="0.25">
      <c r="B22" s="17" t="s">
        <v>14</v>
      </c>
      <c r="C22" s="11"/>
      <c r="D22" s="20">
        <f>SUM(D19:D21)</f>
        <v>-17642737</v>
      </c>
      <c r="E22" s="7"/>
      <c r="F22" s="13">
        <f>SUM(F19:F21)</f>
        <v>-4673176</v>
      </c>
    </row>
    <row r="23" spans="2:6" x14ac:dyDescent="0.25">
      <c r="B23" s="17"/>
      <c r="C23" s="11"/>
      <c r="D23" s="12"/>
      <c r="E23" s="7"/>
      <c r="F23" s="13"/>
    </row>
    <row r="24" spans="2:6" ht="15.75" thickBot="1" x14ac:dyDescent="0.3">
      <c r="B24" s="14" t="s">
        <v>15</v>
      </c>
      <c r="C24" s="5"/>
      <c r="D24" s="16">
        <v>0</v>
      </c>
      <c r="E24" s="7"/>
      <c r="F24" s="16">
        <v>0</v>
      </c>
    </row>
    <row r="25" spans="2:6" ht="15.75" thickBot="1" x14ac:dyDescent="0.3">
      <c r="B25" s="22" t="s">
        <v>16</v>
      </c>
      <c r="C25" s="23"/>
      <c r="D25" s="24">
        <f>SUM(D22:D24)</f>
        <v>-17642737</v>
      </c>
      <c r="E25" s="7"/>
      <c r="F25" s="25">
        <f>SUM(F22:F24)</f>
        <v>-4673176</v>
      </c>
    </row>
    <row r="26" spans="2:6" ht="15.75" thickTop="1" x14ac:dyDescent="0.25">
      <c r="B26" s="8"/>
      <c r="C26" s="11"/>
      <c r="D26" s="12"/>
      <c r="E26" s="7"/>
      <c r="F26" s="13"/>
    </row>
    <row r="27" spans="2:6" x14ac:dyDescent="0.25">
      <c r="B27" s="17" t="s">
        <v>17</v>
      </c>
      <c r="C27" s="11"/>
      <c r="D27" s="12"/>
      <c r="E27" s="7"/>
      <c r="F27" s="13"/>
    </row>
    <row r="28" spans="2:6" x14ac:dyDescent="0.25">
      <c r="B28" s="8" t="s">
        <v>18</v>
      </c>
      <c r="C28" s="11"/>
      <c r="D28" s="12">
        <v>-17642368</v>
      </c>
      <c r="E28" s="7"/>
      <c r="F28" s="13">
        <v>-4671106</v>
      </c>
    </row>
    <row r="29" spans="2:6" ht="15.75" thickBot="1" x14ac:dyDescent="0.3">
      <c r="B29" s="26" t="s">
        <v>19</v>
      </c>
      <c r="C29" s="23"/>
      <c r="D29" s="24">
        <v>-369</v>
      </c>
      <c r="E29" s="7"/>
      <c r="F29" s="25">
        <v>-2070</v>
      </c>
    </row>
    <row r="30" spans="2:6" ht="15.75" thickTop="1" x14ac:dyDescent="0.25">
      <c r="B30" s="7"/>
      <c r="C30" s="2"/>
      <c r="D30" s="27">
        <v>0</v>
      </c>
      <c r="E30" s="7"/>
      <c r="F30" s="27">
        <v>0</v>
      </c>
    </row>
    <row r="31" spans="2:6" x14ac:dyDescent="0.25">
      <c r="B31" s="7" t="s">
        <v>20</v>
      </c>
      <c r="C31" s="2"/>
      <c r="D31" s="13">
        <v>10000000</v>
      </c>
      <c r="E31" s="7"/>
      <c r="F31" s="13">
        <v>10000000</v>
      </c>
    </row>
    <row r="32" spans="2:6" x14ac:dyDescent="0.25">
      <c r="B32" s="28" t="s">
        <v>21</v>
      </c>
      <c r="C32" s="2"/>
      <c r="D32" s="13">
        <v>164.01599999999999</v>
      </c>
      <c r="E32" s="7"/>
      <c r="F32" s="13">
        <v>187</v>
      </c>
    </row>
    <row r="33" spans="2:6" x14ac:dyDescent="0.25">
      <c r="B33" s="7" t="s">
        <v>22</v>
      </c>
      <c r="C33" s="2"/>
      <c r="D33" s="13">
        <f>(D25-D32)/D31*1000</f>
        <v>-1764.2901015999998</v>
      </c>
      <c r="E33" s="7"/>
      <c r="F33" s="13">
        <f>(F25-F32)/F31*1000</f>
        <v>-467.33629999999999</v>
      </c>
    </row>
    <row r="34" spans="2:6" x14ac:dyDescent="0.25">
      <c r="B34" s="7" t="s">
        <v>23</v>
      </c>
      <c r="C34" s="2"/>
      <c r="D34" s="13">
        <f>D33</f>
        <v>-1764.2901015999998</v>
      </c>
      <c r="E34" s="7"/>
      <c r="F34" s="13">
        <f>F33</f>
        <v>-467.33629999999999</v>
      </c>
    </row>
  </sheetData>
  <mergeCells count="1">
    <mergeCell ref="D3:F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74"/>
  <sheetViews>
    <sheetView showGridLines="0" tabSelected="1" topLeftCell="A58" zoomScale="70" zoomScaleNormal="70" workbookViewId="0">
      <selection activeCell="E79" sqref="E79"/>
    </sheetView>
  </sheetViews>
  <sheetFormatPr defaultRowHeight="15" x14ac:dyDescent="0.25"/>
  <cols>
    <col min="2" max="2" width="62.42578125" customWidth="1"/>
    <col min="3" max="3" width="13.85546875" customWidth="1"/>
    <col min="4" max="4" width="17" customWidth="1"/>
    <col min="5" max="6" width="15.42578125" customWidth="1"/>
  </cols>
  <sheetData>
    <row r="3" spans="2:6" ht="26.25" thickBot="1" x14ac:dyDescent="0.3">
      <c r="B3" s="4" t="s">
        <v>1</v>
      </c>
      <c r="C3" s="5" t="s">
        <v>2</v>
      </c>
      <c r="D3" s="30" t="s">
        <v>24</v>
      </c>
      <c r="E3" s="7"/>
      <c r="F3" s="30" t="s">
        <v>25</v>
      </c>
    </row>
    <row r="4" spans="2:6" x14ac:dyDescent="0.25">
      <c r="B4" s="8"/>
      <c r="C4" s="9"/>
      <c r="D4" s="17"/>
      <c r="E4" s="7"/>
      <c r="F4" s="8"/>
    </row>
    <row r="5" spans="2:6" x14ac:dyDescent="0.25">
      <c r="B5" s="17" t="s">
        <v>26</v>
      </c>
      <c r="C5" s="9"/>
      <c r="D5" s="10"/>
      <c r="E5" s="7"/>
      <c r="F5" s="31"/>
    </row>
    <row r="6" spans="2:6" x14ac:dyDescent="0.25">
      <c r="B6" s="17" t="s">
        <v>27</v>
      </c>
      <c r="C6" s="9"/>
      <c r="D6" s="10"/>
      <c r="E6" s="7"/>
      <c r="F6" s="31"/>
    </row>
    <row r="7" spans="2:6" x14ac:dyDescent="0.25">
      <c r="B7" s="8" t="s">
        <v>28</v>
      </c>
      <c r="C7" s="11"/>
      <c r="D7" s="12">
        <v>41151950</v>
      </c>
      <c r="E7" s="7"/>
      <c r="F7" s="13">
        <v>41736308</v>
      </c>
    </row>
    <row r="8" spans="2:6" x14ac:dyDescent="0.25">
      <c r="B8" s="8" t="s">
        <v>29</v>
      </c>
      <c r="C8" s="11">
        <v>10</v>
      </c>
      <c r="D8" s="12">
        <v>1215359</v>
      </c>
      <c r="E8" s="7"/>
      <c r="F8" s="13">
        <v>1056772</v>
      </c>
    </row>
    <row r="9" spans="2:6" x14ac:dyDescent="0.25">
      <c r="B9" s="8" t="s">
        <v>30</v>
      </c>
      <c r="C9" s="11">
        <v>11</v>
      </c>
      <c r="D9" s="12">
        <v>2908552</v>
      </c>
      <c r="E9" s="7"/>
      <c r="F9" s="13">
        <v>3095303</v>
      </c>
    </row>
    <row r="10" spans="2:6" x14ac:dyDescent="0.25">
      <c r="B10" s="8" t="s">
        <v>31</v>
      </c>
      <c r="C10" s="11">
        <v>12</v>
      </c>
      <c r="D10" s="12">
        <v>408567</v>
      </c>
      <c r="E10" s="7"/>
      <c r="F10" s="13">
        <v>575396</v>
      </c>
    </row>
    <row r="11" spans="2:6" x14ac:dyDescent="0.25">
      <c r="B11" s="8" t="s">
        <v>32</v>
      </c>
      <c r="C11" s="11"/>
      <c r="D11" s="12">
        <v>1638936</v>
      </c>
      <c r="E11" s="7"/>
      <c r="F11" s="13">
        <v>1667849</v>
      </c>
    </row>
    <row r="12" spans="2:6" x14ac:dyDescent="0.25">
      <c r="B12" s="8" t="s">
        <v>33</v>
      </c>
      <c r="C12" s="11"/>
      <c r="D12" s="12">
        <v>0</v>
      </c>
      <c r="E12" s="7"/>
      <c r="F12" s="13">
        <v>0</v>
      </c>
    </row>
    <row r="13" spans="2:6" x14ac:dyDescent="0.25">
      <c r="B13" s="8" t="s">
        <v>34</v>
      </c>
      <c r="C13" s="11">
        <v>13</v>
      </c>
      <c r="D13" s="12">
        <v>105989</v>
      </c>
      <c r="E13" s="7"/>
      <c r="F13" s="13">
        <v>44238</v>
      </c>
    </row>
    <row r="14" spans="2:6" ht="15.75" thickBot="1" x14ac:dyDescent="0.3">
      <c r="B14" s="14" t="s">
        <v>35</v>
      </c>
      <c r="C14" s="32"/>
      <c r="D14" s="15">
        <v>35034</v>
      </c>
      <c r="E14" s="7"/>
      <c r="F14" s="16">
        <v>28488</v>
      </c>
    </row>
    <row r="15" spans="2:6" ht="15.75" thickBot="1" x14ac:dyDescent="0.3">
      <c r="B15" s="6" t="s">
        <v>36</v>
      </c>
      <c r="C15" s="32"/>
      <c r="D15" s="15">
        <f>SUM(D7:D14)</f>
        <v>47464387</v>
      </c>
      <c r="E15" s="7"/>
      <c r="F15" s="15">
        <f>SUM(F7:F14)</f>
        <v>48204354</v>
      </c>
    </row>
    <row r="16" spans="2:6" x14ac:dyDescent="0.25">
      <c r="B16" s="17"/>
      <c r="C16" s="9"/>
      <c r="D16" s="12"/>
      <c r="E16" s="7"/>
      <c r="F16" s="13"/>
    </row>
    <row r="17" spans="2:6" x14ac:dyDescent="0.25">
      <c r="B17" s="8" t="s">
        <v>37</v>
      </c>
      <c r="C17" s="11">
        <v>14</v>
      </c>
      <c r="D17" s="12">
        <v>3155263</v>
      </c>
      <c r="E17" s="7"/>
      <c r="F17" s="13">
        <v>1564082</v>
      </c>
    </row>
    <row r="18" spans="2:6" x14ac:dyDescent="0.25">
      <c r="B18" s="8" t="s">
        <v>38</v>
      </c>
      <c r="C18" s="11">
        <v>15</v>
      </c>
      <c r="D18" s="12">
        <v>408776</v>
      </c>
      <c r="E18" s="7"/>
      <c r="F18" s="13">
        <v>142709</v>
      </c>
    </row>
    <row r="19" spans="2:6" x14ac:dyDescent="0.25">
      <c r="B19" s="8" t="s">
        <v>39</v>
      </c>
      <c r="C19" s="33">
        <v>24</v>
      </c>
      <c r="D19" s="12">
        <v>0</v>
      </c>
      <c r="E19" s="7"/>
      <c r="F19" s="13">
        <v>0</v>
      </c>
    </row>
    <row r="20" spans="2:6" x14ac:dyDescent="0.25">
      <c r="B20" s="8" t="s">
        <v>40</v>
      </c>
      <c r="C20" s="11">
        <v>16</v>
      </c>
      <c r="D20" s="12">
        <v>143856</v>
      </c>
      <c r="E20" s="7"/>
      <c r="F20" s="13">
        <v>256350</v>
      </c>
    </row>
    <row r="21" spans="2:6" x14ac:dyDescent="0.25">
      <c r="B21" s="8" t="s">
        <v>41</v>
      </c>
      <c r="C21" s="11"/>
      <c r="D21" s="12">
        <v>45282</v>
      </c>
      <c r="E21" s="7"/>
      <c r="F21" s="13">
        <v>64767</v>
      </c>
    </row>
    <row r="22" spans="2:6" x14ac:dyDescent="0.25">
      <c r="B22" s="8" t="s">
        <v>42</v>
      </c>
      <c r="C22" s="11"/>
      <c r="D22" s="12">
        <v>1235782</v>
      </c>
      <c r="E22" s="7"/>
      <c r="F22" s="13">
        <v>1603686</v>
      </c>
    </row>
    <row r="23" spans="2:6" x14ac:dyDescent="0.25">
      <c r="B23" s="8" t="s">
        <v>43</v>
      </c>
      <c r="C23" s="11"/>
      <c r="D23" s="12">
        <v>27115</v>
      </c>
      <c r="E23" s="7"/>
      <c r="F23" s="13">
        <v>17383</v>
      </c>
    </row>
    <row r="24" spans="2:6" ht="15.75" thickBot="1" x14ac:dyDescent="0.3">
      <c r="B24" s="14" t="s">
        <v>44</v>
      </c>
      <c r="C24" s="34">
        <v>17</v>
      </c>
      <c r="D24" s="15">
        <v>3802441</v>
      </c>
      <c r="E24" s="7"/>
      <c r="F24" s="16">
        <v>758800</v>
      </c>
    </row>
    <row r="25" spans="2:6" ht="15.75" thickBot="1" x14ac:dyDescent="0.3">
      <c r="B25" s="6" t="s">
        <v>45</v>
      </c>
      <c r="C25" s="32"/>
      <c r="D25" s="15">
        <f>SUM(D17:D24)</f>
        <v>8818515</v>
      </c>
      <c r="E25" s="7"/>
      <c r="F25" s="15">
        <f>SUM(F17:F24)</f>
        <v>4407777</v>
      </c>
    </row>
    <row r="26" spans="2:6" ht="15.75" thickBot="1" x14ac:dyDescent="0.3">
      <c r="B26" s="8"/>
      <c r="C26" s="32"/>
      <c r="D26" s="12"/>
      <c r="E26" s="7"/>
      <c r="F26" s="13"/>
    </row>
    <row r="27" spans="2:6" ht="15.75" thickBot="1" x14ac:dyDescent="0.3">
      <c r="B27" s="35" t="s">
        <v>46</v>
      </c>
      <c r="C27" s="36"/>
      <c r="D27" s="37">
        <f>D25+D15</f>
        <v>56282902</v>
      </c>
      <c r="E27" s="7"/>
      <c r="F27" s="37">
        <f>F25+F15</f>
        <v>52612131</v>
      </c>
    </row>
    <row r="28" spans="2:6" ht="15.75" thickTop="1" x14ac:dyDescent="0.25">
      <c r="B28" s="1"/>
      <c r="C28" s="38"/>
      <c r="D28" s="39"/>
      <c r="E28" s="7"/>
      <c r="F28" s="39"/>
    </row>
    <row r="29" spans="2:6" x14ac:dyDescent="0.25">
      <c r="B29" s="1"/>
      <c r="C29" s="38"/>
      <c r="D29" s="39"/>
      <c r="E29" s="7"/>
      <c r="F29" s="39"/>
    </row>
    <row r="30" spans="2:6" x14ac:dyDescent="0.25">
      <c r="B30" s="1"/>
      <c r="C30" s="38"/>
      <c r="D30" s="40" t="s">
        <v>47</v>
      </c>
      <c r="E30" s="41"/>
      <c r="F30" s="42">
        <v>2014</v>
      </c>
    </row>
    <row r="31" spans="2:6" ht="26.25" thickBot="1" x14ac:dyDescent="0.3">
      <c r="B31" s="4" t="s">
        <v>1</v>
      </c>
      <c r="C31" s="5" t="s">
        <v>2</v>
      </c>
      <c r="D31" s="30" t="s">
        <v>24</v>
      </c>
      <c r="E31" s="7"/>
      <c r="F31" s="30" t="s">
        <v>25</v>
      </c>
    </row>
    <row r="32" spans="2:6" x14ac:dyDescent="0.25">
      <c r="B32" s="8"/>
      <c r="C32" s="9"/>
      <c r="D32" s="10"/>
      <c r="E32" s="7"/>
      <c r="F32" s="31"/>
    </row>
    <row r="33" spans="2:6" x14ac:dyDescent="0.25">
      <c r="B33" s="17" t="s">
        <v>48</v>
      </c>
      <c r="C33" s="9"/>
      <c r="D33" s="10"/>
      <c r="E33" s="7"/>
      <c r="F33" s="31"/>
    </row>
    <row r="34" spans="2:6" x14ac:dyDescent="0.25">
      <c r="B34" s="17" t="s">
        <v>49</v>
      </c>
      <c r="C34" s="9"/>
      <c r="D34" s="10"/>
      <c r="E34" s="7"/>
      <c r="F34" s="31"/>
    </row>
    <row r="35" spans="2:6" x14ac:dyDescent="0.25">
      <c r="B35" s="8" t="s">
        <v>50</v>
      </c>
      <c r="C35" s="11">
        <v>18</v>
      </c>
      <c r="D35" s="12">
        <v>8377523</v>
      </c>
      <c r="E35" s="7"/>
      <c r="F35" s="13">
        <v>8377523</v>
      </c>
    </row>
    <row r="36" spans="2:6" x14ac:dyDescent="0.25">
      <c r="B36" s="8" t="s">
        <v>51</v>
      </c>
      <c r="C36" s="11"/>
      <c r="D36" s="12">
        <v>7075435</v>
      </c>
      <c r="E36" s="7"/>
      <c r="F36" s="13">
        <v>7075435</v>
      </c>
    </row>
    <row r="37" spans="2:6" x14ac:dyDescent="0.25">
      <c r="B37" s="8" t="s">
        <v>52</v>
      </c>
      <c r="C37" s="11"/>
      <c r="D37" s="12">
        <v>-24150</v>
      </c>
      <c r="E37" s="7"/>
      <c r="F37" s="13">
        <v>-24150</v>
      </c>
    </row>
    <row r="38" spans="2:6" ht="15.75" thickBot="1" x14ac:dyDescent="0.3">
      <c r="B38" s="14" t="s">
        <v>53</v>
      </c>
      <c r="C38" s="5"/>
      <c r="D38" s="15">
        <v>-31050773</v>
      </c>
      <c r="E38" s="7"/>
      <c r="F38" s="16">
        <v>-13408405</v>
      </c>
    </row>
    <row r="39" spans="2:6" ht="25.5" x14ac:dyDescent="0.25">
      <c r="B39" s="43" t="s">
        <v>54</v>
      </c>
      <c r="C39" s="11"/>
      <c r="D39" s="12">
        <f>SUM(D35:D38)</f>
        <v>-15621965</v>
      </c>
      <c r="E39" s="7"/>
      <c r="F39" s="12">
        <f>SUM(F35:F38)</f>
        <v>2020403</v>
      </c>
    </row>
    <row r="40" spans="2:6" x14ac:dyDescent="0.25">
      <c r="B40" s="8"/>
      <c r="C40" s="11"/>
      <c r="D40" s="12"/>
      <c r="E40" s="7"/>
      <c r="F40" s="13"/>
    </row>
    <row r="41" spans="2:6" ht="15.75" thickBot="1" x14ac:dyDescent="0.3">
      <c r="B41" s="14" t="s">
        <v>19</v>
      </c>
      <c r="C41" s="5"/>
      <c r="D41" s="15">
        <v>-3972</v>
      </c>
      <c r="E41" s="7"/>
      <c r="F41" s="16">
        <v>-3603</v>
      </c>
    </row>
    <row r="42" spans="2:6" ht="15.75" thickBot="1" x14ac:dyDescent="0.3">
      <c r="B42" s="6" t="s">
        <v>55</v>
      </c>
      <c r="C42" s="5"/>
      <c r="D42" s="15">
        <f>SUM(D39:D41)</f>
        <v>-15625937</v>
      </c>
      <c r="E42" s="7"/>
      <c r="F42" s="15">
        <f>SUM(F39:F41)</f>
        <v>2016800</v>
      </c>
    </row>
    <row r="43" spans="2:6" x14ac:dyDescent="0.25">
      <c r="B43" s="8"/>
      <c r="C43" s="11"/>
      <c r="D43" s="12"/>
      <c r="E43" s="7"/>
      <c r="F43" s="13"/>
    </row>
    <row r="44" spans="2:6" x14ac:dyDescent="0.25">
      <c r="B44" s="17" t="s">
        <v>56</v>
      </c>
      <c r="C44" s="11"/>
      <c r="D44" s="12"/>
      <c r="E44" s="7"/>
      <c r="F44" s="13"/>
    </row>
    <row r="45" spans="2:6" x14ac:dyDescent="0.25">
      <c r="B45" s="8" t="s">
        <v>57</v>
      </c>
      <c r="C45" s="11">
        <v>19</v>
      </c>
      <c r="D45" s="12">
        <v>38273818</v>
      </c>
      <c r="E45" s="7"/>
      <c r="F45" s="13">
        <v>27057936</v>
      </c>
    </row>
    <row r="46" spans="2:6" x14ac:dyDescent="0.25">
      <c r="B46" s="8" t="s">
        <v>58</v>
      </c>
      <c r="C46" s="11">
        <v>20</v>
      </c>
      <c r="D46" s="12">
        <v>17512854</v>
      </c>
      <c r="E46" s="7"/>
      <c r="F46" s="13">
        <v>13604011</v>
      </c>
    </row>
    <row r="47" spans="2:6" x14ac:dyDescent="0.25">
      <c r="B47" s="8" t="s">
        <v>59</v>
      </c>
      <c r="C47" s="11"/>
      <c r="D47" s="12">
        <v>0</v>
      </c>
      <c r="E47" s="7"/>
      <c r="F47" s="13">
        <v>12436</v>
      </c>
    </row>
    <row r="48" spans="2:6" x14ac:dyDescent="0.25">
      <c r="B48" s="8" t="s">
        <v>60</v>
      </c>
      <c r="C48" s="11"/>
      <c r="D48" s="12">
        <v>0</v>
      </c>
      <c r="E48" s="7"/>
      <c r="F48" s="13">
        <v>0</v>
      </c>
    </row>
    <row r="49" spans="2:6" x14ac:dyDescent="0.25">
      <c r="B49" s="8" t="s">
        <v>61</v>
      </c>
      <c r="C49" s="11">
        <v>18</v>
      </c>
      <c r="D49" s="12">
        <v>2092</v>
      </c>
      <c r="E49" s="7"/>
      <c r="F49" s="13">
        <v>2092</v>
      </c>
    </row>
    <row r="50" spans="2:6" x14ac:dyDescent="0.25">
      <c r="B50" s="8" t="s">
        <v>62</v>
      </c>
      <c r="C50" s="11"/>
      <c r="D50" s="12">
        <v>0</v>
      </c>
      <c r="E50" s="7"/>
      <c r="F50" s="13">
        <v>0</v>
      </c>
    </row>
    <row r="51" spans="2:6" x14ac:dyDescent="0.25">
      <c r="B51" s="8" t="s">
        <v>63</v>
      </c>
      <c r="C51" s="11"/>
      <c r="D51" s="12">
        <v>1464826</v>
      </c>
      <c r="E51" s="7"/>
      <c r="F51" s="13">
        <v>1281899</v>
      </c>
    </row>
    <row r="52" spans="2:6" x14ac:dyDescent="0.25">
      <c r="B52" s="8" t="s">
        <v>64</v>
      </c>
      <c r="C52" s="11"/>
      <c r="D52" s="12">
        <v>583215</v>
      </c>
      <c r="E52" s="7"/>
      <c r="F52" s="13">
        <v>458086</v>
      </c>
    </row>
    <row r="53" spans="2:6" ht="15.75" thickBot="1" x14ac:dyDescent="0.3">
      <c r="B53" s="14" t="s">
        <v>65</v>
      </c>
      <c r="C53" s="5">
        <v>21</v>
      </c>
      <c r="D53" s="15">
        <v>448826</v>
      </c>
      <c r="E53" s="7"/>
      <c r="F53" s="16">
        <v>453821</v>
      </c>
    </row>
    <row r="54" spans="2:6" ht="15.75" thickBot="1" x14ac:dyDescent="0.3">
      <c r="B54" s="6" t="s">
        <v>66</v>
      </c>
      <c r="C54" s="5"/>
      <c r="D54" s="15">
        <f>SUM(D45:D53)</f>
        <v>58285631</v>
      </c>
      <c r="E54" s="7"/>
      <c r="F54" s="15">
        <f>SUM(F45:F53)</f>
        <v>42870281</v>
      </c>
    </row>
    <row r="55" spans="2:6" x14ac:dyDescent="0.25">
      <c r="B55" s="8"/>
      <c r="C55" s="11"/>
      <c r="D55" s="12"/>
      <c r="E55" s="7"/>
      <c r="F55" s="13"/>
    </row>
    <row r="56" spans="2:6" x14ac:dyDescent="0.25">
      <c r="B56" s="44" t="s">
        <v>67</v>
      </c>
      <c r="C56" s="11"/>
      <c r="D56" s="12"/>
      <c r="E56" s="7"/>
      <c r="F56" s="13"/>
    </row>
    <row r="57" spans="2:6" x14ac:dyDescent="0.25">
      <c r="B57" s="45" t="s">
        <v>68</v>
      </c>
      <c r="C57" s="11">
        <v>19</v>
      </c>
      <c r="D57" s="12">
        <v>10520762</v>
      </c>
      <c r="E57" s="7"/>
      <c r="F57" s="13">
        <v>4803457</v>
      </c>
    </row>
    <row r="58" spans="2:6" x14ac:dyDescent="0.25">
      <c r="B58" s="8" t="s">
        <v>69</v>
      </c>
      <c r="C58" s="11"/>
      <c r="D58" s="12">
        <v>371200</v>
      </c>
      <c r="E58" s="7"/>
      <c r="F58" s="13">
        <v>224674</v>
      </c>
    </row>
    <row r="59" spans="2:6" x14ac:dyDescent="0.25">
      <c r="B59" s="45" t="s">
        <v>70</v>
      </c>
      <c r="C59" s="11"/>
      <c r="D59" s="12">
        <v>0</v>
      </c>
      <c r="E59" s="7"/>
      <c r="F59" s="13">
        <v>0</v>
      </c>
    </row>
    <row r="60" spans="2:6" x14ac:dyDescent="0.25">
      <c r="B60" s="45" t="s">
        <v>71</v>
      </c>
      <c r="C60" s="11">
        <v>22</v>
      </c>
      <c r="D60" s="12">
        <v>1125134</v>
      </c>
      <c r="E60" s="7"/>
      <c r="F60" s="13">
        <v>1355501</v>
      </c>
    </row>
    <row r="61" spans="2:6" x14ac:dyDescent="0.25">
      <c r="B61" s="45" t="s">
        <v>72</v>
      </c>
      <c r="C61" s="33">
        <v>24</v>
      </c>
      <c r="D61" s="12">
        <v>94</v>
      </c>
      <c r="E61" s="7"/>
      <c r="F61" s="13">
        <v>974</v>
      </c>
    </row>
    <row r="62" spans="2:6" x14ac:dyDescent="0.25">
      <c r="B62" s="45" t="s">
        <v>73</v>
      </c>
      <c r="C62" s="11"/>
      <c r="D62" s="12">
        <v>0</v>
      </c>
      <c r="E62" s="7"/>
      <c r="F62" s="13">
        <v>1067</v>
      </c>
    </row>
    <row r="63" spans="2:6" x14ac:dyDescent="0.25">
      <c r="B63" s="45" t="s">
        <v>74</v>
      </c>
      <c r="C63" s="11"/>
      <c r="D63" s="12">
        <v>742115</v>
      </c>
      <c r="E63" s="7"/>
      <c r="F63" s="13">
        <v>346114</v>
      </c>
    </row>
    <row r="64" spans="2:6" x14ac:dyDescent="0.25">
      <c r="B64" s="45" t="s">
        <v>64</v>
      </c>
      <c r="C64" s="11"/>
      <c r="D64" s="12">
        <v>176985</v>
      </c>
      <c r="E64" s="7"/>
      <c r="F64" s="13">
        <v>131074</v>
      </c>
    </row>
    <row r="65" spans="2:6" x14ac:dyDescent="0.25">
      <c r="B65" s="45" t="s">
        <v>75</v>
      </c>
      <c r="C65" s="11"/>
      <c r="D65" s="12">
        <v>0</v>
      </c>
      <c r="E65" s="7"/>
      <c r="F65" s="13">
        <v>0</v>
      </c>
    </row>
    <row r="66" spans="2:6" ht="15.75" thickBot="1" x14ac:dyDescent="0.3">
      <c r="B66" s="45" t="s">
        <v>76</v>
      </c>
      <c r="C66" s="11">
        <v>23</v>
      </c>
      <c r="D66" s="12">
        <v>686918</v>
      </c>
      <c r="E66" s="7"/>
      <c r="F66" s="13">
        <v>862189</v>
      </c>
    </row>
    <row r="67" spans="2:6" ht="15.75" thickBot="1" x14ac:dyDescent="0.3">
      <c r="B67" s="46" t="s">
        <v>77</v>
      </c>
      <c r="C67" s="47"/>
      <c r="D67" s="48">
        <f>SUM(D57:D66)</f>
        <v>13623208</v>
      </c>
      <c r="E67" s="7"/>
      <c r="F67" s="48">
        <f>SUM(F57:F66)</f>
        <v>7725050</v>
      </c>
    </row>
    <row r="68" spans="2:6" ht="15.75" thickBot="1" x14ac:dyDescent="0.3">
      <c r="B68" s="45"/>
      <c r="C68" s="9"/>
      <c r="D68" s="12">
        <f>D67+D54</f>
        <v>71908839</v>
      </c>
      <c r="E68" s="7"/>
      <c r="F68" s="12">
        <f>F67+F54</f>
        <v>50595331</v>
      </c>
    </row>
    <row r="69" spans="2:6" ht="15.75" thickBot="1" x14ac:dyDescent="0.3">
      <c r="B69" s="49" t="s">
        <v>78</v>
      </c>
      <c r="C69" s="36"/>
      <c r="D69" s="37">
        <f>D67+D54+D42</f>
        <v>56282902</v>
      </c>
      <c r="E69" s="7"/>
      <c r="F69" s="37">
        <f>F67+F54+F42</f>
        <v>52612131</v>
      </c>
    </row>
    <row r="70" spans="2:6" ht="15.75" thickTop="1" x14ac:dyDescent="0.25">
      <c r="B70" s="1"/>
      <c r="C70" s="2"/>
      <c r="D70" s="27">
        <v>0</v>
      </c>
      <c r="E70" s="7"/>
      <c r="F70" s="27">
        <v>0</v>
      </c>
    </row>
    <row r="71" spans="2:6" x14ac:dyDescent="0.25">
      <c r="B71" s="1"/>
      <c r="C71" s="2"/>
      <c r="D71" s="1"/>
      <c r="E71" s="1"/>
      <c r="F71" s="1"/>
    </row>
    <row r="72" spans="2:6" x14ac:dyDescent="0.25">
      <c r="B72" s="50" t="s">
        <v>79</v>
      </c>
      <c r="C72" s="51">
        <v>26</v>
      </c>
      <c r="D72" s="52">
        <v>-1853.4582</v>
      </c>
      <c r="E72" s="53"/>
      <c r="F72" s="52">
        <v>-107.8596</v>
      </c>
    </row>
    <row r="73" spans="2:6" ht="15.75" thickBot="1" x14ac:dyDescent="0.3">
      <c r="B73" s="54" t="s">
        <v>80</v>
      </c>
      <c r="C73" s="55">
        <v>26</v>
      </c>
      <c r="D73" s="56">
        <v>5123.5697940503433</v>
      </c>
      <c r="E73" s="57"/>
      <c r="F73" s="56">
        <v>5118.9931350114421</v>
      </c>
    </row>
    <row r="74" spans="2:6" ht="15.75" thickTop="1" x14ac:dyDescent="0.25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F76"/>
  <sheetViews>
    <sheetView showGridLines="0" zoomScale="70" zoomScaleNormal="70" workbookViewId="0">
      <selection activeCell="H22" sqref="H22"/>
    </sheetView>
  </sheetViews>
  <sheetFormatPr defaultRowHeight="15" x14ac:dyDescent="0.25"/>
  <cols>
    <col min="2" max="2" width="62.42578125" customWidth="1"/>
    <col min="3" max="3" width="13.85546875" customWidth="1"/>
    <col min="4" max="4" width="17" customWidth="1"/>
    <col min="5" max="6" width="15.42578125" customWidth="1"/>
  </cols>
  <sheetData>
    <row r="4" spans="2:6" x14ac:dyDescent="0.25">
      <c r="B4" s="28"/>
      <c r="C4" s="7"/>
      <c r="D4" s="3" t="s">
        <v>0</v>
      </c>
      <c r="E4" s="3"/>
      <c r="F4" s="3"/>
    </row>
    <row r="5" spans="2:6" ht="15.75" thickBot="1" x14ac:dyDescent="0.3">
      <c r="B5" s="58" t="s">
        <v>1</v>
      </c>
      <c r="C5" s="34" t="s">
        <v>2</v>
      </c>
      <c r="D5" s="59" t="s">
        <v>3</v>
      </c>
      <c r="E5" s="7"/>
      <c r="F5" s="59" t="s">
        <v>4</v>
      </c>
    </row>
    <row r="6" spans="2:6" x14ac:dyDescent="0.25">
      <c r="B6" s="60"/>
      <c r="C6" s="61"/>
      <c r="D6" s="62"/>
      <c r="E6" s="7"/>
      <c r="F6" s="62"/>
    </row>
    <row r="7" spans="2:6" x14ac:dyDescent="0.25">
      <c r="B7" s="63" t="s">
        <v>81</v>
      </c>
      <c r="C7" s="61"/>
      <c r="D7" s="7"/>
      <c r="E7" s="7"/>
      <c r="F7" s="7"/>
    </row>
    <row r="8" spans="2:6" x14ac:dyDescent="0.25">
      <c r="B8" s="60" t="s">
        <v>82</v>
      </c>
      <c r="C8" s="61"/>
      <c r="D8" s="12">
        <v>-17625456</v>
      </c>
      <c r="E8" s="39"/>
      <c r="F8" s="13">
        <v>-5827386</v>
      </c>
    </row>
    <row r="9" spans="2:6" x14ac:dyDescent="0.25">
      <c r="B9" s="60" t="s">
        <v>83</v>
      </c>
      <c r="C9" s="61"/>
      <c r="D9" s="12"/>
      <c r="E9" s="39"/>
      <c r="F9" s="13"/>
    </row>
    <row r="10" spans="2:6" x14ac:dyDescent="0.25">
      <c r="B10" s="64" t="s">
        <v>84</v>
      </c>
      <c r="C10" s="65" t="s">
        <v>85</v>
      </c>
      <c r="D10" s="12">
        <v>3590640</v>
      </c>
      <c r="E10" s="39"/>
      <c r="F10" s="13">
        <v>1701466</v>
      </c>
    </row>
    <row r="11" spans="2:6" x14ac:dyDescent="0.25">
      <c r="B11" s="64" t="s">
        <v>86</v>
      </c>
      <c r="C11" s="66"/>
      <c r="D11" s="12">
        <v>0</v>
      </c>
      <c r="E11" s="39"/>
      <c r="F11" s="12">
        <v>0</v>
      </c>
    </row>
    <row r="12" spans="2:6" x14ac:dyDescent="0.25">
      <c r="B12" s="64" t="s">
        <v>87</v>
      </c>
      <c r="C12" s="67" t="s">
        <v>88</v>
      </c>
      <c r="D12" s="12">
        <v>-42608</v>
      </c>
      <c r="E12" s="39"/>
      <c r="F12" s="13">
        <v>-36289</v>
      </c>
    </row>
    <row r="13" spans="2:6" x14ac:dyDescent="0.25">
      <c r="B13" s="64" t="s">
        <v>89</v>
      </c>
      <c r="C13" s="67" t="s">
        <v>90</v>
      </c>
      <c r="D13" s="12">
        <v>-21848</v>
      </c>
      <c r="E13" s="39"/>
      <c r="F13" s="13">
        <v>54384</v>
      </c>
    </row>
    <row r="14" spans="2:6" x14ac:dyDescent="0.25">
      <c r="B14" s="64" t="s">
        <v>91</v>
      </c>
      <c r="C14" s="61"/>
      <c r="D14" s="12">
        <v>65055</v>
      </c>
      <c r="E14" s="39"/>
      <c r="F14" s="13">
        <v>85885</v>
      </c>
    </row>
    <row r="15" spans="2:6" x14ac:dyDescent="0.25">
      <c r="B15" s="64" t="s">
        <v>92</v>
      </c>
      <c r="C15" s="67"/>
      <c r="D15" s="12">
        <v>-4995</v>
      </c>
      <c r="E15" s="39"/>
      <c r="F15" s="13">
        <v>10898</v>
      </c>
    </row>
    <row r="16" spans="2:6" x14ac:dyDescent="0.25">
      <c r="B16" s="64" t="s">
        <v>93</v>
      </c>
      <c r="C16" s="67">
        <v>8</v>
      </c>
      <c r="D16" s="12">
        <v>15662</v>
      </c>
      <c r="E16" s="39"/>
      <c r="F16" s="13">
        <v>20463</v>
      </c>
    </row>
    <row r="17" spans="2:6" x14ac:dyDescent="0.25">
      <c r="B17" s="64" t="s">
        <v>94</v>
      </c>
      <c r="C17" s="61"/>
      <c r="D17" s="12">
        <v>1588</v>
      </c>
      <c r="E17" s="39"/>
      <c r="F17" s="13">
        <v>0</v>
      </c>
    </row>
    <row r="18" spans="2:6" x14ac:dyDescent="0.25">
      <c r="B18" s="64" t="s">
        <v>11</v>
      </c>
      <c r="C18" s="67">
        <v>25</v>
      </c>
      <c r="D18" s="12">
        <v>-3718</v>
      </c>
      <c r="E18" s="39"/>
      <c r="F18" s="13">
        <v>0</v>
      </c>
    </row>
    <row r="19" spans="2:6" x14ac:dyDescent="0.25">
      <c r="B19" s="64" t="s">
        <v>95</v>
      </c>
      <c r="C19" s="67">
        <v>8</v>
      </c>
      <c r="D19" s="12">
        <v>-511</v>
      </c>
      <c r="E19" s="39"/>
      <c r="F19" s="13">
        <v>0</v>
      </c>
    </row>
    <row r="20" spans="2:6" x14ac:dyDescent="0.25">
      <c r="B20" s="64" t="s">
        <v>96</v>
      </c>
      <c r="C20" s="67"/>
      <c r="D20" s="12">
        <v>0</v>
      </c>
      <c r="E20" s="39"/>
      <c r="F20" s="13">
        <v>-39822</v>
      </c>
    </row>
    <row r="21" spans="2:6" x14ac:dyDescent="0.25">
      <c r="B21" s="64" t="s">
        <v>97</v>
      </c>
      <c r="C21" s="67"/>
      <c r="D21" s="12">
        <v>0</v>
      </c>
      <c r="E21" s="39"/>
      <c r="F21" s="13">
        <v>0</v>
      </c>
    </row>
    <row r="22" spans="2:6" x14ac:dyDescent="0.25">
      <c r="B22" s="64" t="s">
        <v>98</v>
      </c>
      <c r="C22" s="67"/>
      <c r="D22" s="13">
        <v>0</v>
      </c>
      <c r="E22" s="39"/>
      <c r="F22" s="13">
        <v>0</v>
      </c>
    </row>
    <row r="23" spans="2:6" x14ac:dyDescent="0.25">
      <c r="B23" s="64" t="s">
        <v>99</v>
      </c>
      <c r="C23" s="67"/>
      <c r="D23" s="13">
        <v>0</v>
      </c>
      <c r="E23" s="39"/>
      <c r="F23" s="13">
        <v>0</v>
      </c>
    </row>
    <row r="24" spans="2:6" x14ac:dyDescent="0.25">
      <c r="B24" s="64" t="s">
        <v>100</v>
      </c>
      <c r="C24" s="61"/>
      <c r="D24" s="12">
        <v>19279738</v>
      </c>
      <c r="E24" s="39"/>
      <c r="F24" s="13">
        <v>4082722</v>
      </c>
    </row>
    <row r="25" spans="2:6" ht="15.75" thickBot="1" x14ac:dyDescent="0.3">
      <c r="B25" s="64" t="s">
        <v>101</v>
      </c>
      <c r="C25" s="67">
        <v>9</v>
      </c>
      <c r="D25" s="12">
        <v>2963466</v>
      </c>
      <c r="E25" s="39"/>
      <c r="F25" s="13">
        <v>1116985</v>
      </c>
    </row>
    <row r="26" spans="2:6" ht="25.5" x14ac:dyDescent="0.25">
      <c r="B26" s="68" t="s">
        <v>102</v>
      </c>
      <c r="C26" s="69"/>
      <c r="D26" s="20">
        <f>SUM(D8:D25)</f>
        <v>8217013</v>
      </c>
      <c r="E26" s="39"/>
      <c r="F26" s="20">
        <f>SUM(F8:F25)</f>
        <v>1169306</v>
      </c>
    </row>
    <row r="27" spans="2:6" x14ac:dyDescent="0.25">
      <c r="B27" s="70" t="s">
        <v>103</v>
      </c>
      <c r="C27" s="61"/>
      <c r="D27" s="12"/>
      <c r="E27" s="39"/>
      <c r="F27" s="13"/>
    </row>
    <row r="28" spans="2:6" x14ac:dyDescent="0.25">
      <c r="B28" s="64"/>
      <c r="C28" s="61"/>
      <c r="D28" s="12">
        <v>0</v>
      </c>
      <c r="E28" s="39"/>
      <c r="F28" s="13">
        <v>0</v>
      </c>
    </row>
    <row r="29" spans="2:6" x14ac:dyDescent="0.25">
      <c r="B29" s="64" t="s">
        <v>104</v>
      </c>
      <c r="C29" s="61"/>
      <c r="D29" s="12">
        <v>410722</v>
      </c>
      <c r="E29" s="39"/>
      <c r="F29" s="13">
        <v>-162277</v>
      </c>
    </row>
    <row r="30" spans="2:6" x14ac:dyDescent="0.25">
      <c r="B30" s="64" t="s">
        <v>105</v>
      </c>
      <c r="C30" s="61"/>
      <c r="D30" s="12">
        <v>-1617595</v>
      </c>
      <c r="E30" s="39"/>
      <c r="F30" s="13">
        <v>-218585</v>
      </c>
    </row>
    <row r="31" spans="2:6" x14ac:dyDescent="0.25">
      <c r="B31" s="64" t="s">
        <v>106</v>
      </c>
      <c r="C31" s="61"/>
      <c r="D31" s="12">
        <v>-219567</v>
      </c>
      <c r="E31" s="39"/>
      <c r="F31" s="13">
        <v>181273</v>
      </c>
    </row>
    <row r="32" spans="2:6" x14ac:dyDescent="0.25">
      <c r="B32" s="64" t="s">
        <v>107</v>
      </c>
      <c r="C32" s="61"/>
      <c r="D32" s="12">
        <v>0</v>
      </c>
      <c r="E32" s="39"/>
      <c r="F32" s="13">
        <v>90635</v>
      </c>
    </row>
    <row r="33" spans="2:6" x14ac:dyDescent="0.25">
      <c r="B33" s="64" t="s">
        <v>108</v>
      </c>
      <c r="C33" s="61"/>
      <c r="D33" s="12">
        <v>12157</v>
      </c>
      <c r="E33" s="39"/>
      <c r="F33" s="13">
        <v>-250193</v>
      </c>
    </row>
    <row r="34" spans="2:6" x14ac:dyDescent="0.25">
      <c r="B34" s="64" t="s">
        <v>109</v>
      </c>
      <c r="C34" s="61"/>
      <c r="D34" s="12">
        <v>-12720</v>
      </c>
      <c r="E34" s="39"/>
      <c r="F34" s="13">
        <v>-242948</v>
      </c>
    </row>
    <row r="35" spans="2:6" x14ac:dyDescent="0.25">
      <c r="B35" s="64" t="s">
        <v>110</v>
      </c>
      <c r="C35" s="61"/>
      <c r="D35" s="12">
        <v>-127947</v>
      </c>
      <c r="E35" s="39"/>
      <c r="F35" s="13">
        <v>769624</v>
      </c>
    </row>
    <row r="36" spans="2:6" x14ac:dyDescent="0.25">
      <c r="B36" s="64" t="s">
        <v>111</v>
      </c>
      <c r="C36" s="61"/>
      <c r="D36" s="12">
        <v>-880</v>
      </c>
      <c r="E36" s="39"/>
      <c r="F36" s="13">
        <v>-13147</v>
      </c>
    </row>
    <row r="37" spans="2:6" ht="25.5" x14ac:dyDescent="0.25">
      <c r="B37" s="64" t="s">
        <v>112</v>
      </c>
      <c r="C37" s="61"/>
      <c r="D37" s="12">
        <v>452159</v>
      </c>
      <c r="E37" s="39"/>
      <c r="F37" s="13">
        <v>114411</v>
      </c>
    </row>
    <row r="38" spans="2:6" ht="25.5" x14ac:dyDescent="0.25">
      <c r="B38" s="64" t="s">
        <v>113</v>
      </c>
      <c r="C38" s="61"/>
      <c r="D38" s="12">
        <v>0</v>
      </c>
      <c r="E38" s="39"/>
      <c r="F38" s="13">
        <v>0</v>
      </c>
    </row>
    <row r="39" spans="2:6" ht="15.75" thickBot="1" x14ac:dyDescent="0.3">
      <c r="B39" s="64" t="s">
        <v>114</v>
      </c>
      <c r="C39" s="61"/>
      <c r="D39" s="12">
        <v>112651</v>
      </c>
      <c r="E39" s="39"/>
      <c r="F39" s="13">
        <v>357054</v>
      </c>
    </row>
    <row r="40" spans="2:6" ht="25.5" x14ac:dyDescent="0.25">
      <c r="B40" s="68" t="s">
        <v>115</v>
      </c>
      <c r="C40" s="69"/>
      <c r="D40" s="20">
        <f>SUM(D26:D39)</f>
        <v>7225993</v>
      </c>
      <c r="E40" s="7"/>
      <c r="F40" s="20">
        <f>SUM(F26:F39)</f>
        <v>1795153</v>
      </c>
    </row>
    <row r="41" spans="2:6" x14ac:dyDescent="0.25">
      <c r="B41" s="28"/>
      <c r="C41" s="61"/>
      <c r="D41" s="12"/>
      <c r="E41" s="7"/>
      <c r="F41" s="13"/>
    </row>
    <row r="42" spans="2:6" ht="15.75" thickBot="1" x14ac:dyDescent="0.3">
      <c r="B42" s="71" t="s">
        <v>116</v>
      </c>
      <c r="C42" s="72"/>
      <c r="D42" s="15">
        <v>-400</v>
      </c>
      <c r="E42" s="7"/>
      <c r="F42" s="16">
        <v>-12638</v>
      </c>
    </row>
    <row r="43" spans="2:6" ht="26.25" thickBot="1" x14ac:dyDescent="0.3">
      <c r="B43" s="73" t="s">
        <v>117</v>
      </c>
      <c r="C43" s="72"/>
      <c r="D43" s="15">
        <f>SUM(D40:D42)</f>
        <v>7225593</v>
      </c>
      <c r="E43" s="7"/>
      <c r="F43" s="15">
        <f>SUM(F40:F42)</f>
        <v>1782515</v>
      </c>
    </row>
    <row r="44" spans="2:6" x14ac:dyDescent="0.25">
      <c r="B44" s="28"/>
      <c r="C44" s="2"/>
      <c r="D44" s="39"/>
      <c r="E44" s="7"/>
      <c r="F44" s="39"/>
    </row>
    <row r="45" spans="2:6" x14ac:dyDescent="0.25">
      <c r="B45" s="28"/>
      <c r="C45" s="2"/>
      <c r="D45" s="39"/>
      <c r="E45" s="7"/>
      <c r="F45" s="39"/>
    </row>
    <row r="46" spans="2:6" x14ac:dyDescent="0.25">
      <c r="B46" s="28"/>
      <c r="C46" s="74" t="s">
        <v>118</v>
      </c>
      <c r="D46" s="40" t="s">
        <v>119</v>
      </c>
      <c r="E46" s="75"/>
      <c r="F46" s="40" t="s">
        <v>120</v>
      </c>
    </row>
    <row r="47" spans="2:6" ht="15" customHeight="1" x14ac:dyDescent="0.25">
      <c r="B47" s="28"/>
      <c r="C47" s="2"/>
      <c r="D47" s="3" t="s">
        <v>0</v>
      </c>
      <c r="E47" s="3"/>
      <c r="F47" s="3"/>
    </row>
    <row r="48" spans="2:6" ht="15.75" thickBot="1" x14ac:dyDescent="0.3">
      <c r="B48" s="58" t="s">
        <v>1</v>
      </c>
      <c r="C48" s="34" t="s">
        <v>2</v>
      </c>
      <c r="D48" s="59" t="s">
        <v>3</v>
      </c>
      <c r="E48" s="7"/>
      <c r="F48" s="59" t="s">
        <v>4</v>
      </c>
    </row>
    <row r="49" spans="2:6" x14ac:dyDescent="0.25">
      <c r="B49" s="60"/>
      <c r="C49" s="61"/>
      <c r="D49" s="12"/>
      <c r="E49" s="7"/>
      <c r="F49" s="13"/>
    </row>
    <row r="50" spans="2:6" x14ac:dyDescent="0.25">
      <c r="B50" s="63" t="s">
        <v>121</v>
      </c>
      <c r="C50" s="61"/>
      <c r="D50" s="39"/>
      <c r="E50" s="7"/>
      <c r="F50" s="39"/>
    </row>
    <row r="51" spans="2:6" x14ac:dyDescent="0.25">
      <c r="B51" s="60" t="s">
        <v>122</v>
      </c>
      <c r="C51" s="61"/>
      <c r="D51" s="12">
        <v>-2339445</v>
      </c>
      <c r="E51" s="7"/>
      <c r="F51" s="13">
        <v>-9015963</v>
      </c>
    </row>
    <row r="52" spans="2:6" x14ac:dyDescent="0.25">
      <c r="B52" s="60" t="s">
        <v>123</v>
      </c>
      <c r="C52" s="61"/>
      <c r="D52" s="12">
        <v>4437</v>
      </c>
      <c r="E52" s="7"/>
      <c r="F52" s="12">
        <v>0</v>
      </c>
    </row>
    <row r="53" spans="2:6" x14ac:dyDescent="0.25">
      <c r="B53" s="60" t="s">
        <v>124</v>
      </c>
      <c r="C53" s="61"/>
      <c r="D53" s="12">
        <v>-158587</v>
      </c>
      <c r="E53" s="7"/>
      <c r="F53" s="13">
        <v>-8812</v>
      </c>
    </row>
    <row r="54" spans="2:6" x14ac:dyDescent="0.25">
      <c r="B54" s="60" t="s">
        <v>125</v>
      </c>
      <c r="C54" s="61"/>
      <c r="D54" s="12">
        <v>-78501</v>
      </c>
      <c r="E54" s="7"/>
      <c r="F54" s="13">
        <v>-44920</v>
      </c>
    </row>
    <row r="55" spans="2:6" x14ac:dyDescent="0.25">
      <c r="B55" s="76" t="s">
        <v>126</v>
      </c>
      <c r="C55" s="61"/>
      <c r="D55" s="12">
        <v>0</v>
      </c>
      <c r="E55" s="7"/>
      <c r="F55" s="12">
        <v>0</v>
      </c>
    </row>
    <row r="56" spans="2:6" x14ac:dyDescent="0.25">
      <c r="B56" s="76" t="s">
        <v>127</v>
      </c>
      <c r="C56" s="61"/>
      <c r="D56" s="12">
        <v>16000</v>
      </c>
      <c r="E56" s="7"/>
      <c r="F56" s="12">
        <v>0</v>
      </c>
    </row>
    <row r="57" spans="2:6" x14ac:dyDescent="0.25">
      <c r="B57" s="60" t="s">
        <v>128</v>
      </c>
      <c r="C57" s="61"/>
      <c r="D57" s="12">
        <v>-313408</v>
      </c>
      <c r="E57" s="7"/>
      <c r="F57" s="12">
        <v>0</v>
      </c>
    </row>
    <row r="58" spans="2:6" x14ac:dyDescent="0.25">
      <c r="B58" s="60" t="s">
        <v>129</v>
      </c>
      <c r="C58" s="61"/>
      <c r="D58" s="12">
        <v>-60756</v>
      </c>
      <c r="E58" s="7"/>
      <c r="F58" s="13">
        <v>-3759</v>
      </c>
    </row>
    <row r="59" spans="2:6" ht="15.75" thickBot="1" x14ac:dyDescent="0.3">
      <c r="B59" s="60" t="s">
        <v>130</v>
      </c>
      <c r="C59" s="67"/>
      <c r="D59" s="12">
        <v>-100712</v>
      </c>
      <c r="E59" s="7"/>
      <c r="F59" s="13">
        <v>-167080</v>
      </c>
    </row>
    <row r="60" spans="2:6" ht="26.25" thickBot="1" x14ac:dyDescent="0.3">
      <c r="B60" s="77" t="s">
        <v>131</v>
      </c>
      <c r="C60" s="78"/>
      <c r="D60" s="48">
        <f>SUM(D51:D59)</f>
        <v>-3030972</v>
      </c>
      <c r="E60" s="7"/>
      <c r="F60" s="48">
        <f>SUM(F51:F59)</f>
        <v>-9240534</v>
      </c>
    </row>
    <row r="61" spans="2:6" x14ac:dyDescent="0.25">
      <c r="B61" s="63"/>
      <c r="C61" s="79"/>
      <c r="D61" s="20"/>
      <c r="E61" s="7"/>
      <c r="F61" s="21"/>
    </row>
    <row r="62" spans="2:6" x14ac:dyDescent="0.25">
      <c r="B62" s="63" t="s">
        <v>132</v>
      </c>
      <c r="C62" s="80"/>
      <c r="D62" s="12"/>
      <c r="E62" s="7"/>
      <c r="F62" s="13"/>
    </row>
    <row r="63" spans="2:6" x14ac:dyDescent="0.25">
      <c r="B63" s="60"/>
      <c r="C63" s="61"/>
      <c r="D63" s="12"/>
      <c r="E63" s="7"/>
      <c r="F63" s="13"/>
    </row>
    <row r="64" spans="2:6" x14ac:dyDescent="0.25">
      <c r="B64" s="60"/>
      <c r="C64" s="67"/>
      <c r="D64" s="12"/>
      <c r="E64" s="7"/>
      <c r="F64" s="13"/>
    </row>
    <row r="65" spans="2:6" x14ac:dyDescent="0.25">
      <c r="B65" s="60" t="s">
        <v>133</v>
      </c>
      <c r="C65" s="61"/>
      <c r="D65" s="12">
        <v>24412</v>
      </c>
      <c r="E65" s="7"/>
      <c r="F65" s="13">
        <v>4495795</v>
      </c>
    </row>
    <row r="66" spans="2:6" x14ac:dyDescent="0.25">
      <c r="B66" s="60" t="s">
        <v>134</v>
      </c>
      <c r="C66" s="61"/>
      <c r="D66" s="12">
        <v>0</v>
      </c>
      <c r="E66" s="7"/>
      <c r="F66" s="13">
        <v>-3670000</v>
      </c>
    </row>
    <row r="67" spans="2:6" x14ac:dyDescent="0.25">
      <c r="B67" s="60" t="s">
        <v>135</v>
      </c>
      <c r="C67" s="61"/>
      <c r="D67" s="12">
        <v>1446058</v>
      </c>
      <c r="E67" s="7"/>
      <c r="F67" s="13">
        <v>10912801</v>
      </c>
    </row>
    <row r="68" spans="2:6" x14ac:dyDescent="0.25">
      <c r="B68" s="60" t="s">
        <v>136</v>
      </c>
      <c r="C68" s="61"/>
      <c r="D68" s="12">
        <v>-1607497</v>
      </c>
      <c r="E68" s="7"/>
      <c r="F68" s="13">
        <v>-1574880</v>
      </c>
    </row>
    <row r="69" spans="2:6" x14ac:dyDescent="0.25">
      <c r="B69" s="60" t="s">
        <v>137</v>
      </c>
      <c r="C69" s="61"/>
      <c r="D69" s="12">
        <v>-682854</v>
      </c>
      <c r="E69" s="7"/>
      <c r="F69" s="13">
        <v>-684611</v>
      </c>
    </row>
    <row r="70" spans="2:6" ht="15.75" thickBot="1" x14ac:dyDescent="0.3">
      <c r="B70" s="60" t="s">
        <v>138</v>
      </c>
      <c r="C70" s="61"/>
      <c r="D70" s="12">
        <v>-331099</v>
      </c>
      <c r="E70" s="7"/>
      <c r="F70" s="13">
        <v>-223944</v>
      </c>
    </row>
    <row r="71" spans="2:6" ht="15.75" thickBot="1" x14ac:dyDescent="0.3">
      <c r="B71" s="77" t="s">
        <v>139</v>
      </c>
      <c r="C71" s="81"/>
      <c r="D71" s="48">
        <f>SUM(D65:D70)</f>
        <v>-1150980</v>
      </c>
      <c r="E71" s="7"/>
      <c r="F71" s="48">
        <f>SUM(F65:F70)</f>
        <v>9255161</v>
      </c>
    </row>
    <row r="72" spans="2:6" x14ac:dyDescent="0.25">
      <c r="B72" s="60"/>
      <c r="C72" s="61"/>
      <c r="D72" s="12"/>
      <c r="E72" s="7"/>
      <c r="F72" s="13"/>
    </row>
    <row r="73" spans="2:6" x14ac:dyDescent="0.25">
      <c r="B73" s="60" t="s">
        <v>140</v>
      </c>
      <c r="C73" s="61"/>
      <c r="D73" s="12">
        <f>D71+D60+D43</f>
        <v>3043641</v>
      </c>
      <c r="E73" s="7"/>
      <c r="F73" s="12">
        <f>F71+F60+F43</f>
        <v>1797142</v>
      </c>
    </row>
    <row r="74" spans="2:6" ht="15.75" thickBot="1" x14ac:dyDescent="0.3">
      <c r="B74" s="73" t="s">
        <v>141</v>
      </c>
      <c r="C74" s="34">
        <v>17</v>
      </c>
      <c r="D74" s="15">
        <v>758800</v>
      </c>
      <c r="E74" s="7"/>
      <c r="F74" s="16">
        <v>537188</v>
      </c>
    </row>
    <row r="75" spans="2:6" ht="15.75" thickBot="1" x14ac:dyDescent="0.3">
      <c r="B75" s="82" t="s">
        <v>142</v>
      </c>
      <c r="C75" s="83">
        <v>17</v>
      </c>
      <c r="D75" s="24">
        <f>D73+D74</f>
        <v>3802441</v>
      </c>
      <c r="E75" s="7"/>
      <c r="F75" s="24">
        <f>F73+F74</f>
        <v>2334330</v>
      </c>
    </row>
    <row r="76" spans="2:6" ht="15.75" thickTop="1" x14ac:dyDescent="0.25"/>
  </sheetData>
  <mergeCells count="2">
    <mergeCell ref="D4:F4"/>
    <mergeCell ref="D47:F4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19"/>
  <sheetViews>
    <sheetView showGridLines="0" topLeftCell="C1" zoomScale="60" zoomScaleNormal="60" workbookViewId="0">
      <selection activeCell="F27" sqref="F27"/>
    </sheetView>
  </sheetViews>
  <sheetFormatPr defaultRowHeight="15" x14ac:dyDescent="0.25"/>
  <cols>
    <col min="2" max="2" width="41.5703125" customWidth="1"/>
    <col min="3" max="3" width="1.85546875" customWidth="1"/>
    <col min="4" max="4" width="14" bestFit="1" customWidth="1"/>
    <col min="5" max="5" width="14.85546875" customWidth="1"/>
    <col min="6" max="6" width="16.42578125" customWidth="1"/>
    <col min="7" max="8" width="14.85546875" customWidth="1"/>
    <col min="9" max="9" width="16.28515625" customWidth="1"/>
    <col min="10" max="10" width="15.5703125" customWidth="1"/>
  </cols>
  <sheetData>
    <row r="2" spans="2:12" ht="15.75" thickBot="1" x14ac:dyDescent="0.3"/>
    <row r="3" spans="2:12" ht="15.75" thickBot="1" x14ac:dyDescent="0.3">
      <c r="B3" s="84"/>
      <c r="C3" s="85"/>
      <c r="D3" s="86"/>
      <c r="E3" s="87" t="s">
        <v>143</v>
      </c>
      <c r="F3" s="88"/>
      <c r="G3" s="88"/>
      <c r="H3" s="88"/>
      <c r="I3" s="89"/>
      <c r="J3" s="89"/>
    </row>
    <row r="4" spans="2:12" ht="45" x14ac:dyDescent="0.25">
      <c r="B4" s="90" t="s">
        <v>1</v>
      </c>
      <c r="C4" s="91"/>
      <c r="D4" s="92" t="s">
        <v>144</v>
      </c>
      <c r="E4" s="92" t="s">
        <v>145</v>
      </c>
      <c r="F4" s="92" t="s">
        <v>146</v>
      </c>
      <c r="G4" s="93" t="s">
        <v>147</v>
      </c>
      <c r="H4" s="92"/>
      <c r="I4" s="92" t="s">
        <v>148</v>
      </c>
      <c r="J4" s="93" t="s">
        <v>149</v>
      </c>
    </row>
    <row r="5" spans="2:12" ht="15.75" thickBot="1" x14ac:dyDescent="0.3">
      <c r="B5" s="94"/>
      <c r="C5" s="95"/>
      <c r="D5" s="96" t="s">
        <v>150</v>
      </c>
      <c r="E5" s="96" t="s">
        <v>150</v>
      </c>
      <c r="F5" s="96" t="s">
        <v>151</v>
      </c>
      <c r="G5" s="96" t="s">
        <v>152</v>
      </c>
      <c r="H5" s="96" t="s">
        <v>149</v>
      </c>
      <c r="I5" s="96" t="s">
        <v>153</v>
      </c>
      <c r="J5" s="96" t="s">
        <v>150</v>
      </c>
    </row>
    <row r="6" spans="2:12" x14ac:dyDescent="0.25">
      <c r="B6" s="97"/>
      <c r="C6" s="97"/>
      <c r="D6" s="97"/>
      <c r="E6" s="97"/>
      <c r="F6" s="97"/>
      <c r="G6" s="97"/>
      <c r="H6" s="97"/>
      <c r="I6" s="97"/>
      <c r="J6" s="97"/>
    </row>
    <row r="7" spans="2:12" ht="15.75" thickBot="1" x14ac:dyDescent="0.3">
      <c r="B7" s="98" t="s">
        <v>154</v>
      </c>
      <c r="C7" s="99"/>
      <c r="D7" s="100">
        <v>8378959</v>
      </c>
      <c r="E7" s="100">
        <v>7075435</v>
      </c>
      <c r="F7" s="100">
        <v>-24150</v>
      </c>
      <c r="G7" s="100">
        <v>-7662945</v>
      </c>
      <c r="H7" s="100">
        <f>SUM(D7:G7)</f>
        <v>7767299</v>
      </c>
      <c r="I7" s="100">
        <v>-19904</v>
      </c>
      <c r="J7" s="100">
        <f>SUM(H7:I7)</f>
        <v>7747395</v>
      </c>
      <c r="L7" s="29"/>
    </row>
    <row r="8" spans="2:12" x14ac:dyDescent="0.25">
      <c r="B8" s="101" t="s">
        <v>155</v>
      </c>
      <c r="C8" s="102"/>
      <c r="D8" s="103"/>
      <c r="E8" s="103"/>
      <c r="F8" s="103"/>
      <c r="G8" s="103">
        <v>-4671106</v>
      </c>
      <c r="H8" s="103">
        <f>SUM(D8:G8)</f>
        <v>-4671106</v>
      </c>
      <c r="I8" s="103">
        <v>-2070</v>
      </c>
      <c r="J8" s="103">
        <f t="shared" ref="J8:J12" si="0">SUM(H8:I8)</f>
        <v>-4673176</v>
      </c>
    </row>
    <row r="9" spans="2:12" x14ac:dyDescent="0.25">
      <c r="B9" s="104" t="s">
        <v>156</v>
      </c>
      <c r="C9" s="105"/>
      <c r="D9" s="106"/>
      <c r="E9" s="106"/>
      <c r="F9" s="106"/>
      <c r="G9" s="106">
        <v>-4671106</v>
      </c>
      <c r="H9" s="106">
        <f t="shared" ref="H9:H11" si="1">SUM(D9:G9)</f>
        <v>-4671106</v>
      </c>
      <c r="I9" s="106">
        <v>-2070</v>
      </c>
      <c r="J9" s="106">
        <f t="shared" si="0"/>
        <v>-4673176</v>
      </c>
    </row>
    <row r="10" spans="2:12" x14ac:dyDescent="0.25">
      <c r="B10" s="107" t="s">
        <v>157</v>
      </c>
      <c r="C10" s="108"/>
      <c r="D10" s="109">
        <v>-1436</v>
      </c>
      <c r="E10" s="109"/>
      <c r="F10" s="109"/>
      <c r="G10" s="109"/>
      <c r="H10" s="109">
        <f t="shared" si="1"/>
        <v>-1436</v>
      </c>
      <c r="I10" s="109"/>
      <c r="J10" s="109">
        <f t="shared" si="0"/>
        <v>-1436</v>
      </c>
    </row>
    <row r="11" spans="2:12" x14ac:dyDescent="0.25">
      <c r="B11" s="107"/>
      <c r="C11" s="108"/>
      <c r="D11" s="109"/>
      <c r="E11" s="109"/>
      <c r="F11" s="109"/>
      <c r="G11" s="109"/>
      <c r="H11" s="109">
        <f t="shared" si="1"/>
        <v>0</v>
      </c>
      <c r="I11" s="109"/>
      <c r="J11" s="109">
        <f t="shared" si="0"/>
        <v>0</v>
      </c>
    </row>
    <row r="12" spans="2:12" ht="30.75" thickBot="1" x14ac:dyDescent="0.3">
      <c r="B12" s="110" t="s">
        <v>158</v>
      </c>
      <c r="C12" s="111"/>
      <c r="D12" s="112">
        <f>D7+D9+D10</f>
        <v>8377523</v>
      </c>
      <c r="E12" s="112">
        <f t="shared" ref="E12:I12" si="2">E7+E9+E10</f>
        <v>7075435</v>
      </c>
      <c r="F12" s="112">
        <f t="shared" si="2"/>
        <v>-24150</v>
      </c>
      <c r="G12" s="112">
        <f t="shared" si="2"/>
        <v>-12334051</v>
      </c>
      <c r="H12" s="112">
        <f t="shared" si="2"/>
        <v>3094757</v>
      </c>
      <c r="I12" s="112">
        <f t="shared" si="2"/>
        <v>-21974</v>
      </c>
      <c r="J12" s="112">
        <f t="shared" si="0"/>
        <v>3072783</v>
      </c>
    </row>
    <row r="13" spans="2:12" x14ac:dyDescent="0.25">
      <c r="B13" s="97"/>
      <c r="C13" s="97"/>
      <c r="D13" s="97"/>
      <c r="E13" s="97"/>
      <c r="F13" s="97"/>
      <c r="G13" s="97"/>
      <c r="H13" s="97"/>
      <c r="I13" s="97"/>
      <c r="J13" s="97"/>
    </row>
    <row r="14" spans="2:12" ht="15.75" thickBot="1" x14ac:dyDescent="0.3">
      <c r="B14" s="113" t="s">
        <v>159</v>
      </c>
      <c r="C14" s="114"/>
      <c r="D14" s="112">
        <v>8377523</v>
      </c>
      <c r="E14" s="112">
        <v>7075435</v>
      </c>
      <c r="F14" s="112">
        <v>-24150</v>
      </c>
      <c r="G14" s="112">
        <v>-13408405</v>
      </c>
      <c r="H14" s="112">
        <f t="shared" ref="H14:H18" si="3">SUM(D14:G14)</f>
        <v>2020403</v>
      </c>
      <c r="I14" s="112">
        <v>-3603</v>
      </c>
      <c r="J14" s="112">
        <f t="shared" ref="J14:J19" si="4">SUM(H14:I14)</f>
        <v>2016800</v>
      </c>
    </row>
    <row r="15" spans="2:12" x14ac:dyDescent="0.25">
      <c r="B15" s="101" t="s">
        <v>160</v>
      </c>
      <c r="C15" s="115"/>
      <c r="D15" s="103"/>
      <c r="E15" s="103"/>
      <c r="F15" s="103"/>
      <c r="G15" s="103">
        <v>-17642368</v>
      </c>
      <c r="H15" s="103">
        <f t="shared" si="3"/>
        <v>-17642368</v>
      </c>
      <c r="I15" s="103">
        <v>-369</v>
      </c>
      <c r="J15" s="103">
        <f t="shared" si="4"/>
        <v>-17642737</v>
      </c>
    </row>
    <row r="16" spans="2:12" x14ac:dyDescent="0.25">
      <c r="B16" s="104" t="s">
        <v>16</v>
      </c>
      <c r="C16" s="116"/>
      <c r="D16" s="106"/>
      <c r="E16" s="106"/>
      <c r="F16" s="106"/>
      <c r="G16" s="106">
        <v>-17642368</v>
      </c>
      <c r="H16" s="106">
        <f t="shared" si="3"/>
        <v>-17642368</v>
      </c>
      <c r="I16" s="106">
        <v>-369</v>
      </c>
      <c r="J16" s="106">
        <f t="shared" si="4"/>
        <v>-17642737</v>
      </c>
    </row>
    <row r="17" spans="2:10" x14ac:dyDescent="0.25">
      <c r="B17" s="107"/>
      <c r="C17" s="117"/>
      <c r="D17" s="109"/>
      <c r="E17" s="109"/>
      <c r="F17" s="109"/>
      <c r="G17" s="109"/>
      <c r="H17" s="109">
        <f t="shared" si="3"/>
        <v>0</v>
      </c>
      <c r="I17" s="109"/>
      <c r="J17" s="109">
        <f t="shared" si="4"/>
        <v>0</v>
      </c>
    </row>
    <row r="18" spans="2:10" x14ac:dyDescent="0.25">
      <c r="B18" s="107"/>
      <c r="C18" s="117"/>
      <c r="D18" s="109"/>
      <c r="E18" s="109"/>
      <c r="F18" s="109"/>
      <c r="G18" s="109"/>
      <c r="H18" s="109">
        <f t="shared" si="3"/>
        <v>0</v>
      </c>
      <c r="I18" s="109"/>
      <c r="J18" s="109">
        <f t="shared" si="4"/>
        <v>0</v>
      </c>
    </row>
    <row r="19" spans="2:10" ht="15.75" thickBot="1" x14ac:dyDescent="0.3">
      <c r="B19" s="113" t="s">
        <v>161</v>
      </c>
      <c r="C19" s="114"/>
      <c r="D19" s="112">
        <f>D14+D16</f>
        <v>8377523</v>
      </c>
      <c r="E19" s="112">
        <f t="shared" ref="E19:I19" si="5">E14+E16</f>
        <v>7075435</v>
      </c>
      <c r="F19" s="112">
        <f t="shared" si="5"/>
        <v>-24150</v>
      </c>
      <c r="G19" s="112">
        <f t="shared" si="5"/>
        <v>-31050773</v>
      </c>
      <c r="H19" s="112">
        <f t="shared" si="5"/>
        <v>-15621965</v>
      </c>
      <c r="I19" s="112">
        <f t="shared" si="5"/>
        <v>-3972</v>
      </c>
      <c r="J19" s="112">
        <f t="shared" si="4"/>
        <v>-15625937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ОПиУ</vt:lpstr>
      <vt:lpstr>Баланс</vt:lpstr>
      <vt:lpstr>ОДДС</vt:lpstr>
      <vt:lpstr>ОДК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Nurlan Zhameshov</dc:creator>
  <cp:lastModifiedBy>Nurlan Zhameshov</cp:lastModifiedBy>
  <dcterms:created xsi:type="dcterms:W3CDTF">2015-11-13T11:31:58Z</dcterms:created>
  <dcterms:modified xsi:type="dcterms:W3CDTF">2015-11-13T11:47:55Z</dcterms:modified>
</cp:coreProperties>
</file>