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/>
  </bookViews>
  <sheets>
    <sheet name="FS1_rus" sheetId="1" r:id="rId1"/>
    <sheet name="FS2_rus" sheetId="2" r:id="rId2"/>
    <sheet name="FS1_kaz" sheetId="4" r:id="rId3"/>
    <sheet name="FS2_kaz" sheetId="5" r:id="rId4"/>
    <sheet name="FS1_eng" sheetId="6" r:id="rId5"/>
    <sheet name="FS2_eng" sheetId="7" r:id="rId6"/>
  </sheets>
  <definedNames>
    <definedName name="_xlnm.Print_Area" localSheetId="0">FS1_rus!$A$1:$C$54</definedName>
    <definedName name="_xlnm.Print_Area" localSheetId="1">FS2_rus!$A$1:$C$55</definedName>
  </definedNames>
  <calcPr calcId="145621" refMode="R1C1"/>
</workbook>
</file>

<file path=xl/calcChain.xml><?xml version="1.0" encoding="utf-8"?>
<calcChain xmlns="http://schemas.openxmlformats.org/spreadsheetml/2006/main">
  <c r="B66" i="7" l="1"/>
  <c r="B67" i="7" s="1"/>
  <c r="B68" i="7" s="1"/>
  <c r="C62" i="7"/>
  <c r="C63" i="7" s="1"/>
  <c r="B48" i="7" s="1"/>
  <c r="B45" i="7" s="1"/>
  <c r="B62" i="7"/>
  <c r="B63" i="7" s="1"/>
  <c r="C45" i="7"/>
  <c r="C40" i="7"/>
  <c r="B40" i="7"/>
  <c r="C14" i="7"/>
  <c r="C18" i="7" s="1"/>
  <c r="C24" i="7" s="1"/>
  <c r="C27" i="7" s="1"/>
  <c r="C30" i="7" s="1"/>
  <c r="C43" i="7" s="1"/>
  <c r="B14" i="7"/>
  <c r="B18" i="7" s="1"/>
  <c r="B24" i="7" s="1"/>
  <c r="B27" i="7" s="1"/>
  <c r="B30" i="7" s="1"/>
  <c r="B43" i="7" s="1"/>
  <c r="C40" i="6"/>
  <c r="B40" i="6"/>
  <c r="C31" i="6"/>
  <c r="B31" i="6"/>
  <c r="C18" i="6"/>
  <c r="B18" i="6"/>
  <c r="B69" i="7" l="1"/>
  <c r="C43" i="6"/>
  <c r="B43" i="6"/>
  <c r="C40" i="4" l="1"/>
  <c r="B40" i="4"/>
  <c r="C31" i="4"/>
  <c r="B31" i="4"/>
  <c r="B43" i="4" s="1"/>
  <c r="C18" i="4"/>
  <c r="B18" i="4"/>
  <c r="B67" i="5"/>
  <c r="B68" i="5" s="1"/>
  <c r="B66" i="5"/>
  <c r="C62" i="5"/>
  <c r="C63" i="5" s="1"/>
  <c r="B48" i="5" s="1"/>
  <c r="B45" i="5" s="1"/>
  <c r="B62" i="5"/>
  <c r="B63" i="5" s="1"/>
  <c r="C45" i="5"/>
  <c r="C40" i="5"/>
  <c r="B40" i="5"/>
  <c r="C14" i="5"/>
  <c r="C18" i="5" s="1"/>
  <c r="C24" i="5" s="1"/>
  <c r="C27" i="5" s="1"/>
  <c r="C30" i="5" s="1"/>
  <c r="B14" i="5"/>
  <c r="B18" i="5" s="1"/>
  <c r="B24" i="5" s="1"/>
  <c r="B27" i="5" s="1"/>
  <c r="B30" i="5" s="1"/>
  <c r="C43" i="5" l="1"/>
  <c r="B43" i="5"/>
  <c r="C43" i="4"/>
  <c r="B69" i="5"/>
  <c r="C62" i="2"/>
  <c r="C63" i="2" s="1"/>
  <c r="B48" i="2" s="1"/>
  <c r="B66" i="2"/>
  <c r="B67" i="2" s="1"/>
  <c r="B62" i="2"/>
  <c r="B63" i="2" s="1"/>
  <c r="B68" i="2" l="1"/>
  <c r="B69" i="2" s="1"/>
  <c r="B18" i="1" l="1"/>
  <c r="C40" i="2" l="1"/>
  <c r="B40" i="2"/>
  <c r="C14" i="2"/>
  <c r="C18" i="2" s="1"/>
  <c r="C24" i="2" s="1"/>
  <c r="C27" i="2" s="1"/>
  <c r="B14" i="2"/>
  <c r="B18" i="2" s="1"/>
  <c r="B24" i="2" s="1"/>
  <c r="B27" i="2" s="1"/>
  <c r="B30" i="2" s="1"/>
  <c r="C41" i="1"/>
  <c r="B41" i="1"/>
  <c r="C32" i="1"/>
  <c r="C18" i="1"/>
  <c r="C30" i="2" l="1"/>
  <c r="C43" i="2" s="1"/>
  <c r="B43" i="2"/>
  <c r="C45" i="2"/>
  <c r="B45" i="2"/>
  <c r="C44" i="1"/>
  <c r="B32" i="1"/>
  <c r="B44" i="1" s="1"/>
</calcChain>
</file>

<file path=xl/sharedStrings.xml><?xml version="1.0" encoding="utf-8"?>
<sst xmlns="http://schemas.openxmlformats.org/spreadsheetml/2006/main" count="245" uniqueCount="188">
  <si>
    <t xml:space="preserve">(в тысячах тенге) </t>
  </si>
  <si>
    <t>31 декабря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</si>
  <si>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</si>
  <si>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</si>
  <si>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</si>
  <si>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</si>
  <si>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</si>
  <si>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</si>
  <si>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</si>
  <si>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</si>
  <si>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</si>
  <si>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</si>
  <si>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</si>
  <si>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</si>
  <si>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</si>
  <si>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</si>
  <si>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</si>
  <si>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</si>
  <si>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</si>
  <si>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</si>
  <si>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</si>
  <si>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</si>
  <si>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</si>
  <si>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</si>
  <si>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</si>
  <si>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</si>
  <si>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</si>
  <si>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</si>
  <si>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</si>
  <si>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</si>
  <si>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</si>
  <si>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</si>
  <si>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</si>
  <si>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________________________</t>
  </si>
  <si>
    <t>Даулетбекова А.А.</t>
  </si>
  <si>
    <t>Главный бухгалтер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</si>
  <si>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</si>
  <si>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</si>
  <si>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</si>
  <si>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</si>
  <si>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</si>
  <si>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</si>
  <si>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</si>
  <si>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</si>
  <si>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</si>
  <si>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</si>
  <si>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</si>
  <si>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</si>
  <si>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Финансовые активы, имеющиеся в наличии для продажи</t>
  </si>
  <si>
    <t>2013 г.</t>
  </si>
  <si>
    <t>Основные средства и нематериальные активы</t>
  </si>
  <si>
    <t>Прочие фонды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</si>
  <si>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</si>
  <si>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</si>
  <si>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</si>
  <si>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</si>
  <si>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Резерв под обесценение прочих активов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</si>
  <si>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</si>
  <si>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</si>
  <si>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</si>
  <si>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Выпущенные в обращение долговые ценные бумаги</t>
  </si>
  <si>
    <t>Субординированный долг</t>
  </si>
  <si>
    <t>Жакубаева М.К.</t>
  </si>
  <si>
    <t>Председатель Правления</t>
  </si>
  <si>
    <t>Кредиторская задолженность по сделкам РЕПО</t>
  </si>
  <si>
    <t>Средства кредитных учреждений</t>
  </si>
  <si>
    <t>___________________________</t>
  </si>
  <si>
    <t>31 марта</t>
  </si>
  <si>
    <t>2014 г.</t>
  </si>
  <si>
    <t>Уплаченный подоходный налог</t>
  </si>
  <si>
    <t xml:space="preserve">(мың теңге) </t>
  </si>
  <si>
    <t>2013 ж.</t>
  </si>
  <si>
    <t>2012 ж.</t>
  </si>
  <si>
    <t>Пайыздық кірістер</t>
  </si>
  <si>
    <t>Пайыздық шығындар</t>
  </si>
  <si>
    <t>Таза пайыздық кірістер</t>
  </si>
  <si>
    <t xml:space="preserve">Олар бойынша пайыздар есептелетін активтердің құнсыздануына резерв </t>
  </si>
  <si>
    <t>Олар бойынша пайыздар есептелетін активтердің құнсыздануына резерв құрылғаннан кейінгі таза пайыздық кірістер</t>
  </si>
  <si>
    <t>Комиссиялық кірістер</t>
  </si>
  <si>
    <t>Комиссиялық шығындар</t>
  </si>
  <si>
    <t xml:space="preserve">Сатуға арналған қолдағы бар қаржы активтерімен жасалған операциялардан таза кіріс </t>
  </si>
  <si>
    <t>Басқа операциялық кіріс</t>
  </si>
  <si>
    <t>Операциялық кіріс</t>
  </si>
  <si>
    <t xml:space="preserve">Әкімшілік және басқа операциялық шығындар </t>
  </si>
  <si>
    <t xml:space="preserve">Басқа активтердің құнсыздануына резерв </t>
  </si>
  <si>
    <t>Салық салынғанға дейінгі табыс</t>
  </si>
  <si>
    <t>Табыс салығы бойынша шығындар</t>
  </si>
  <si>
    <t>Кезең ішіндегі табыс</t>
  </si>
  <si>
    <t>Басқа жиынтық кіріс</t>
  </si>
  <si>
    <t>Сатуға арналған қолдағы бар активтерді қайта бағалау бойынша резерв:</t>
  </si>
  <si>
    <t>Әділетті құнның таза өзгеруі</t>
  </si>
  <si>
    <t>Табыс немесе шығын құрамына ауыстырылған әділетті құнның таза өзгеруі</t>
  </si>
  <si>
    <t>Басқа жиынтық кіріс құрамаларына жататын табыс салығы</t>
  </si>
  <si>
    <t xml:space="preserve">Кезең ішіндегі басқа жиынтық кіріс/(шығын) </t>
  </si>
  <si>
    <t xml:space="preserve">Жалпы кезең ішіндегі жиынтық кіріс </t>
  </si>
  <si>
    <t>Басқарма төрайымы</t>
  </si>
  <si>
    <t>Бас бухгалтер</t>
  </si>
  <si>
    <t>31 желтоқсан</t>
  </si>
  <si>
    <t>Активтер</t>
  </si>
  <si>
    <t>Ақша қаражаты мен баламасы</t>
  </si>
  <si>
    <t>Басқа банктердегі қаражаттар</t>
  </si>
  <si>
    <t>Кері РЕПО мәмілелері бойынша дебиторлық берешек</t>
  </si>
  <si>
    <t>Клиенттерге берілген несиелер мен аванстар</t>
  </si>
  <si>
    <t xml:space="preserve">Сатуға арналған қолдағы бар қаржы активтері </t>
  </si>
  <si>
    <t xml:space="preserve">Негізгі құралдар мен материалдық емес активтер </t>
  </si>
  <si>
    <t>Басқа активтер</t>
  </si>
  <si>
    <t>Жалпы активтер</t>
  </si>
  <si>
    <t>Міндеттемелер</t>
  </si>
  <si>
    <t>Клиенттердің қаражаты</t>
  </si>
  <si>
    <t>Несие мекемелерінің қаражаты</t>
  </si>
  <si>
    <t xml:space="preserve">Айналымға шығарылған борыштық бағалы қағаздар </t>
  </si>
  <si>
    <t>Субординацияланған борыш</t>
  </si>
  <si>
    <t>Төленетін ағымдағы табыс салығы</t>
  </si>
  <si>
    <t>Мерзімі ұзартылған салық міндеттемесі</t>
  </si>
  <si>
    <t>Басқа міндеттемелер</t>
  </si>
  <si>
    <t>Жалпы міндеттемелер</t>
  </si>
  <si>
    <t>Меншікті қаражат</t>
  </si>
  <si>
    <t>Жарғылық капитал</t>
  </si>
  <si>
    <t>Басқа қорлар</t>
  </si>
  <si>
    <t>Бөлінбеген табыс</t>
  </si>
  <si>
    <t>Жалпы меншікті қаражат</t>
  </si>
  <si>
    <t xml:space="preserve">Жалпы міндеттемелер мен меншікті қаражат </t>
  </si>
  <si>
    <t>30 наурыз</t>
  </si>
  <si>
    <t>2014 ж.</t>
  </si>
  <si>
    <t>Шетел валютасымен жасалған операциялардан таза кірістер</t>
  </si>
  <si>
    <t xml:space="preserve">(in thousand tenge) </t>
  </si>
  <si>
    <t xml:space="preserve">December 31 </t>
  </si>
  <si>
    <t>Assets</t>
  </si>
  <si>
    <t>Cash and cash equivalents</t>
  </si>
  <si>
    <t>Funds in other banks</t>
  </si>
  <si>
    <t xml:space="preserve">Accounts Receivable under Reverse REPO transactions </t>
  </si>
  <si>
    <t>Credits and advances to customers</t>
  </si>
  <si>
    <t xml:space="preserve">Financial Assets available for sale </t>
  </si>
  <si>
    <t>Fixed Assets and Intangible Assets</t>
  </si>
  <si>
    <t>Other Assets</t>
  </si>
  <si>
    <t>Total Assets</t>
  </si>
  <si>
    <t>Liabilities</t>
  </si>
  <si>
    <t>Customers' Funds</t>
  </si>
  <si>
    <t>Lending Institutions Funds</t>
  </si>
  <si>
    <t xml:space="preserve">Debt securities issued </t>
  </si>
  <si>
    <t>Subordinated Debt</t>
  </si>
  <si>
    <t>Current Income Tax Payable</t>
  </si>
  <si>
    <t>Deferred Tax Liabilities</t>
  </si>
  <si>
    <t>Other Liabilities</t>
  </si>
  <si>
    <t>Total Liabilities</t>
  </si>
  <si>
    <t>Equity Funds</t>
  </si>
  <si>
    <t>Authorized Capital</t>
  </si>
  <si>
    <t>Other funds</t>
  </si>
  <si>
    <t>Undistributed Income</t>
  </si>
  <si>
    <t>Total Equity Funds</t>
  </si>
  <si>
    <t>Total Liabiities and Equity Funds</t>
  </si>
  <si>
    <t>M.K. Zhakubayeva</t>
  </si>
  <si>
    <t>A.A. Dauletbekova</t>
  </si>
  <si>
    <t>Chairman of the Board</t>
  </si>
  <si>
    <t>Chief Accountant</t>
  </si>
  <si>
    <t>Interim Condensed Statement of Financial Condition as of  March 31, 2014 (unaudited)</t>
  </si>
  <si>
    <t>March 31</t>
  </si>
  <si>
    <t>Paid income tax</t>
  </si>
  <si>
    <t>Interest Income</t>
  </si>
  <si>
    <t>Interest Expenses</t>
  </si>
  <si>
    <t xml:space="preserve">Net Interest Incomes </t>
  </si>
  <si>
    <t xml:space="preserve">Provisions for Devaluation of Interest-Bearing Assets </t>
  </si>
  <si>
    <t xml:space="preserve">Net Interest Incomes after Provisions for Devaluation of Interest-Bearing Assets </t>
  </si>
  <si>
    <t>Commission incomes</t>
  </si>
  <si>
    <t>Commission Expenses</t>
  </si>
  <si>
    <t>Net Incomes from Foreign Currency Transactions</t>
  </si>
  <si>
    <t xml:space="preserve">Net Incomes from Transactions with Financial Assets Available for Sale </t>
  </si>
  <si>
    <t>Other Operating Incomes</t>
  </si>
  <si>
    <t>Operating Incomes</t>
  </si>
  <si>
    <t>Administrative and other Operating Expenses</t>
  </si>
  <si>
    <t>Provisions for other Assets Devaluation</t>
  </si>
  <si>
    <t>Income before Taxation</t>
  </si>
  <si>
    <t>Expenses for Profit Tax</t>
  </si>
  <si>
    <t>Income for the Period</t>
  </si>
  <si>
    <t>Other Aggregate Income</t>
  </si>
  <si>
    <t>Provisions for Revaluation of Assets Available for Sale:</t>
  </si>
  <si>
    <t>Fair Value Net Change</t>
  </si>
  <si>
    <t xml:space="preserve"> Fair Value Net Change carried over to incomes or losses</t>
  </si>
  <si>
    <t>Income Tax Attributed Other Aggregate Income Items</t>
  </si>
  <si>
    <t>Other aggregate income/(expense) for the period</t>
  </si>
  <si>
    <t>Total Aggregate Income for the Period</t>
  </si>
  <si>
    <t>Interim Condensed Statement of Aggregate Income for the Period Ended as of March 31, 2014 (unaudited)</t>
  </si>
  <si>
    <t xml:space="preserve">2014 жылғы 31 наурыздағы жағдай бойынша қаржы жағдайы туралы аралық қысқартылған есеп (аудиттелмеген) </t>
  </si>
  <si>
    <t>Төленетін табыс салығы</t>
  </si>
  <si>
    <t xml:space="preserve">2014 жылғы 31 наурызда аяқталған кезең үшін жиынтық кіріс туралы аралық қысқартылған есеп (аудиттелмеген) </t>
  </si>
  <si>
    <t>31 наурыз</t>
  </si>
  <si>
    <t xml:space="preserve">Промежуточный сокращенный отчет о финансовом положении по состоянию 
на 31 марта 2014 г (неаудировано) </t>
  </si>
  <si>
    <t xml:space="preserve">Промежуточный сокращенный отчет о прибыли и убытке и прочей совокупной прибыли за период, закончившийся 31 марта 2014 года (неаудировано)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</si>
</sst>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i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Fill="1"/>
    <xf numFmtId="0" fontId="6" fillId="0" borderId="0" xfId="1" applyFont="1" applyAlignment="1">
      <alignment wrapText="1"/>
    </xf>
    <xf numFmtId="0" fontId="6" fillId="0" borderId="0" xfId="1" applyFont="1"/>
    <xf numFmtId="0" fontId="6" fillId="0" borderId="0" xfId="3" applyFont="1"/>
    <xf numFmtId="0" fontId="2" fillId="0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horizontal="justify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3" fillId="0" borderId="0" xfId="1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1" applyFont="1" applyFill="1" applyAlignment="1">
      <alignment vertical="top" wrapText="1"/>
    </xf>
    <xf numFmtId="164" fontId="15" fillId="0" borderId="0" xfId="2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7" fillId="0" borderId="0" xfId="1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2" xfId="1" applyFont="1" applyFill="1" applyBorder="1" applyAlignment="1">
      <alignment vertical="top" wrapText="1"/>
    </xf>
    <xf numFmtId="0" fontId="17" fillId="0" borderId="4" xfId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5" fillId="0" borderId="0" xfId="3" applyFont="1" applyAlignment="1">
      <alignment vertical="top"/>
    </xf>
    <xf numFmtId="0" fontId="15" fillId="0" borderId="0" xfId="1" applyFont="1"/>
    <xf numFmtId="0" fontId="15" fillId="0" borderId="0" xfId="3" applyFont="1"/>
    <xf numFmtId="0" fontId="13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0" fontId="15" fillId="0" borderId="1" xfId="1" applyFont="1" applyBorder="1" applyAlignment="1">
      <alignment vertical="top"/>
    </xf>
    <xf numFmtId="164" fontId="15" fillId="0" borderId="0" xfId="4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0" borderId="1" xfId="1" applyFont="1" applyFill="1" applyBorder="1" applyAlignment="1">
      <alignment vertical="top"/>
    </xf>
    <xf numFmtId="0" fontId="15" fillId="0" borderId="0" xfId="1" applyFont="1" applyFill="1" applyAlignment="1">
      <alignment vertical="top"/>
    </xf>
    <xf numFmtId="164" fontId="13" fillId="0" borderId="0" xfId="4" applyNumberFormat="1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2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5" fillId="0" borderId="0" xfId="1" applyFont="1" applyBorder="1"/>
    <xf numFmtId="0" fontId="15" fillId="0" borderId="1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165" fontId="18" fillId="0" borderId="0" xfId="7" applyNumberFormat="1" applyFont="1" applyFill="1"/>
    <xf numFmtId="0" fontId="15" fillId="0" borderId="0" xfId="1" applyFont="1" applyFill="1" applyBorder="1"/>
    <xf numFmtId="0" fontId="15" fillId="0" borderId="0" xfId="1" applyFont="1" applyFill="1"/>
    <xf numFmtId="164" fontId="15" fillId="0" borderId="0" xfId="4" applyNumberFormat="1" applyFont="1" applyFill="1"/>
    <xf numFmtId="14" fontId="20" fillId="0" borderId="0" xfId="1" applyNumberFormat="1" applyFont="1" applyAlignment="1">
      <alignment horizontal="left" wrapText="1"/>
    </xf>
    <xf numFmtId="0" fontId="20" fillId="0" borderId="0" xfId="3" applyFont="1"/>
    <xf numFmtId="0" fontId="20" fillId="0" borderId="0" xfId="1" applyFont="1" applyAlignment="1">
      <alignment wrapText="1"/>
    </xf>
    <xf numFmtId="14" fontId="20" fillId="0" borderId="0" xfId="1" applyNumberFormat="1" applyFont="1" applyAlignment="1">
      <alignment wrapText="1"/>
    </xf>
    <xf numFmtId="0" fontId="20" fillId="0" borderId="0" xfId="1" applyFont="1"/>
    <xf numFmtId="0" fontId="14" fillId="0" borderId="0" xfId="1" applyFont="1" applyFill="1"/>
    <xf numFmtId="0" fontId="14" fillId="0" borderId="0" xfId="0" applyFont="1" applyFill="1"/>
    <xf numFmtId="0" fontId="14" fillId="0" borderId="0" xfId="0" applyFont="1"/>
    <xf numFmtId="0" fontId="21" fillId="0" borderId="0" xfId="1" applyFont="1" applyFill="1"/>
    <xf numFmtId="165" fontId="14" fillId="0" borderId="0" xfId="7" applyNumberFormat="1" applyFont="1" applyFill="1"/>
    <xf numFmtId="165" fontId="15" fillId="0" borderId="0" xfId="7" applyNumberFormat="1" applyFont="1" applyAlignment="1">
      <alignment vertical="top"/>
    </xf>
    <xf numFmtId="165" fontId="13" fillId="0" borderId="0" xfId="7" applyNumberFormat="1" applyFont="1" applyAlignment="1">
      <alignment vertical="top"/>
    </xf>
    <xf numFmtId="0" fontId="13" fillId="0" borderId="0" xfId="3" applyFont="1" applyAlignment="1">
      <alignment vertical="top"/>
    </xf>
    <xf numFmtId="0" fontId="15" fillId="0" borderId="3" xfId="1" applyFont="1" applyFill="1" applyBorder="1" applyAlignment="1">
      <alignment vertical="top"/>
    </xf>
    <xf numFmtId="0" fontId="12" fillId="0" borderId="0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13" fillId="0" borderId="2" xfId="1" applyFont="1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3" fontId="14" fillId="0" borderId="0" xfId="0" applyNumberFormat="1" applyFont="1" applyBorder="1" applyAlignment="1">
      <alignment vertical="top"/>
    </xf>
    <xf numFmtId="165" fontId="14" fillId="0" borderId="0" xfId="7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3" fillId="0" borderId="0" xfId="3" applyNumberFormat="1" applyFont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 vertical="top"/>
    </xf>
    <xf numFmtId="164" fontId="15" fillId="0" borderId="0" xfId="4" applyNumberFormat="1" applyFont="1" applyFill="1" applyAlignment="1">
      <alignment horizontal="center" vertical="top"/>
    </xf>
    <xf numFmtId="0" fontId="15" fillId="0" borderId="1" xfId="1" applyFont="1" applyFill="1" applyBorder="1" applyAlignment="1">
      <alignment horizontal="center" vertical="top"/>
    </xf>
    <xf numFmtId="164" fontId="13" fillId="0" borderId="0" xfId="4" applyNumberFormat="1" applyFont="1" applyFill="1" applyAlignment="1">
      <alignment horizontal="center" vertical="top"/>
    </xf>
    <xf numFmtId="10" fontId="15" fillId="0" borderId="0" xfId="3" applyNumberFormat="1" applyFont="1" applyFill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165" fontId="18" fillId="0" borderId="0" xfId="7" applyNumberFormat="1" applyFont="1" applyFill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4" fontId="19" fillId="0" borderId="0" xfId="4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0" fillId="0" borderId="0" xfId="7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164" fontId="16" fillId="0" borderId="0" xfId="0" applyNumberFormat="1" applyFont="1" applyAlignment="1">
      <alignment vertical="top"/>
    </xf>
    <xf numFmtId="164" fontId="15" fillId="0" borderId="0" xfId="4" applyNumberFormat="1" applyFont="1" applyFill="1" applyBorder="1" applyAlignment="1">
      <alignment horizontal="center" vertical="top"/>
    </xf>
    <xf numFmtId="164" fontId="13" fillId="0" borderId="2" xfId="4" applyNumberFormat="1" applyFont="1" applyFill="1" applyBorder="1" applyAlignment="1">
      <alignment horizontal="center" vertical="top"/>
    </xf>
    <xf numFmtId="164" fontId="14" fillId="0" borderId="0" xfId="4" applyNumberFormat="1" applyFont="1" applyFill="1" applyAlignment="1">
      <alignment horizontal="center" vertical="top"/>
    </xf>
    <xf numFmtId="164" fontId="13" fillId="0" borderId="0" xfId="1" applyNumberFormat="1" applyFont="1" applyFill="1" applyBorder="1" applyAlignment="1">
      <alignment horizontal="center" vertical="top"/>
    </xf>
    <xf numFmtId="164" fontId="13" fillId="0" borderId="0" xfId="1" applyNumberFormat="1" applyFont="1" applyFill="1" applyAlignment="1">
      <alignment horizontal="center" vertical="top"/>
    </xf>
    <xf numFmtId="0" fontId="15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justify"/>
    </xf>
    <xf numFmtId="0" fontId="23" fillId="0" borderId="0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2" xfId="0" applyFont="1" applyFill="1" applyBorder="1" applyAlignment="1">
      <alignment vertical="top"/>
    </xf>
    <xf numFmtId="164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0" fontId="24" fillId="0" borderId="3" xfId="0" applyFont="1" applyFill="1" applyBorder="1" applyAlignment="1">
      <alignment vertical="top"/>
    </xf>
    <xf numFmtId="165" fontId="24" fillId="0" borderId="0" xfId="7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4" fillId="0" borderId="4" xfId="0" applyFont="1" applyFill="1" applyBorder="1" applyAlignment="1">
      <alignment vertical="top"/>
    </xf>
    <xf numFmtId="164" fontId="23" fillId="0" borderId="0" xfId="0" applyNumberFormat="1" applyFont="1" applyAlignment="1">
      <alignment vertical="top"/>
    </xf>
    <xf numFmtId="0" fontId="25" fillId="0" borderId="0" xfId="1" applyFont="1" applyFill="1"/>
    <xf numFmtId="0" fontId="24" fillId="0" borderId="0" xfId="0" applyFont="1" applyFill="1"/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3" fillId="0" borderId="0" xfId="0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right" vertical="top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0" fontId="15" fillId="0" borderId="0" xfId="1" applyFont="1" applyFill="1" applyAlignment="1">
      <alignment horizontal="center" wrapText="1"/>
    </xf>
    <xf numFmtId="14" fontId="26" fillId="0" borderId="0" xfId="1" applyNumberFormat="1" applyFont="1" applyAlignment="1">
      <alignment horizontal="left" wrapText="1"/>
    </xf>
    <xf numFmtId="165" fontId="26" fillId="0" borderId="0" xfId="7" applyNumberFormat="1" applyFont="1" applyFill="1" applyAlignment="1">
      <alignment horizontal="center"/>
    </xf>
    <xf numFmtId="0" fontId="26" fillId="0" borderId="0" xfId="3" applyFont="1"/>
    <xf numFmtId="0" fontId="26" fillId="0" borderId="0" xfId="1" applyFont="1" applyAlignment="1">
      <alignment wrapText="1"/>
    </xf>
    <xf numFmtId="165" fontId="26" fillId="0" borderId="0" xfId="1" applyNumberFormat="1" applyFont="1" applyFill="1" applyAlignment="1">
      <alignment horizontal="center"/>
    </xf>
    <xf numFmtId="14" fontId="26" fillId="0" borderId="0" xfId="1" applyNumberFormat="1" applyFont="1" applyAlignment="1">
      <alignment wrapText="1"/>
    </xf>
    <xf numFmtId="0" fontId="26" fillId="0" borderId="0" xfId="3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26" fillId="0" borderId="0" xfId="1" applyFont="1"/>
    <xf numFmtId="0" fontId="15" fillId="0" borderId="0" xfId="1" applyFont="1" applyAlignment="1">
      <alignment wrapText="1"/>
    </xf>
    <xf numFmtId="165" fontId="13" fillId="0" borderId="0" xfId="7" applyNumberFormat="1" applyFont="1" applyFill="1" applyAlignment="1">
      <alignment horizontal="center"/>
    </xf>
    <xf numFmtId="165" fontId="13" fillId="0" borderId="0" xfId="7" applyNumberFormat="1" applyFont="1" applyFill="1"/>
    <xf numFmtId="164" fontId="15" fillId="0" borderId="0" xfId="4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2" fillId="0" borderId="0" xfId="3" applyFont="1" applyAlignment="1">
      <alignment vertical="top"/>
    </xf>
    <xf numFmtId="0" fontId="14" fillId="0" borderId="0" xfId="0" applyFont="1" applyBorder="1"/>
    <xf numFmtId="0" fontId="14" fillId="0" borderId="0" xfId="0" applyFont="1" applyFill="1" applyBorder="1"/>
    <xf numFmtId="0" fontId="16" fillId="0" borderId="0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right" vertical="top"/>
    </xf>
    <xf numFmtId="14" fontId="27" fillId="0" borderId="0" xfId="1" applyNumberFormat="1" applyFont="1" applyAlignment="1">
      <alignment horizontal="left" wrapText="1"/>
    </xf>
    <xf numFmtId="165" fontId="27" fillId="0" borderId="0" xfId="7" applyNumberFormat="1" applyFont="1" applyFill="1" applyAlignment="1">
      <alignment horizontal="center"/>
    </xf>
    <xf numFmtId="0" fontId="27" fillId="0" borderId="0" xfId="3" applyFont="1"/>
    <xf numFmtId="0" fontId="27" fillId="0" borderId="0" xfId="1" applyFont="1" applyAlignment="1">
      <alignment wrapText="1"/>
    </xf>
    <xf numFmtId="165" fontId="27" fillId="0" borderId="0" xfId="1" applyNumberFormat="1" applyFont="1" applyFill="1" applyAlignment="1">
      <alignment horizontal="center"/>
    </xf>
    <xf numFmtId="14" fontId="27" fillId="0" borderId="0" xfId="1" applyNumberFormat="1" applyFont="1" applyAlignment="1">
      <alignment wrapText="1"/>
    </xf>
    <xf numFmtId="0" fontId="27" fillId="0" borderId="0" xfId="3" applyFont="1" applyFill="1" applyAlignment="1">
      <alignment horizontal="center"/>
    </xf>
    <xf numFmtId="0" fontId="27" fillId="0" borderId="0" xfId="1" applyFont="1" applyFill="1" applyAlignment="1">
      <alignment horizontal="center"/>
    </xf>
    <xf numFmtId="0" fontId="27" fillId="0" borderId="0" xfId="1" applyFont="1"/>
    <xf numFmtId="0" fontId="14" fillId="0" borderId="0" xfId="0" applyFont="1" applyFill="1" applyAlignment="1">
      <alignment horizontal="center"/>
    </xf>
    <xf numFmtId="0" fontId="10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7" fillId="0" borderId="0" xfId="1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</cellXfs>
  <cellStyles count="8">
    <cellStyle name="Обычный" xfId="0" builtinId="0"/>
    <cellStyle name="Обычный 2" xfId="3"/>
    <cellStyle name="Обычный 3" xfId="6"/>
    <cellStyle name="Обычный_Alfa Bank_ FS_2008_rus_1" xfId="1"/>
    <cellStyle name="Стиль 1" xfId="5"/>
    <cellStyle name="Финансовый" xfId="7" builtinId="3"/>
    <cellStyle name="Финансовый 2" xfId="2"/>
    <cellStyle name="Финансовый_Alfa Bank_ FS_2008_rus_1" xfId="4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409575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9526</xdr:rowOff>
    </xdr:from>
    <xdr:to>
      <xdr:col>1</xdr:col>
      <xdr:colOff>247650</xdr:colOff>
      <xdr:row>1</xdr:row>
      <xdr:rowOff>542926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6"/>
          <a:ext cx="37814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4</xdr:row>
      <xdr:rowOff>0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905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342900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876674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666750</xdr:colOff>
      <xdr:row>4</xdr:row>
      <xdr:rowOff>101600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86200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4"/>
  <sheetViews>
    <sheetView tabSelected="1" workbookViewId="0">
      <selection activeCell="E29" sqref="E29"/>
    </sheetView>
  </sheetViews>
  <sheetFormatPr defaultRowHeight="12" x14ac:dyDescent="0.2"/>
  <cols>
    <col min="1" max="1" width="53" style="2" customWidth="1"/>
    <col min="2" max="3" width="17.85546875" style="7" customWidth="1"/>
    <col min="4" max="4" width="12.5703125" style="1" customWidth="1"/>
    <col min="5" max="5" width="9.5703125" style="1" bestFit="1" customWidth="1"/>
    <col min="6" max="16384" width="9.140625" style="1"/>
  </cols>
  <sheetData>
    <row r="2" spans="1:12" ht="56.25" customHeight="1" x14ac:dyDescent="0.2"/>
    <row r="3" spans="1:12" s="8" customFormat="1" ht="33" customHeight="1" x14ac:dyDescent="0.25">
      <c r="A3" s="173" t="s">
        <v>186</v>
      </c>
      <c r="B3" s="174"/>
      <c r="C3" s="174"/>
    </row>
    <row r="4" spans="1:12" s="8" customFormat="1" ht="8.25" customHeight="1" x14ac:dyDescent="0.25">
      <c r="A4" s="9"/>
      <c r="B4" s="73"/>
      <c r="C4" s="73"/>
    </row>
    <row r="5" spans="1:12" s="10" customFormat="1" ht="15" x14ac:dyDescent="0.25">
      <c r="A5" s="171" t="s">
        <v>0</v>
      </c>
      <c r="B5" s="74" t="s">
        <v>67</v>
      </c>
      <c r="C5" s="74" t="s">
        <v>1</v>
      </c>
    </row>
    <row r="6" spans="1:12" s="10" customFormat="1" ht="13.5" customHeight="1" x14ac:dyDescent="0.25">
      <c r="A6" s="172"/>
      <c r="B6" s="75" t="s">
        <v>68</v>
      </c>
      <c r="C6" s="75" t="s">
        <v>49</v>
      </c>
    </row>
    <row r="7" spans="1:12" s="16" customFormat="1" ht="12.75" x14ac:dyDescent="0.25">
      <c r="A7" s="15" t="s">
        <v>2</v>
      </c>
      <c r="B7" s="20"/>
      <c r="C7" s="20"/>
    </row>
    <row r="8" spans="1:12" s="16" customFormat="1" ht="12.75" x14ac:dyDescent="0.25">
      <c r="A8" s="17" t="s">
        <v>3</v>
      </c>
      <c r="B8" s="18">
        <v>40334709</v>
      </c>
      <c r="C8" s="18">
        <v>29973311</v>
      </c>
      <c r="D8" s="20"/>
      <c r="E8" s="20"/>
      <c r="F8" s="20"/>
      <c r="G8" s="20"/>
      <c r="H8" s="20"/>
      <c r="I8" s="20"/>
      <c r="J8" s="20"/>
    </row>
    <row r="9" spans="1:12" s="16" customFormat="1" ht="12.75" x14ac:dyDescent="0.25">
      <c r="A9" s="17" t="s">
        <v>4</v>
      </c>
      <c r="B9" s="18">
        <v>1085033</v>
      </c>
      <c r="C9" s="18">
        <v>470298</v>
      </c>
    </row>
    <row r="10" spans="1:12" s="16" customFormat="1" ht="12.75" hidden="1" x14ac:dyDescent="0.25">
      <c r="A10" s="17" t="s">
        <v>6</v>
      </c>
      <c r="B10" s="18">
        <v>0</v>
      </c>
      <c r="C10" s="18">
        <v>0</v>
      </c>
    </row>
    <row r="11" spans="1:12" s="16" customFormat="1" ht="12.75" x14ac:dyDescent="0.25">
      <c r="A11" s="17" t="s">
        <v>5</v>
      </c>
      <c r="B11" s="18">
        <v>160171591</v>
      </c>
      <c r="C11" s="18">
        <v>143246719</v>
      </c>
    </row>
    <row r="12" spans="1:12" s="16" customFormat="1" ht="12.75" x14ac:dyDescent="0.25">
      <c r="A12" s="17" t="s">
        <v>48</v>
      </c>
      <c r="B12" s="18">
        <v>53503039</v>
      </c>
      <c r="C12" s="18">
        <v>46110289</v>
      </c>
      <c r="D12" s="71"/>
      <c r="E12" s="71"/>
      <c r="F12" s="71"/>
      <c r="G12" s="71"/>
      <c r="H12" s="71"/>
      <c r="I12" s="71"/>
      <c r="J12" s="71"/>
      <c r="K12" s="71"/>
      <c r="L12" s="71"/>
    </row>
    <row r="13" spans="1:12" s="16" customFormat="1" ht="12.75" x14ac:dyDescent="0.25">
      <c r="A13" s="17" t="s">
        <v>50</v>
      </c>
      <c r="B13" s="18">
        <v>2323922</v>
      </c>
      <c r="C13" s="18">
        <v>2269292</v>
      </c>
    </row>
    <row r="14" spans="1:12" s="16" customFormat="1" ht="12.75" x14ac:dyDescent="0.25">
      <c r="A14" s="17" t="s">
        <v>69</v>
      </c>
      <c r="B14" s="18">
        <v>165933</v>
      </c>
      <c r="C14" s="18">
        <v>587</v>
      </c>
    </row>
    <row r="15" spans="1:12" s="16" customFormat="1" ht="12.95" customHeight="1" x14ac:dyDescent="0.25">
      <c r="A15" s="17" t="s">
        <v>7</v>
      </c>
      <c r="B15" s="18">
        <v>778493</v>
      </c>
      <c r="C15" s="18">
        <v>702983</v>
      </c>
    </row>
    <row r="16" spans="1:12" s="16" customFormat="1" ht="12.75" x14ac:dyDescent="0.25">
      <c r="A16" s="19"/>
      <c r="B16" s="20"/>
      <c r="C16" s="20"/>
    </row>
    <row r="17" spans="1:5" s="16" customFormat="1" ht="12.75" x14ac:dyDescent="0.25">
      <c r="A17" s="21"/>
      <c r="B17" s="22"/>
      <c r="C17" s="22"/>
    </row>
    <row r="18" spans="1:5" s="16" customFormat="1" ht="15" x14ac:dyDescent="0.25">
      <c r="A18" s="23" t="s">
        <v>8</v>
      </c>
      <c r="B18" s="24">
        <f>SUM(B8:B15)</f>
        <v>258362720</v>
      </c>
      <c r="C18" s="24">
        <f>SUM(C8:C15)</f>
        <v>222773479</v>
      </c>
      <c r="D18" s="77"/>
      <c r="E18" s="78"/>
    </row>
    <row r="19" spans="1:5" s="16" customFormat="1" ht="13.5" thickBot="1" x14ac:dyDescent="0.3">
      <c r="A19" s="25"/>
      <c r="B19" s="26"/>
      <c r="C19" s="26"/>
    </row>
    <row r="20" spans="1:5" s="16" customFormat="1" ht="12.75" x14ac:dyDescent="0.25">
      <c r="A20" s="27"/>
      <c r="B20" s="20"/>
      <c r="C20" s="20"/>
    </row>
    <row r="21" spans="1:5" s="16" customFormat="1" ht="12.75" x14ac:dyDescent="0.25">
      <c r="A21" s="15" t="s">
        <v>9</v>
      </c>
      <c r="B21" s="18"/>
      <c r="C21" s="18"/>
    </row>
    <row r="22" spans="1:5" s="16" customFormat="1" ht="12.75" x14ac:dyDescent="0.25">
      <c r="A22" s="17" t="s">
        <v>10</v>
      </c>
      <c r="B22" s="18">
        <v>220039754</v>
      </c>
      <c r="C22" s="18">
        <v>193921414</v>
      </c>
    </row>
    <row r="23" spans="1:5" s="16" customFormat="1" ht="12.75" x14ac:dyDescent="0.25">
      <c r="A23" s="17" t="s">
        <v>65</v>
      </c>
      <c r="B23" s="18">
        <v>40</v>
      </c>
      <c r="C23" s="18">
        <v>40</v>
      </c>
    </row>
    <row r="24" spans="1:5" s="16" customFormat="1" ht="12.75" hidden="1" x14ac:dyDescent="0.25">
      <c r="A24" s="17" t="s">
        <v>64</v>
      </c>
      <c r="B24" s="18">
        <v>0</v>
      </c>
      <c r="C24" s="18">
        <v>0</v>
      </c>
    </row>
    <row r="25" spans="1:5" s="16" customFormat="1" ht="12.75" x14ac:dyDescent="0.25">
      <c r="A25" s="17" t="s">
        <v>60</v>
      </c>
      <c r="B25" s="18">
        <v>9816228</v>
      </c>
      <c r="C25" s="18">
        <v>7055362</v>
      </c>
    </row>
    <row r="26" spans="1:5" s="16" customFormat="1" ht="12.75" x14ac:dyDescent="0.25">
      <c r="A26" s="17" t="s">
        <v>61</v>
      </c>
      <c r="B26" s="18">
        <v>5154282</v>
      </c>
      <c r="C26" s="18">
        <v>5036377</v>
      </c>
    </row>
    <row r="27" spans="1:5" s="16" customFormat="1" ht="12.75" hidden="1" x14ac:dyDescent="0.25">
      <c r="A27" s="17" t="s">
        <v>12</v>
      </c>
      <c r="B27" s="18">
        <v>0</v>
      </c>
      <c r="C27" s="18">
        <v>0</v>
      </c>
    </row>
    <row r="28" spans="1:5" s="16" customFormat="1" ht="12.75" x14ac:dyDescent="0.25">
      <c r="A28" s="17" t="s">
        <v>11</v>
      </c>
      <c r="B28" s="18">
        <v>92714</v>
      </c>
      <c r="C28" s="18">
        <v>92714</v>
      </c>
    </row>
    <row r="29" spans="1:5" s="16" customFormat="1" ht="12.75" x14ac:dyDescent="0.25">
      <c r="A29" s="17" t="s">
        <v>13</v>
      </c>
      <c r="B29" s="18">
        <v>675428</v>
      </c>
      <c r="C29" s="18">
        <v>316599</v>
      </c>
      <c r="D29" s="79"/>
      <c r="E29" s="80"/>
    </row>
    <row r="30" spans="1:5" s="16" customFormat="1" ht="12.75" x14ac:dyDescent="0.25">
      <c r="A30" s="19"/>
      <c r="B30" s="20"/>
      <c r="C30" s="20"/>
    </row>
    <row r="31" spans="1:5" s="16" customFormat="1" ht="12.75" x14ac:dyDescent="0.25">
      <c r="A31" s="21"/>
      <c r="B31" s="22"/>
      <c r="C31" s="22"/>
    </row>
    <row r="32" spans="1:5" s="28" customFormat="1" ht="12.75" x14ac:dyDescent="0.25">
      <c r="A32" s="23" t="s">
        <v>14</v>
      </c>
      <c r="B32" s="24">
        <f>SUM(B22:B29)</f>
        <v>235778446</v>
      </c>
      <c r="C32" s="24">
        <f>SUM(C22:C29)</f>
        <v>206422506</v>
      </c>
    </row>
    <row r="33" spans="1:4" s="16" customFormat="1" ht="13.5" thickBot="1" x14ac:dyDescent="0.3">
      <c r="A33" s="25"/>
      <c r="B33" s="26"/>
      <c r="C33" s="26"/>
    </row>
    <row r="34" spans="1:4" s="16" customFormat="1" ht="12.75" x14ac:dyDescent="0.25">
      <c r="A34" s="27"/>
      <c r="B34" s="20"/>
      <c r="C34" s="20"/>
    </row>
    <row r="35" spans="1:4" s="16" customFormat="1" ht="12.75" x14ac:dyDescent="0.25">
      <c r="A35" s="15" t="s">
        <v>15</v>
      </c>
      <c r="B35" s="20"/>
      <c r="C35" s="20"/>
    </row>
    <row r="36" spans="1:4" s="16" customFormat="1" ht="12.75" x14ac:dyDescent="0.25">
      <c r="A36" s="17" t="s">
        <v>16</v>
      </c>
      <c r="B36" s="18">
        <v>20500000</v>
      </c>
      <c r="C36" s="18">
        <v>14500000</v>
      </c>
    </row>
    <row r="37" spans="1:4" s="16" customFormat="1" ht="12.75" x14ac:dyDescent="0.25">
      <c r="A37" s="17" t="s">
        <v>51</v>
      </c>
      <c r="B37" s="18">
        <v>73102</v>
      </c>
      <c r="C37" s="18">
        <v>257281</v>
      </c>
    </row>
    <row r="38" spans="1:4" s="16" customFormat="1" ht="12.75" x14ac:dyDescent="0.25">
      <c r="A38" s="19" t="s">
        <v>17</v>
      </c>
      <c r="B38" s="18">
        <v>2011172</v>
      </c>
      <c r="C38" s="18">
        <v>1593692</v>
      </c>
    </row>
    <row r="39" spans="1:4" s="16" customFormat="1" ht="12.75" x14ac:dyDescent="0.25">
      <c r="A39" s="19"/>
      <c r="B39" s="20"/>
      <c r="C39" s="20"/>
    </row>
    <row r="40" spans="1:4" s="16" customFormat="1" ht="12.75" x14ac:dyDescent="0.25">
      <c r="A40" s="29"/>
      <c r="B40" s="22"/>
      <c r="C40" s="22"/>
    </row>
    <row r="41" spans="1:4" s="28" customFormat="1" ht="12.75" x14ac:dyDescent="0.25">
      <c r="A41" s="23" t="s">
        <v>18</v>
      </c>
      <c r="B41" s="24">
        <f>SUM(B36:B38)</f>
        <v>22584274</v>
      </c>
      <c r="C41" s="24">
        <f>SUM(C36:C38)</f>
        <v>16350973</v>
      </c>
    </row>
    <row r="42" spans="1:4" s="16" customFormat="1" ht="13.5" thickBot="1" x14ac:dyDescent="0.3">
      <c r="A42" s="25"/>
      <c r="B42" s="26"/>
      <c r="C42" s="26"/>
    </row>
    <row r="43" spans="1:4" s="16" customFormat="1" ht="12.75" x14ac:dyDescent="0.25">
      <c r="A43" s="30"/>
      <c r="B43" s="31"/>
      <c r="C43" s="31"/>
    </row>
    <row r="44" spans="1:4" s="28" customFormat="1" ht="12.75" x14ac:dyDescent="0.25">
      <c r="A44" s="23" t="s">
        <v>19</v>
      </c>
      <c r="B44" s="24">
        <f>B41+B32</f>
        <v>258362720</v>
      </c>
      <c r="C44" s="24">
        <f>C41+C32</f>
        <v>222773479</v>
      </c>
      <c r="D44" s="109"/>
    </row>
    <row r="45" spans="1:4" s="16" customFormat="1" ht="13.5" thickBot="1" x14ac:dyDescent="0.3">
      <c r="A45" s="25"/>
      <c r="B45" s="26"/>
      <c r="C45" s="26"/>
    </row>
    <row r="46" spans="1:4" ht="4.5" hidden="1" customHeight="1" x14ac:dyDescent="0.2">
      <c r="A46" s="3"/>
    </row>
    <row r="47" spans="1:4" s="63" customFormat="1" ht="12.75" hidden="1" x14ac:dyDescent="0.2">
      <c r="A47" s="61" t="s">
        <v>44</v>
      </c>
      <c r="B47" s="65">
        <v>10872</v>
      </c>
      <c r="C47" s="65">
        <v>10844</v>
      </c>
    </row>
    <row r="48" spans="1:4" s="63" customFormat="1" ht="12.75" hidden="1" x14ac:dyDescent="0.2">
      <c r="A48" s="61" t="s">
        <v>45</v>
      </c>
      <c r="B48" s="65">
        <v>10000</v>
      </c>
      <c r="C48" s="65">
        <v>0</v>
      </c>
    </row>
    <row r="49" spans="1:3" s="63" customFormat="1" ht="4.5" hidden="1" customHeight="1" thickBot="1" x14ac:dyDescent="0.25">
      <c r="A49" s="25"/>
      <c r="B49" s="26"/>
      <c r="C49" s="26"/>
    </row>
    <row r="50" spans="1:3" s="63" customFormat="1" ht="12.75" x14ac:dyDescent="0.2">
      <c r="A50" s="64"/>
      <c r="B50" s="62"/>
      <c r="C50" s="62"/>
    </row>
    <row r="51" spans="1:3" s="11" customFormat="1" ht="33.75" customHeight="1" x14ac:dyDescent="0.25">
      <c r="A51" s="11" t="s">
        <v>33</v>
      </c>
      <c r="B51" s="70" t="s">
        <v>66</v>
      </c>
      <c r="C51" s="70"/>
    </row>
    <row r="52" spans="1:3" s="11" customFormat="1" ht="15" x14ac:dyDescent="0.25">
      <c r="A52" s="12"/>
      <c r="B52" s="70"/>
      <c r="C52" s="70"/>
    </row>
    <row r="53" spans="1:3" s="13" customFormat="1" ht="14.25" x14ac:dyDescent="0.2">
      <c r="A53" s="13" t="s">
        <v>62</v>
      </c>
      <c r="B53" s="72" t="s">
        <v>34</v>
      </c>
      <c r="C53" s="72"/>
    </row>
    <row r="54" spans="1:3" s="13" customFormat="1" ht="14.25" x14ac:dyDescent="0.2">
      <c r="A54" s="14" t="s">
        <v>63</v>
      </c>
      <c r="B54" s="72" t="s">
        <v>35</v>
      </c>
      <c r="C54" s="72"/>
    </row>
  </sheetData>
  <mergeCells count="2">
    <mergeCell ref="A5:A6"/>
    <mergeCell ref="A3:C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69"/>
  <sheetViews>
    <sheetView workbookViewId="0">
      <selection activeCell="G22" sqref="G22"/>
    </sheetView>
  </sheetViews>
  <sheetFormatPr defaultRowHeight="12.75" x14ac:dyDescent="0.2"/>
  <cols>
    <col min="1" max="1" width="48.28515625" style="4" customWidth="1"/>
    <col min="2" max="3" width="19.28515625" style="101" customWidth="1"/>
    <col min="4" max="4" width="11.28515625" style="6" bestFit="1" customWidth="1"/>
    <col min="5" max="16384" width="9.140625" style="6"/>
  </cols>
  <sheetData>
    <row r="6" spans="1:4" s="32" customFormat="1" ht="30" customHeight="1" x14ac:dyDescent="0.25">
      <c r="A6" s="175" t="s">
        <v>187</v>
      </c>
      <c r="B6" s="175"/>
      <c r="C6" s="175"/>
    </row>
    <row r="7" spans="1:4" s="32" customFormat="1" x14ac:dyDescent="0.25">
      <c r="A7" s="176" t="s">
        <v>0</v>
      </c>
      <c r="B7" s="82" t="s">
        <v>67</v>
      </c>
      <c r="C7" s="82" t="s">
        <v>67</v>
      </c>
    </row>
    <row r="8" spans="1:4" s="32" customFormat="1" x14ac:dyDescent="0.25">
      <c r="A8" s="177"/>
      <c r="B8" s="83" t="s">
        <v>68</v>
      </c>
      <c r="C8" s="83" t="s">
        <v>49</v>
      </c>
    </row>
    <row r="9" spans="1:4" s="32" customFormat="1" x14ac:dyDescent="0.25">
      <c r="A9" s="35"/>
      <c r="B9" s="84"/>
      <c r="C9" s="84"/>
    </row>
    <row r="10" spans="1:4" s="32" customFormat="1" x14ac:dyDescent="0.25">
      <c r="A10" s="36" t="s">
        <v>20</v>
      </c>
      <c r="B10" s="85">
        <v>5885949</v>
      </c>
      <c r="C10" s="85">
        <v>2536098</v>
      </c>
      <c r="D10" s="39"/>
    </row>
    <row r="11" spans="1:4" s="32" customFormat="1" x14ac:dyDescent="0.25">
      <c r="A11" s="37" t="s">
        <v>21</v>
      </c>
      <c r="B11" s="110">
        <v>-3241368</v>
      </c>
      <c r="C11" s="110">
        <v>-1030799</v>
      </c>
      <c r="D11" s="39"/>
    </row>
    <row r="12" spans="1:4" s="32" customFormat="1" x14ac:dyDescent="0.25">
      <c r="A12" s="38"/>
      <c r="B12" s="86"/>
      <c r="C12" s="86"/>
      <c r="D12" s="46"/>
    </row>
    <row r="13" spans="1:4" s="32" customFormat="1" x14ac:dyDescent="0.25">
      <c r="A13" s="36"/>
      <c r="B13" s="84"/>
      <c r="C13" s="84"/>
      <c r="D13" s="46"/>
    </row>
    <row r="14" spans="1:4" s="32" customFormat="1" x14ac:dyDescent="0.25">
      <c r="A14" s="35" t="s">
        <v>22</v>
      </c>
      <c r="B14" s="87">
        <f>SUM(B10:B11)</f>
        <v>2644581</v>
      </c>
      <c r="C14" s="87">
        <f>SUM(C10:C11)</f>
        <v>1505299</v>
      </c>
      <c r="D14" s="44"/>
    </row>
    <row r="15" spans="1:4" s="32" customFormat="1" ht="25.5" x14ac:dyDescent="0.25">
      <c r="A15" s="41" t="s">
        <v>46</v>
      </c>
      <c r="B15" s="85">
        <v>-1269852</v>
      </c>
      <c r="C15" s="85">
        <v>-532887</v>
      </c>
      <c r="D15" s="66"/>
    </row>
    <row r="16" spans="1:4" s="32" customFormat="1" x14ac:dyDescent="0.25">
      <c r="A16" s="38"/>
      <c r="B16" s="86"/>
      <c r="C16" s="86"/>
      <c r="D16" s="66"/>
    </row>
    <row r="17" spans="1:5" s="32" customFormat="1" x14ac:dyDescent="0.25">
      <c r="A17" s="36"/>
      <c r="B17" s="84"/>
      <c r="C17" s="84"/>
      <c r="D17" s="66"/>
    </row>
    <row r="18" spans="1:5" s="32" customFormat="1" ht="30.75" customHeight="1" x14ac:dyDescent="0.25">
      <c r="A18" s="40" t="s">
        <v>47</v>
      </c>
      <c r="B18" s="87">
        <f>SUM(B14:B15)</f>
        <v>1374729</v>
      </c>
      <c r="C18" s="87">
        <f>SUM(C14:C15)</f>
        <v>972412</v>
      </c>
      <c r="D18" s="66"/>
    </row>
    <row r="19" spans="1:5" s="32" customFormat="1" x14ac:dyDescent="0.25">
      <c r="A19" s="41" t="s">
        <v>23</v>
      </c>
      <c r="B19" s="85">
        <v>441072</v>
      </c>
      <c r="C19" s="85">
        <v>263778</v>
      </c>
      <c r="D19" s="66"/>
    </row>
    <row r="20" spans="1:5" s="32" customFormat="1" x14ac:dyDescent="0.25">
      <c r="A20" s="41" t="s">
        <v>24</v>
      </c>
      <c r="B20" s="85">
        <v>-34243</v>
      </c>
      <c r="C20" s="85">
        <v>-9972</v>
      </c>
      <c r="D20" s="66"/>
    </row>
    <row r="21" spans="1:5" s="32" customFormat="1" x14ac:dyDescent="0.25">
      <c r="A21" s="41" t="s">
        <v>52</v>
      </c>
      <c r="B21" s="85">
        <v>264334</v>
      </c>
      <c r="C21" s="85">
        <v>70350</v>
      </c>
      <c r="D21" s="66"/>
    </row>
    <row r="22" spans="1:5" s="32" customFormat="1" ht="25.5" x14ac:dyDescent="0.25">
      <c r="A22" s="41" t="s">
        <v>53</v>
      </c>
      <c r="B22" s="85">
        <v>10595</v>
      </c>
      <c r="C22" s="85">
        <v>265</v>
      </c>
      <c r="D22" s="66"/>
    </row>
    <row r="23" spans="1:5" s="32" customFormat="1" x14ac:dyDescent="0.25">
      <c r="A23" s="41" t="s">
        <v>54</v>
      </c>
      <c r="B23" s="85">
        <v>90748</v>
      </c>
      <c r="C23" s="85">
        <v>52796</v>
      </c>
      <c r="D23" s="66"/>
    </row>
    <row r="24" spans="1:5" s="68" customFormat="1" x14ac:dyDescent="0.25">
      <c r="A24" s="40" t="s">
        <v>55</v>
      </c>
      <c r="B24" s="87">
        <f>SUM(B18:B23)</f>
        <v>2147235</v>
      </c>
      <c r="C24" s="87">
        <f>SUM(C18:C23)</f>
        <v>1349629</v>
      </c>
      <c r="D24" s="67"/>
    </row>
    <row r="25" spans="1:5" s="32" customFormat="1" x14ac:dyDescent="0.25">
      <c r="A25" s="41" t="s">
        <v>25</v>
      </c>
      <c r="B25" s="85">
        <v>-1637959</v>
      </c>
      <c r="C25" s="85">
        <v>-956024</v>
      </c>
      <c r="D25" s="39"/>
    </row>
    <row r="26" spans="1:5" s="32" customFormat="1" x14ac:dyDescent="0.25">
      <c r="A26" s="41" t="s">
        <v>56</v>
      </c>
      <c r="B26" s="85">
        <v>-4925</v>
      </c>
      <c r="C26" s="85">
        <v>-7698</v>
      </c>
      <c r="D26" s="66"/>
    </row>
    <row r="27" spans="1:5" s="68" customFormat="1" ht="14.25" customHeight="1" x14ac:dyDescent="0.25">
      <c r="A27" s="40" t="s">
        <v>26</v>
      </c>
      <c r="B27" s="87">
        <f>SUM(B24,B25,B26)</f>
        <v>504351</v>
      </c>
      <c r="C27" s="87">
        <f>SUM(C24,C25,C26)</f>
        <v>385907</v>
      </c>
      <c r="D27" s="67"/>
      <c r="E27" s="81"/>
    </row>
    <row r="28" spans="1:5" s="32" customFormat="1" x14ac:dyDescent="0.25">
      <c r="A28" s="41" t="s">
        <v>27</v>
      </c>
      <c r="B28" s="85">
        <v>-86871</v>
      </c>
      <c r="C28" s="85">
        <v>-84930</v>
      </c>
      <c r="D28" s="66"/>
    </row>
    <row r="29" spans="1:5" s="32" customFormat="1" x14ac:dyDescent="0.25">
      <c r="A29" s="41"/>
      <c r="B29" s="85"/>
      <c r="C29" s="85"/>
      <c r="D29" s="66"/>
    </row>
    <row r="30" spans="1:5" s="68" customFormat="1" x14ac:dyDescent="0.25">
      <c r="A30" s="76" t="s">
        <v>28</v>
      </c>
      <c r="B30" s="111">
        <f>SUM(B27,B28)</f>
        <v>417480</v>
      </c>
      <c r="C30" s="111">
        <f>SUM(C27,C28)</f>
        <v>300977</v>
      </c>
      <c r="D30" s="67"/>
    </row>
    <row r="31" spans="1:5" s="32" customFormat="1" x14ac:dyDescent="0.25">
      <c r="A31" s="38"/>
      <c r="B31" s="86"/>
      <c r="C31" s="86"/>
      <c r="D31" s="66"/>
    </row>
    <row r="32" spans="1:5" s="32" customFormat="1" x14ac:dyDescent="0.25">
      <c r="A32" s="36"/>
      <c r="B32" s="84"/>
      <c r="C32" s="84"/>
      <c r="D32" s="66"/>
    </row>
    <row r="33" spans="1:6" s="45" customFormat="1" x14ac:dyDescent="0.25">
      <c r="A33" s="48" t="s">
        <v>57</v>
      </c>
      <c r="B33" s="88"/>
      <c r="C33" s="88"/>
    </row>
    <row r="34" spans="1:6" s="45" customFormat="1" ht="25.5" x14ac:dyDescent="0.25">
      <c r="A34" s="17" t="s">
        <v>58</v>
      </c>
      <c r="B34" s="88"/>
      <c r="C34" s="88"/>
    </row>
    <row r="35" spans="1:6" s="45" customFormat="1" ht="16.5" customHeight="1" x14ac:dyDescent="0.25">
      <c r="A35" s="17" t="s">
        <v>29</v>
      </c>
      <c r="B35" s="112">
        <v>-173584</v>
      </c>
      <c r="C35" s="85">
        <v>-98471</v>
      </c>
    </row>
    <row r="36" spans="1:6" s="45" customFormat="1" ht="25.5" x14ac:dyDescent="0.25">
      <c r="A36" s="17" t="s">
        <v>30</v>
      </c>
      <c r="B36" s="112">
        <v>-10595</v>
      </c>
      <c r="C36" s="85">
        <v>-265</v>
      </c>
    </row>
    <row r="37" spans="1:6" s="45" customFormat="1" ht="25.5" x14ac:dyDescent="0.25">
      <c r="A37" s="17" t="s">
        <v>59</v>
      </c>
      <c r="B37" s="112">
        <v>0</v>
      </c>
      <c r="C37" s="85">
        <v>13836</v>
      </c>
    </row>
    <row r="38" spans="1:6" s="45" customFormat="1" ht="6" customHeight="1" x14ac:dyDescent="0.25">
      <c r="A38" s="46"/>
      <c r="B38" s="89"/>
      <c r="C38" s="89"/>
    </row>
    <row r="39" spans="1:6" s="45" customFormat="1" ht="8.25" customHeight="1" x14ac:dyDescent="0.25">
      <c r="A39" s="47"/>
      <c r="B39" s="90"/>
      <c r="C39" s="90"/>
    </row>
    <row r="40" spans="1:6" s="45" customFormat="1" x14ac:dyDescent="0.25">
      <c r="A40" s="46" t="s">
        <v>31</v>
      </c>
      <c r="B40" s="113">
        <f>SUM(B35:B37)</f>
        <v>-184179</v>
      </c>
      <c r="C40" s="113">
        <f>SUM(C35:C37)</f>
        <v>-84900</v>
      </c>
    </row>
    <row r="41" spans="1:6" s="45" customFormat="1" ht="7.5" customHeight="1" x14ac:dyDescent="0.25">
      <c r="A41" s="42"/>
      <c r="B41" s="86"/>
      <c r="C41" s="86"/>
    </row>
    <row r="42" spans="1:6" s="45" customFormat="1" ht="9.75" customHeight="1" x14ac:dyDescent="0.25">
      <c r="A42" s="43"/>
      <c r="B42" s="84"/>
      <c r="C42" s="84"/>
    </row>
    <row r="43" spans="1:6" s="45" customFormat="1" x14ac:dyDescent="0.25">
      <c r="A43" s="48" t="s">
        <v>32</v>
      </c>
      <c r="B43" s="114">
        <f>SUM(B30,B40)</f>
        <v>233301</v>
      </c>
      <c r="C43" s="114">
        <f>SUM(C30,C40)</f>
        <v>216077</v>
      </c>
    </row>
    <row r="44" spans="1:6" s="45" customFormat="1" ht="5.25" customHeight="1" thickBot="1" x14ac:dyDescent="0.3">
      <c r="A44" s="69"/>
      <c r="B44" s="91"/>
      <c r="C44" s="91"/>
    </row>
    <row r="45" spans="1:6" s="33" customFormat="1" ht="27" hidden="1" customHeight="1" x14ac:dyDescent="0.2">
      <c r="A45" s="40" t="s">
        <v>36</v>
      </c>
      <c r="B45" s="92" t="e">
        <f>#REF!/B48*1000</f>
        <v>#REF!</v>
      </c>
      <c r="C45" s="92" t="e">
        <f>#REF!/C48*1000</f>
        <v>#REF!</v>
      </c>
      <c r="D45" s="52"/>
      <c r="E45" s="34"/>
      <c r="F45" s="34"/>
    </row>
    <row r="46" spans="1:6" s="33" customFormat="1" ht="6" hidden="1" customHeight="1" x14ac:dyDescent="0.2">
      <c r="A46" s="50"/>
      <c r="B46" s="93"/>
      <c r="C46" s="94"/>
      <c r="D46" s="53"/>
      <c r="E46" s="34"/>
      <c r="F46" s="34"/>
    </row>
    <row r="47" spans="1:6" s="33" customFormat="1" ht="8.25" hidden="1" customHeight="1" x14ac:dyDescent="0.2">
      <c r="A47" s="36"/>
      <c r="B47" s="95"/>
      <c r="C47" s="96"/>
      <c r="D47" s="54"/>
      <c r="E47" s="34"/>
      <c r="F47" s="34"/>
    </row>
    <row r="48" spans="1:6" s="33" customFormat="1" hidden="1" x14ac:dyDescent="0.2">
      <c r="A48" s="40" t="s">
        <v>37</v>
      </c>
      <c r="B48" s="97">
        <f>C63</f>
        <v>500000</v>
      </c>
      <c r="C48" s="98">
        <v>332290</v>
      </c>
      <c r="D48" s="55"/>
      <c r="E48" s="34"/>
      <c r="F48" s="34"/>
    </row>
    <row r="49" spans="1:6" s="33" customFormat="1" ht="4.5" hidden="1" customHeight="1" thickBot="1" x14ac:dyDescent="0.25">
      <c r="A49" s="51"/>
      <c r="B49" s="99"/>
      <c r="C49" s="99"/>
      <c r="D49" s="49"/>
      <c r="E49" s="34"/>
      <c r="F49" s="34"/>
    </row>
    <row r="50" spans="1:6" s="5" customFormat="1" x14ac:dyDescent="0.2">
      <c r="B50" s="100"/>
      <c r="C50" s="101"/>
      <c r="E50" s="6"/>
      <c r="F50" s="6"/>
    </row>
    <row r="51" spans="1:6" s="5" customFormat="1" x14ac:dyDescent="0.2">
      <c r="B51" s="100"/>
      <c r="C51" s="101"/>
      <c r="E51" s="6"/>
      <c r="F51" s="6"/>
    </row>
    <row r="52" spans="1:6" s="11" customFormat="1" ht="15" x14ac:dyDescent="0.25">
      <c r="A52" s="11" t="s">
        <v>33</v>
      </c>
      <c r="B52" s="102" t="s">
        <v>33</v>
      </c>
      <c r="C52" s="102"/>
    </row>
    <row r="53" spans="1:6" s="11" customFormat="1" ht="15" x14ac:dyDescent="0.25">
      <c r="A53" s="12"/>
      <c r="B53" s="102"/>
      <c r="C53" s="102"/>
    </row>
    <row r="54" spans="1:6" s="13" customFormat="1" ht="14.25" x14ac:dyDescent="0.2">
      <c r="A54" s="13" t="s">
        <v>62</v>
      </c>
      <c r="B54" s="103" t="s">
        <v>34</v>
      </c>
      <c r="C54" s="103"/>
    </row>
    <row r="55" spans="1:6" s="13" customFormat="1" ht="14.25" x14ac:dyDescent="0.2">
      <c r="A55" s="14" t="s">
        <v>63</v>
      </c>
      <c r="B55" s="103" t="s">
        <v>35</v>
      </c>
      <c r="C55" s="103"/>
    </row>
    <row r="56" spans="1:6" s="1" customFormat="1" ht="12" x14ac:dyDescent="0.2">
      <c r="A56" s="2"/>
      <c r="B56" s="104"/>
      <c r="C56" s="104"/>
    </row>
    <row r="59" spans="1:6" s="57" customFormat="1" x14ac:dyDescent="0.2">
      <c r="A59" s="56" t="s">
        <v>40</v>
      </c>
      <c r="B59" s="105">
        <v>500000</v>
      </c>
      <c r="C59" s="105">
        <v>500000</v>
      </c>
    </row>
    <row r="60" spans="1:6" s="57" customFormat="1" x14ac:dyDescent="0.2">
      <c r="A60" s="58" t="s">
        <v>38</v>
      </c>
      <c r="B60" s="106">
        <v>950000</v>
      </c>
      <c r="C60" s="106">
        <v>500000</v>
      </c>
    </row>
    <row r="61" spans="1:6" s="57" customFormat="1" x14ac:dyDescent="0.2">
      <c r="A61" s="58" t="s">
        <v>39</v>
      </c>
      <c r="B61" s="106">
        <v>950000</v>
      </c>
      <c r="C61" s="106">
        <v>500000</v>
      </c>
    </row>
    <row r="62" spans="1:6" s="57" customFormat="1" x14ac:dyDescent="0.2">
      <c r="A62" s="58" t="s">
        <v>41</v>
      </c>
      <c r="B62" s="106">
        <f t="shared" ref="B62:C62" si="0">B61</f>
        <v>950000</v>
      </c>
      <c r="C62" s="106">
        <f t="shared" si="0"/>
        <v>500000</v>
      </c>
    </row>
    <row r="63" spans="1:6" s="57" customFormat="1" x14ac:dyDescent="0.2">
      <c r="A63" s="59"/>
      <c r="B63" s="106">
        <f>AVERAGE(B59,B61,B60,B62)</f>
        <v>837500</v>
      </c>
      <c r="C63" s="106">
        <f>AVERAGE(C59,C61,C60,C62)</f>
        <v>500000</v>
      </c>
    </row>
    <row r="64" spans="1:6" s="57" customFormat="1" x14ac:dyDescent="0.2">
      <c r="A64" s="58"/>
      <c r="B64" s="107"/>
      <c r="C64" s="108"/>
    </row>
    <row r="65" spans="1:6" s="60" customFormat="1" x14ac:dyDescent="0.2">
      <c r="A65" s="58" t="s">
        <v>42</v>
      </c>
      <c r="B65" s="105">
        <v>332290</v>
      </c>
      <c r="C65" s="108"/>
      <c r="E65" s="57"/>
      <c r="F65" s="57"/>
    </row>
    <row r="66" spans="1:6" s="60" customFormat="1" x14ac:dyDescent="0.2">
      <c r="A66" s="58" t="s">
        <v>38</v>
      </c>
      <c r="B66" s="106">
        <f t="shared" ref="B66:B68" si="1">B65</f>
        <v>332290</v>
      </c>
      <c r="C66" s="108"/>
      <c r="E66" s="57"/>
      <c r="F66" s="57"/>
    </row>
    <row r="67" spans="1:6" s="60" customFormat="1" x14ac:dyDescent="0.2">
      <c r="A67" s="58" t="s">
        <v>39</v>
      </c>
      <c r="B67" s="106">
        <f t="shared" si="1"/>
        <v>332290</v>
      </c>
      <c r="C67" s="108"/>
      <c r="E67" s="57"/>
      <c r="F67" s="57"/>
    </row>
    <row r="68" spans="1:6" s="60" customFormat="1" x14ac:dyDescent="0.2">
      <c r="A68" s="58" t="s">
        <v>43</v>
      </c>
      <c r="B68" s="106">
        <f t="shared" si="1"/>
        <v>332290</v>
      </c>
      <c r="C68" s="108"/>
      <c r="E68" s="57"/>
      <c r="F68" s="57"/>
    </row>
    <row r="69" spans="1:6" s="57" customFormat="1" x14ac:dyDescent="0.2">
      <c r="A69" s="58"/>
      <c r="B69" s="106">
        <f>AVERAGE(B65,B67,B66,B68)</f>
        <v>332290</v>
      </c>
      <c r="C69" s="108"/>
    </row>
  </sheetData>
  <mergeCells count="2">
    <mergeCell ref="A6:C6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49"/>
  <sheetViews>
    <sheetView workbookViewId="0">
      <selection activeCell="A35" sqref="A35"/>
    </sheetView>
  </sheetViews>
  <sheetFormatPr defaultRowHeight="12.75" x14ac:dyDescent="0.2"/>
  <cols>
    <col min="1" max="1" width="53" style="134" customWidth="1"/>
    <col min="2" max="3" width="17.85546875" style="133" customWidth="1"/>
    <col min="4" max="16384" width="9.140625" style="134"/>
  </cols>
  <sheetData>
    <row r="1" spans="1:12" ht="12" customHeight="1" x14ac:dyDescent="0.2"/>
    <row r="2" spans="1:12" ht="56.25" customHeight="1" x14ac:dyDescent="0.2"/>
    <row r="3" spans="1:12" ht="30" customHeight="1" x14ac:dyDescent="0.25">
      <c r="A3" s="178" t="s">
        <v>182</v>
      </c>
      <c r="B3" s="179"/>
      <c r="C3" s="179"/>
    </row>
    <row r="4" spans="1:12" x14ac:dyDescent="0.2">
      <c r="A4" s="135"/>
      <c r="B4" s="136"/>
      <c r="C4" s="136"/>
    </row>
    <row r="5" spans="1:12" s="121" customFormat="1" x14ac:dyDescent="0.25">
      <c r="A5" s="176" t="s">
        <v>70</v>
      </c>
      <c r="B5" s="137" t="s">
        <v>122</v>
      </c>
      <c r="C5" s="137" t="s">
        <v>97</v>
      </c>
    </row>
    <row r="6" spans="1:12" s="121" customFormat="1" x14ac:dyDescent="0.25">
      <c r="A6" s="177"/>
      <c r="B6" s="138" t="s">
        <v>123</v>
      </c>
      <c r="C6" s="138" t="s">
        <v>71</v>
      </c>
    </row>
    <row r="7" spans="1:12" s="121" customFormat="1" x14ac:dyDescent="0.25">
      <c r="A7" s="15" t="s">
        <v>98</v>
      </c>
      <c r="B7" s="120"/>
      <c r="C7" s="120"/>
    </row>
    <row r="8" spans="1:12" s="121" customFormat="1" x14ac:dyDescent="0.25">
      <c r="A8" s="17" t="s">
        <v>99</v>
      </c>
      <c r="B8" s="18">
        <v>40334709</v>
      </c>
      <c r="C8" s="18">
        <v>29973311</v>
      </c>
      <c r="D8" s="120"/>
      <c r="E8" s="120"/>
      <c r="F8" s="120"/>
      <c r="G8" s="120"/>
      <c r="H8" s="120"/>
      <c r="I8" s="120"/>
      <c r="J8" s="120"/>
    </row>
    <row r="9" spans="1:12" s="121" customFormat="1" x14ac:dyDescent="0.25">
      <c r="A9" s="17" t="s">
        <v>100</v>
      </c>
      <c r="B9" s="18">
        <v>1085033</v>
      </c>
      <c r="C9" s="18">
        <v>470298</v>
      </c>
    </row>
    <row r="10" spans="1:12" s="121" customFormat="1" hidden="1" x14ac:dyDescent="0.25">
      <c r="A10" s="17" t="s">
        <v>101</v>
      </c>
      <c r="B10" s="18"/>
      <c r="C10" s="18">
        <v>0</v>
      </c>
    </row>
    <row r="11" spans="1:12" s="121" customFormat="1" x14ac:dyDescent="0.25">
      <c r="A11" s="17" t="s">
        <v>102</v>
      </c>
      <c r="B11" s="18">
        <v>160171591</v>
      </c>
      <c r="C11" s="18">
        <v>143246719</v>
      </c>
    </row>
    <row r="12" spans="1:12" s="121" customFormat="1" x14ac:dyDescent="0.25">
      <c r="A12" s="17" t="s">
        <v>103</v>
      </c>
      <c r="B12" s="18">
        <v>53503039</v>
      </c>
      <c r="C12" s="18">
        <v>46110289</v>
      </c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s="121" customFormat="1" x14ac:dyDescent="0.25">
      <c r="A13" s="17" t="s">
        <v>104</v>
      </c>
      <c r="B13" s="18">
        <v>2323922</v>
      </c>
      <c r="C13" s="18">
        <v>2269292</v>
      </c>
    </row>
    <row r="14" spans="1:12" s="120" customFormat="1" x14ac:dyDescent="0.25">
      <c r="A14" s="17" t="s">
        <v>183</v>
      </c>
      <c r="B14" s="18">
        <v>165933</v>
      </c>
      <c r="C14" s="18">
        <v>587</v>
      </c>
    </row>
    <row r="15" spans="1:12" s="121" customFormat="1" x14ac:dyDescent="0.25">
      <c r="A15" s="17" t="s">
        <v>105</v>
      </c>
      <c r="B15" s="18">
        <v>778493</v>
      </c>
      <c r="C15" s="18">
        <v>702983</v>
      </c>
    </row>
    <row r="16" spans="1:12" s="121" customFormat="1" x14ac:dyDescent="0.25">
      <c r="A16" s="19"/>
      <c r="B16" s="120"/>
      <c r="C16" s="120"/>
    </row>
    <row r="17" spans="1:5" s="121" customFormat="1" x14ac:dyDescent="0.25">
      <c r="A17" s="21"/>
      <c r="B17" s="123"/>
      <c r="C17" s="123"/>
    </row>
    <row r="18" spans="1:5" s="121" customFormat="1" x14ac:dyDescent="0.2">
      <c r="A18" s="23" t="s">
        <v>106</v>
      </c>
      <c r="B18" s="124">
        <f>SUM(B8:B15)</f>
        <v>258362720</v>
      </c>
      <c r="C18" s="124">
        <f>SUM(C8:C15)</f>
        <v>222773479</v>
      </c>
      <c r="D18" s="139"/>
      <c r="E18" s="125"/>
    </row>
    <row r="19" spans="1:5" s="121" customFormat="1" ht="13.5" thickBot="1" x14ac:dyDescent="0.3">
      <c r="A19" s="25"/>
      <c r="B19" s="126"/>
      <c r="C19" s="126"/>
    </row>
    <row r="20" spans="1:5" s="121" customFormat="1" x14ac:dyDescent="0.25">
      <c r="A20" s="27"/>
      <c r="B20" s="120"/>
      <c r="C20" s="120"/>
    </row>
    <row r="21" spans="1:5" s="121" customFormat="1" x14ac:dyDescent="0.25">
      <c r="A21" s="15" t="s">
        <v>107</v>
      </c>
      <c r="B21" s="18"/>
      <c r="C21" s="18"/>
    </row>
    <row r="22" spans="1:5" s="121" customFormat="1" x14ac:dyDescent="0.25">
      <c r="A22" s="17" t="s">
        <v>108</v>
      </c>
      <c r="B22" s="18">
        <v>220039754</v>
      </c>
      <c r="C22" s="18">
        <v>193921414</v>
      </c>
    </row>
    <row r="23" spans="1:5" s="121" customFormat="1" x14ac:dyDescent="0.25">
      <c r="A23" s="17" t="s">
        <v>109</v>
      </c>
      <c r="B23" s="18">
        <v>40</v>
      </c>
      <c r="C23" s="18">
        <v>40</v>
      </c>
    </row>
    <row r="24" spans="1:5" s="121" customFormat="1" x14ac:dyDescent="0.25">
      <c r="A24" s="17" t="s">
        <v>110</v>
      </c>
      <c r="B24" s="18">
        <v>9816228</v>
      </c>
      <c r="C24" s="18">
        <v>7055362</v>
      </c>
    </row>
    <row r="25" spans="1:5" s="121" customFormat="1" x14ac:dyDescent="0.25">
      <c r="A25" s="17" t="s">
        <v>111</v>
      </c>
      <c r="B25" s="18">
        <v>5154282</v>
      </c>
      <c r="C25" s="18">
        <v>5036377</v>
      </c>
    </row>
    <row r="26" spans="1:5" s="121" customFormat="1" hidden="1" x14ac:dyDescent="0.25">
      <c r="A26" s="17" t="s">
        <v>112</v>
      </c>
    </row>
    <row r="27" spans="1:5" s="121" customFormat="1" x14ac:dyDescent="0.25">
      <c r="A27" s="17" t="s">
        <v>113</v>
      </c>
      <c r="B27" s="18">
        <v>92714</v>
      </c>
      <c r="C27" s="18">
        <v>92714</v>
      </c>
    </row>
    <row r="28" spans="1:5" s="121" customFormat="1" x14ac:dyDescent="0.25">
      <c r="A28" s="17" t="s">
        <v>114</v>
      </c>
      <c r="B28" s="18">
        <v>675428</v>
      </c>
      <c r="C28" s="18">
        <v>316599</v>
      </c>
      <c r="D28" s="127"/>
      <c r="E28" s="128"/>
    </row>
    <row r="29" spans="1:5" s="121" customFormat="1" x14ac:dyDescent="0.25">
      <c r="A29" s="19"/>
      <c r="B29" s="120"/>
      <c r="C29" s="120"/>
    </row>
    <row r="30" spans="1:5" s="121" customFormat="1" x14ac:dyDescent="0.25">
      <c r="A30" s="21"/>
      <c r="B30" s="123"/>
      <c r="C30" s="123"/>
    </row>
    <row r="31" spans="1:5" s="129" customFormat="1" x14ac:dyDescent="0.25">
      <c r="A31" s="23" t="s">
        <v>115</v>
      </c>
      <c r="B31" s="124">
        <f>SUM(B22:B28)</f>
        <v>235778446</v>
      </c>
      <c r="C31" s="124">
        <f>SUM(C22:C28)</f>
        <v>206422506</v>
      </c>
    </row>
    <row r="32" spans="1:5" s="121" customFormat="1" ht="13.5" thickBot="1" x14ac:dyDescent="0.3">
      <c r="A32" s="25"/>
      <c r="B32" s="126"/>
      <c r="C32" s="126"/>
    </row>
    <row r="33" spans="1:4" s="121" customFormat="1" x14ac:dyDescent="0.25">
      <c r="A33" s="27"/>
      <c r="B33" s="120"/>
      <c r="C33" s="120"/>
    </row>
    <row r="34" spans="1:4" s="121" customFormat="1" x14ac:dyDescent="0.25">
      <c r="A34" s="15" t="s">
        <v>116</v>
      </c>
      <c r="B34" s="120"/>
      <c r="C34" s="120"/>
    </row>
    <row r="35" spans="1:4" s="121" customFormat="1" x14ac:dyDescent="0.25">
      <c r="A35" s="17" t="s">
        <v>117</v>
      </c>
      <c r="B35" s="18">
        <v>20500000</v>
      </c>
      <c r="C35" s="18">
        <v>14500000</v>
      </c>
    </row>
    <row r="36" spans="1:4" s="121" customFormat="1" x14ac:dyDescent="0.25">
      <c r="A36" s="17" t="s">
        <v>118</v>
      </c>
      <c r="B36" s="18">
        <v>73102</v>
      </c>
      <c r="C36" s="18">
        <v>257281</v>
      </c>
    </row>
    <row r="37" spans="1:4" s="121" customFormat="1" x14ac:dyDescent="0.25">
      <c r="A37" s="19" t="s">
        <v>119</v>
      </c>
      <c r="B37" s="18">
        <v>2011172</v>
      </c>
      <c r="C37" s="18">
        <v>1593692</v>
      </c>
    </row>
    <row r="38" spans="1:4" s="121" customFormat="1" x14ac:dyDescent="0.25">
      <c r="A38" s="19"/>
      <c r="B38" s="120"/>
      <c r="C38" s="120"/>
    </row>
    <row r="39" spans="1:4" s="121" customFormat="1" x14ac:dyDescent="0.25">
      <c r="A39" s="29"/>
      <c r="B39" s="123"/>
      <c r="C39" s="123"/>
    </row>
    <row r="40" spans="1:4" s="129" customFormat="1" x14ac:dyDescent="0.25">
      <c r="A40" s="23" t="s">
        <v>120</v>
      </c>
      <c r="B40" s="124">
        <f>SUM(B35:B37)</f>
        <v>22584274</v>
      </c>
      <c r="C40" s="124">
        <f>SUM(C35:C37)</f>
        <v>16350973</v>
      </c>
    </row>
    <row r="41" spans="1:4" s="121" customFormat="1" ht="13.5" thickBot="1" x14ac:dyDescent="0.3">
      <c r="A41" s="25"/>
      <c r="B41" s="126"/>
      <c r="C41" s="126"/>
    </row>
    <row r="42" spans="1:4" s="121" customFormat="1" x14ac:dyDescent="0.25">
      <c r="A42" s="30"/>
      <c r="B42" s="130"/>
      <c r="C42" s="130"/>
    </row>
    <row r="43" spans="1:4" s="129" customFormat="1" x14ac:dyDescent="0.25">
      <c r="A43" s="23" t="s">
        <v>121</v>
      </c>
      <c r="B43" s="124">
        <f>B40+B31</f>
        <v>258362720</v>
      </c>
      <c r="C43" s="124">
        <f>C40+C31</f>
        <v>222773479</v>
      </c>
      <c r="D43" s="131"/>
    </row>
    <row r="44" spans="1:4" s="121" customFormat="1" ht="13.5" thickBot="1" x14ac:dyDescent="0.3">
      <c r="A44" s="25"/>
      <c r="B44" s="126"/>
      <c r="C44" s="126"/>
    </row>
    <row r="45" spans="1:4" x14ac:dyDescent="0.2">
      <c r="A45" s="132"/>
    </row>
    <row r="46" spans="1:4" s="115" customFormat="1" x14ac:dyDescent="0.2">
      <c r="A46" s="115" t="s">
        <v>33</v>
      </c>
      <c r="B46" s="140" t="s">
        <v>33</v>
      </c>
      <c r="C46" s="140"/>
    </row>
    <row r="47" spans="1:4" s="115" customFormat="1" x14ac:dyDescent="0.2">
      <c r="A47" s="117"/>
      <c r="B47" s="140"/>
      <c r="C47" s="140"/>
    </row>
    <row r="48" spans="1:4" s="13" customFormat="1" ht="14.25" x14ac:dyDescent="0.2">
      <c r="A48" s="13" t="s">
        <v>62</v>
      </c>
      <c r="B48" s="72" t="s">
        <v>34</v>
      </c>
      <c r="C48" s="72"/>
    </row>
    <row r="49" spans="1:3" s="13" customFormat="1" ht="14.25" x14ac:dyDescent="0.2">
      <c r="A49" s="14" t="s">
        <v>95</v>
      </c>
      <c r="B49" s="72" t="s">
        <v>96</v>
      </c>
      <c r="C49" s="72"/>
    </row>
  </sheetData>
  <mergeCells count="2">
    <mergeCell ref="A3:C3"/>
    <mergeCell ref="A5:A6"/>
  </mergeCells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69"/>
  <sheetViews>
    <sheetView workbookViewId="0">
      <selection activeCell="A10" sqref="A10"/>
    </sheetView>
  </sheetViews>
  <sheetFormatPr defaultRowHeight="12.75" x14ac:dyDescent="0.2"/>
  <cols>
    <col min="1" max="1" width="48.28515625" style="151" customWidth="1"/>
    <col min="2" max="3" width="19.28515625" style="96" customWidth="1"/>
    <col min="4" max="16384" width="9.140625" style="34"/>
  </cols>
  <sheetData>
    <row r="1" spans="1:4" ht="12.75" customHeight="1" x14ac:dyDescent="0.2"/>
    <row r="2" spans="1:4" ht="12.75" customHeight="1" x14ac:dyDescent="0.2"/>
    <row r="3" spans="1:4" ht="12.75" customHeight="1" x14ac:dyDescent="0.2"/>
    <row r="4" spans="1:4" ht="12.75" customHeight="1" x14ac:dyDescent="0.2"/>
    <row r="5" spans="1:4" ht="12.75" customHeight="1" x14ac:dyDescent="0.2"/>
    <row r="6" spans="1:4" s="156" customFormat="1" ht="33" customHeight="1" x14ac:dyDescent="0.25">
      <c r="A6" s="180" t="s">
        <v>184</v>
      </c>
      <c r="B6" s="180"/>
      <c r="C6" s="180"/>
    </row>
    <row r="7" spans="1:4" s="32" customFormat="1" x14ac:dyDescent="0.25">
      <c r="A7" s="176" t="s">
        <v>70</v>
      </c>
      <c r="B7" s="118" t="s">
        <v>185</v>
      </c>
      <c r="C7" s="118" t="s">
        <v>185</v>
      </c>
    </row>
    <row r="8" spans="1:4" s="32" customFormat="1" x14ac:dyDescent="0.25">
      <c r="A8" s="177"/>
      <c r="B8" s="119" t="s">
        <v>71</v>
      </c>
      <c r="C8" s="119" t="s">
        <v>72</v>
      </c>
    </row>
    <row r="9" spans="1:4" s="32" customFormat="1" x14ac:dyDescent="0.25">
      <c r="A9" s="35"/>
      <c r="B9" s="84"/>
      <c r="C9" s="84"/>
    </row>
    <row r="10" spans="1:4" s="32" customFormat="1" x14ac:dyDescent="0.25">
      <c r="A10" s="36" t="s">
        <v>73</v>
      </c>
      <c r="B10" s="85">
        <v>5885949</v>
      </c>
      <c r="C10" s="85">
        <v>2536098</v>
      </c>
      <c r="D10" s="39"/>
    </row>
    <row r="11" spans="1:4" s="32" customFormat="1" x14ac:dyDescent="0.25">
      <c r="A11" s="37" t="s">
        <v>74</v>
      </c>
      <c r="B11" s="110">
        <v>-3241368</v>
      </c>
      <c r="C11" s="110">
        <v>-1030799</v>
      </c>
      <c r="D11" s="39"/>
    </row>
    <row r="12" spans="1:4" s="32" customFormat="1" x14ac:dyDescent="0.25">
      <c r="A12" s="38"/>
      <c r="B12" s="86"/>
      <c r="C12" s="86"/>
      <c r="D12" s="46"/>
    </row>
    <row r="13" spans="1:4" s="32" customFormat="1" x14ac:dyDescent="0.25">
      <c r="A13" s="36"/>
      <c r="B13" s="84"/>
      <c r="C13" s="84"/>
      <c r="D13" s="46"/>
    </row>
    <row r="14" spans="1:4" s="32" customFormat="1" x14ac:dyDescent="0.25">
      <c r="A14" s="35" t="s">
        <v>75</v>
      </c>
      <c r="B14" s="87">
        <f>SUM(B10:B11)</f>
        <v>2644581</v>
      </c>
      <c r="C14" s="87">
        <f>SUM(C10:C11)</f>
        <v>1505299</v>
      </c>
      <c r="D14" s="44"/>
    </row>
    <row r="15" spans="1:4" s="32" customFormat="1" ht="25.5" x14ac:dyDescent="0.25">
      <c r="A15" s="41" t="s">
        <v>76</v>
      </c>
      <c r="B15" s="85">
        <v>-1269852</v>
      </c>
      <c r="C15" s="85">
        <v>-532887</v>
      </c>
      <c r="D15" s="66"/>
    </row>
    <row r="16" spans="1:4" s="32" customFormat="1" x14ac:dyDescent="0.25">
      <c r="A16" s="38"/>
      <c r="B16" s="86"/>
      <c r="C16" s="86"/>
      <c r="D16" s="66"/>
    </row>
    <row r="17" spans="1:5" s="32" customFormat="1" x14ac:dyDescent="0.25">
      <c r="A17" s="36"/>
      <c r="B17" s="84"/>
      <c r="C17" s="84"/>
      <c r="D17" s="66"/>
    </row>
    <row r="18" spans="1:5" s="32" customFormat="1" ht="38.25" x14ac:dyDescent="0.25">
      <c r="A18" s="40" t="s">
        <v>77</v>
      </c>
      <c r="B18" s="87">
        <f>SUM(B14:B15)</f>
        <v>1374729</v>
      </c>
      <c r="C18" s="87">
        <f>SUM(C14:C15)</f>
        <v>972412</v>
      </c>
      <c r="D18" s="66"/>
    </row>
    <row r="19" spans="1:5" s="32" customFormat="1" x14ac:dyDescent="0.25">
      <c r="A19" s="41" t="s">
        <v>78</v>
      </c>
      <c r="B19" s="85">
        <v>441072</v>
      </c>
      <c r="C19" s="85">
        <v>263778</v>
      </c>
      <c r="D19" s="66"/>
    </row>
    <row r="20" spans="1:5" s="32" customFormat="1" x14ac:dyDescent="0.25">
      <c r="A20" s="41" t="s">
        <v>79</v>
      </c>
      <c r="B20" s="85">
        <v>-34243</v>
      </c>
      <c r="C20" s="85">
        <v>-9972</v>
      </c>
      <c r="D20" s="66"/>
    </row>
    <row r="21" spans="1:5" s="32" customFormat="1" ht="14.25" customHeight="1" x14ac:dyDescent="0.25">
      <c r="A21" s="41" t="s">
        <v>124</v>
      </c>
      <c r="B21" s="85">
        <v>264334</v>
      </c>
      <c r="C21" s="85">
        <v>70350</v>
      </c>
      <c r="D21" s="66"/>
    </row>
    <row r="22" spans="1:5" s="32" customFormat="1" ht="25.5" x14ac:dyDescent="0.25">
      <c r="A22" s="41" t="s">
        <v>80</v>
      </c>
      <c r="B22" s="85">
        <v>10595</v>
      </c>
      <c r="C22" s="85">
        <v>265</v>
      </c>
      <c r="D22" s="66"/>
    </row>
    <row r="23" spans="1:5" s="32" customFormat="1" x14ac:dyDescent="0.25">
      <c r="A23" s="41" t="s">
        <v>81</v>
      </c>
      <c r="B23" s="85">
        <v>90748</v>
      </c>
      <c r="C23" s="85">
        <v>52796</v>
      </c>
      <c r="D23" s="66"/>
    </row>
    <row r="24" spans="1:5" s="68" customFormat="1" x14ac:dyDescent="0.25">
      <c r="A24" s="40" t="s">
        <v>82</v>
      </c>
      <c r="B24" s="87">
        <f>SUM(B18:B23)</f>
        <v>2147235</v>
      </c>
      <c r="C24" s="87">
        <f>SUM(C18:C23)</f>
        <v>1349629</v>
      </c>
      <c r="D24" s="67"/>
    </row>
    <row r="25" spans="1:5" s="32" customFormat="1" x14ac:dyDescent="0.25">
      <c r="A25" s="41" t="s">
        <v>83</v>
      </c>
      <c r="B25" s="85">
        <v>-1637959</v>
      </c>
      <c r="C25" s="85">
        <v>-956024</v>
      </c>
      <c r="D25" s="39"/>
    </row>
    <row r="26" spans="1:5" s="32" customFormat="1" x14ac:dyDescent="0.25">
      <c r="A26" s="41" t="s">
        <v>84</v>
      </c>
      <c r="B26" s="85">
        <v>-4925</v>
      </c>
      <c r="C26" s="85">
        <v>-7698</v>
      </c>
      <c r="D26" s="66"/>
    </row>
    <row r="27" spans="1:5" s="68" customFormat="1" x14ac:dyDescent="0.25">
      <c r="A27" s="40" t="s">
        <v>85</v>
      </c>
      <c r="B27" s="87">
        <f>SUM(B24,B25,B26)</f>
        <v>504351</v>
      </c>
      <c r="C27" s="87">
        <f>SUM(C24,C25,C26)</f>
        <v>385907</v>
      </c>
      <c r="D27" s="67"/>
      <c r="E27" s="81"/>
    </row>
    <row r="28" spans="1:5" s="32" customFormat="1" x14ac:dyDescent="0.25">
      <c r="A28" s="41" t="s">
        <v>86</v>
      </c>
      <c r="B28" s="85">
        <v>-86871</v>
      </c>
      <c r="C28" s="85">
        <v>-84930</v>
      </c>
      <c r="D28" s="66"/>
    </row>
    <row r="29" spans="1:5" s="32" customFormat="1" x14ac:dyDescent="0.25">
      <c r="A29" s="41"/>
      <c r="B29" s="85"/>
      <c r="C29" s="85"/>
      <c r="D29" s="66"/>
    </row>
    <row r="30" spans="1:5" s="68" customFormat="1" x14ac:dyDescent="0.25">
      <c r="A30" s="76" t="s">
        <v>87</v>
      </c>
      <c r="B30" s="111">
        <f>SUM(B27,B28)</f>
        <v>417480</v>
      </c>
      <c r="C30" s="111">
        <f>SUM(C27,C28)</f>
        <v>300977</v>
      </c>
      <c r="D30" s="67"/>
    </row>
    <row r="31" spans="1:5" s="32" customFormat="1" x14ac:dyDescent="0.25">
      <c r="A31" s="38"/>
      <c r="B31" s="86"/>
      <c r="C31" s="86"/>
      <c r="D31" s="66"/>
    </row>
    <row r="32" spans="1:5" s="32" customFormat="1" x14ac:dyDescent="0.25">
      <c r="A32" s="36"/>
      <c r="B32" s="84"/>
      <c r="C32" s="84"/>
      <c r="D32" s="66"/>
    </row>
    <row r="33" spans="1:6" s="45" customFormat="1" x14ac:dyDescent="0.25">
      <c r="A33" s="48" t="s">
        <v>88</v>
      </c>
      <c r="B33" s="88"/>
      <c r="C33" s="88"/>
    </row>
    <row r="34" spans="1:6" s="45" customFormat="1" ht="25.5" x14ac:dyDescent="0.25">
      <c r="A34" s="17" t="s">
        <v>89</v>
      </c>
      <c r="B34" s="88"/>
      <c r="C34" s="88"/>
    </row>
    <row r="35" spans="1:6" s="45" customFormat="1" x14ac:dyDescent="0.25">
      <c r="A35" s="17" t="s">
        <v>90</v>
      </c>
      <c r="B35" s="112">
        <v>-173584</v>
      </c>
      <c r="C35" s="85">
        <v>-98471</v>
      </c>
    </row>
    <row r="36" spans="1:6" s="45" customFormat="1" ht="25.5" x14ac:dyDescent="0.25">
      <c r="A36" s="17" t="s">
        <v>91</v>
      </c>
      <c r="B36" s="112">
        <v>-10595</v>
      </c>
      <c r="C36" s="85">
        <v>-265</v>
      </c>
    </row>
    <row r="37" spans="1:6" s="45" customFormat="1" ht="25.5" x14ac:dyDescent="0.25">
      <c r="A37" s="17" t="s">
        <v>92</v>
      </c>
      <c r="B37" s="112">
        <v>0</v>
      </c>
      <c r="C37" s="85">
        <v>13836</v>
      </c>
    </row>
    <row r="38" spans="1:6" s="45" customFormat="1" x14ac:dyDescent="0.25">
      <c r="A38" s="46"/>
      <c r="B38" s="89"/>
      <c r="C38" s="89"/>
    </row>
    <row r="39" spans="1:6" s="45" customFormat="1" x14ac:dyDescent="0.25">
      <c r="A39" s="47"/>
      <c r="B39" s="90"/>
      <c r="C39" s="90"/>
    </row>
    <row r="40" spans="1:6" s="45" customFormat="1" x14ac:dyDescent="0.25">
      <c r="A40" s="46" t="s">
        <v>93</v>
      </c>
      <c r="B40" s="113">
        <f>SUM(B35:B37)</f>
        <v>-184179</v>
      </c>
      <c r="C40" s="113">
        <f>SUM(C35:C37)</f>
        <v>-84900</v>
      </c>
    </row>
    <row r="41" spans="1:6" s="45" customFormat="1" x14ac:dyDescent="0.25">
      <c r="A41" s="42"/>
      <c r="B41" s="86"/>
      <c r="C41" s="86"/>
    </row>
    <row r="42" spans="1:6" s="45" customFormat="1" x14ac:dyDescent="0.25">
      <c r="A42" s="43"/>
      <c r="B42" s="84"/>
      <c r="C42" s="84"/>
    </row>
    <row r="43" spans="1:6" s="45" customFormat="1" x14ac:dyDescent="0.25">
      <c r="A43" s="48" t="s">
        <v>94</v>
      </c>
      <c r="B43" s="114">
        <f>SUM(B30,B40)</f>
        <v>233301</v>
      </c>
      <c r="C43" s="114">
        <f>SUM(C30,C40)</f>
        <v>216077</v>
      </c>
    </row>
    <row r="44" spans="1:6" s="45" customFormat="1" ht="13.5" thickBot="1" x14ac:dyDescent="0.3">
      <c r="A44" s="69"/>
      <c r="B44" s="91"/>
      <c r="C44" s="91"/>
    </row>
    <row r="45" spans="1:6" s="33" customFormat="1" ht="38.25" hidden="1" x14ac:dyDescent="0.2">
      <c r="A45" s="40" t="s">
        <v>36</v>
      </c>
      <c r="B45" s="152" t="e">
        <f>#REF!/B48*1000</f>
        <v>#REF!</v>
      </c>
      <c r="C45" s="152" t="e">
        <f>#REF!/C48*1000</f>
        <v>#REF!</v>
      </c>
      <c r="D45" s="153"/>
      <c r="E45" s="34"/>
      <c r="F45" s="34"/>
    </row>
    <row r="46" spans="1:6" s="33" customFormat="1" hidden="1" x14ac:dyDescent="0.2">
      <c r="A46" s="50"/>
      <c r="B46" s="94"/>
      <c r="C46" s="94"/>
      <c r="D46" s="53"/>
      <c r="E46" s="34"/>
      <c r="F46" s="34"/>
    </row>
    <row r="47" spans="1:6" s="33" customFormat="1" hidden="1" x14ac:dyDescent="0.2">
      <c r="A47" s="36"/>
      <c r="B47" s="96"/>
      <c r="C47" s="96"/>
      <c r="D47" s="54"/>
      <c r="E47" s="34"/>
      <c r="F47" s="34"/>
    </row>
    <row r="48" spans="1:6" s="33" customFormat="1" hidden="1" x14ac:dyDescent="0.2">
      <c r="A48" s="40" t="s">
        <v>37</v>
      </c>
      <c r="B48" s="154">
        <f>C63</f>
        <v>500000</v>
      </c>
      <c r="C48" s="98">
        <v>332290</v>
      </c>
      <c r="D48" s="55"/>
      <c r="E48" s="34"/>
      <c r="F48" s="34"/>
    </row>
    <row r="49" spans="1:6" s="33" customFormat="1" ht="13.5" hidden="1" thickBot="1" x14ac:dyDescent="0.25">
      <c r="A49" s="51"/>
      <c r="B49" s="99"/>
      <c r="C49" s="99"/>
      <c r="D49" s="49"/>
      <c r="E49" s="34"/>
      <c r="F49" s="34"/>
    </row>
    <row r="50" spans="1:6" s="33" customFormat="1" x14ac:dyDescent="0.2">
      <c r="B50" s="141"/>
      <c r="C50" s="96"/>
      <c r="E50" s="34"/>
      <c r="F50" s="34"/>
    </row>
    <row r="51" spans="1:6" s="33" customFormat="1" x14ac:dyDescent="0.2">
      <c r="B51" s="141"/>
      <c r="C51" s="96"/>
      <c r="E51" s="34"/>
      <c r="F51" s="34"/>
    </row>
    <row r="52" spans="1:6" s="115" customFormat="1" x14ac:dyDescent="0.2">
      <c r="A52" s="115" t="s">
        <v>33</v>
      </c>
      <c r="B52" s="116" t="s">
        <v>33</v>
      </c>
      <c r="C52" s="116"/>
    </row>
    <row r="53" spans="1:6" s="115" customFormat="1" x14ac:dyDescent="0.2">
      <c r="A53" s="117"/>
      <c r="B53" s="116"/>
      <c r="C53" s="116"/>
    </row>
    <row r="54" spans="1:6" s="13" customFormat="1" ht="14.25" x14ac:dyDescent="0.2">
      <c r="A54" s="13" t="s">
        <v>62</v>
      </c>
      <c r="B54" s="13" t="s">
        <v>34</v>
      </c>
      <c r="C54" s="103"/>
    </row>
    <row r="55" spans="1:6" s="13" customFormat="1" ht="14.25" x14ac:dyDescent="0.2">
      <c r="A55" s="14" t="s">
        <v>95</v>
      </c>
      <c r="B55" s="14" t="s">
        <v>96</v>
      </c>
      <c r="C55" s="103"/>
    </row>
    <row r="56" spans="1:6" s="134" customFormat="1" x14ac:dyDescent="0.2">
      <c r="B56" s="155"/>
      <c r="C56" s="155"/>
    </row>
    <row r="59" spans="1:6" s="144" customFormat="1" x14ac:dyDescent="0.2">
      <c r="A59" s="142" t="s">
        <v>40</v>
      </c>
      <c r="B59" s="143">
        <v>500000</v>
      </c>
      <c r="C59" s="143">
        <v>500000</v>
      </c>
    </row>
    <row r="60" spans="1:6" s="144" customFormat="1" x14ac:dyDescent="0.2">
      <c r="A60" s="145" t="s">
        <v>38</v>
      </c>
      <c r="B60" s="146">
        <v>950000</v>
      </c>
      <c r="C60" s="146">
        <v>500000</v>
      </c>
    </row>
    <row r="61" spans="1:6" s="144" customFormat="1" x14ac:dyDescent="0.2">
      <c r="A61" s="145" t="s">
        <v>39</v>
      </c>
      <c r="B61" s="146">
        <v>950000</v>
      </c>
      <c r="C61" s="146">
        <v>500000</v>
      </c>
    </row>
    <row r="62" spans="1:6" s="144" customFormat="1" x14ac:dyDescent="0.2">
      <c r="A62" s="145" t="s">
        <v>41</v>
      </c>
      <c r="B62" s="146">
        <f>B61</f>
        <v>950000</v>
      </c>
      <c r="C62" s="146">
        <f>C61</f>
        <v>500000</v>
      </c>
    </row>
    <row r="63" spans="1:6" s="144" customFormat="1" x14ac:dyDescent="0.2">
      <c r="A63" s="147"/>
      <c r="B63" s="146">
        <f>AVERAGE(B59,B61,B60,B62)</f>
        <v>837500</v>
      </c>
      <c r="C63" s="146">
        <f>AVERAGE(C59,C61,C60,C62)</f>
        <v>500000</v>
      </c>
    </row>
    <row r="64" spans="1:6" s="144" customFormat="1" x14ac:dyDescent="0.2">
      <c r="A64" s="145"/>
      <c r="B64" s="148"/>
      <c r="C64" s="149"/>
    </row>
    <row r="65" spans="1:6" s="150" customFormat="1" x14ac:dyDescent="0.2">
      <c r="A65" s="145" t="s">
        <v>42</v>
      </c>
      <c r="B65" s="143">
        <v>332290</v>
      </c>
      <c r="C65" s="149"/>
      <c r="E65" s="144"/>
      <c r="F65" s="144"/>
    </row>
    <row r="66" spans="1:6" s="150" customFormat="1" x14ac:dyDescent="0.2">
      <c r="A66" s="145" t="s">
        <v>38</v>
      </c>
      <c r="B66" s="146">
        <f>B65</f>
        <v>332290</v>
      </c>
      <c r="C66" s="149"/>
      <c r="E66" s="144"/>
      <c r="F66" s="144"/>
    </row>
    <row r="67" spans="1:6" s="150" customFormat="1" x14ac:dyDescent="0.2">
      <c r="A67" s="145" t="s">
        <v>39</v>
      </c>
      <c r="B67" s="146">
        <f>B66</f>
        <v>332290</v>
      </c>
      <c r="C67" s="149"/>
      <c r="E67" s="144"/>
      <c r="F67" s="144"/>
    </row>
    <row r="68" spans="1:6" s="150" customFormat="1" x14ac:dyDescent="0.2">
      <c r="A68" s="145" t="s">
        <v>43</v>
      </c>
      <c r="B68" s="146">
        <f>B67</f>
        <v>332290</v>
      </c>
      <c r="C68" s="149"/>
      <c r="E68" s="144"/>
      <c r="F68" s="144"/>
    </row>
    <row r="69" spans="1:6" s="144" customFormat="1" x14ac:dyDescent="0.2">
      <c r="A69" s="145"/>
      <c r="B69" s="146">
        <f>AVERAGE(B65,B67,B66,B68)</f>
        <v>332290</v>
      </c>
      <c r="C69" s="149"/>
    </row>
  </sheetData>
  <mergeCells count="2">
    <mergeCell ref="A6:C6"/>
    <mergeCell ref="A7:A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>
      <selection activeCell="B49" sqref="B49"/>
    </sheetView>
  </sheetViews>
  <sheetFormatPr defaultRowHeight="12.75" x14ac:dyDescent="0.2"/>
  <cols>
    <col min="1" max="1" width="53" style="63" customWidth="1"/>
    <col min="2" max="3" width="17.85546875" style="62" customWidth="1"/>
    <col min="4" max="4" width="12.7109375" style="63" customWidth="1"/>
    <col min="5" max="5" width="9.5703125" style="63" bestFit="1" customWidth="1"/>
    <col min="6" max="16384" width="9.140625" style="63"/>
  </cols>
  <sheetData>
    <row r="2" spans="1:12" ht="56.25" customHeight="1" x14ac:dyDescent="0.2"/>
    <row r="3" spans="1:12" ht="30" customHeight="1" x14ac:dyDescent="0.2">
      <c r="A3" s="173" t="s">
        <v>155</v>
      </c>
      <c r="B3" s="181"/>
      <c r="C3" s="181"/>
    </row>
    <row r="4" spans="1:12" ht="8.25" customHeight="1" x14ac:dyDescent="0.2">
      <c r="A4" s="157"/>
      <c r="B4" s="158"/>
      <c r="C4" s="158"/>
    </row>
    <row r="5" spans="1:12" s="16" customFormat="1" x14ac:dyDescent="0.25">
      <c r="A5" s="176" t="s">
        <v>125</v>
      </c>
      <c r="B5" s="159" t="s">
        <v>156</v>
      </c>
      <c r="C5" s="159" t="s">
        <v>126</v>
      </c>
    </row>
    <row r="6" spans="1:12" s="16" customFormat="1" ht="13.5" customHeight="1" x14ac:dyDescent="0.25">
      <c r="A6" s="177"/>
      <c r="B6" s="160">
        <v>2014</v>
      </c>
      <c r="C6" s="160">
        <v>2013</v>
      </c>
    </row>
    <row r="7" spans="1:12" s="16" customFormat="1" x14ac:dyDescent="0.25">
      <c r="A7" s="15" t="s">
        <v>127</v>
      </c>
      <c r="B7" s="20"/>
      <c r="C7" s="20"/>
    </row>
    <row r="8" spans="1:12" s="16" customFormat="1" x14ac:dyDescent="0.25">
      <c r="A8" s="17" t="s">
        <v>128</v>
      </c>
      <c r="B8" s="18">
        <v>40334709</v>
      </c>
      <c r="C8" s="18">
        <v>29973311</v>
      </c>
      <c r="D8" s="20"/>
      <c r="E8" s="20"/>
      <c r="F8" s="20"/>
      <c r="G8" s="20"/>
      <c r="H8" s="20"/>
      <c r="I8" s="20"/>
      <c r="J8" s="20"/>
    </row>
    <row r="9" spans="1:12" s="16" customFormat="1" x14ac:dyDescent="0.25">
      <c r="A9" s="17" t="s">
        <v>129</v>
      </c>
      <c r="B9" s="18">
        <v>1085033</v>
      </c>
      <c r="C9" s="18">
        <v>470298</v>
      </c>
    </row>
    <row r="10" spans="1:12" s="16" customFormat="1" hidden="1" x14ac:dyDescent="0.25">
      <c r="A10" s="17" t="s">
        <v>130</v>
      </c>
      <c r="B10" s="18"/>
      <c r="C10" s="18">
        <v>0</v>
      </c>
    </row>
    <row r="11" spans="1:12" s="16" customFormat="1" x14ac:dyDescent="0.25">
      <c r="A11" s="17" t="s">
        <v>131</v>
      </c>
      <c r="B11" s="18">
        <v>160171591</v>
      </c>
      <c r="C11" s="18">
        <v>143246719</v>
      </c>
    </row>
    <row r="12" spans="1:12" s="16" customFormat="1" x14ac:dyDescent="0.25">
      <c r="A12" s="17" t="s">
        <v>132</v>
      </c>
      <c r="B12" s="18">
        <v>53503039</v>
      </c>
      <c r="C12" s="18">
        <v>46110289</v>
      </c>
      <c r="D12" s="71"/>
      <c r="E12" s="71"/>
      <c r="F12" s="71"/>
      <c r="G12" s="71"/>
      <c r="H12" s="71"/>
      <c r="I12" s="71"/>
      <c r="J12" s="71"/>
      <c r="K12" s="71"/>
      <c r="L12" s="71"/>
    </row>
    <row r="13" spans="1:12" s="16" customFormat="1" x14ac:dyDescent="0.25">
      <c r="A13" s="17" t="s">
        <v>133</v>
      </c>
      <c r="B13" s="18">
        <v>2323922</v>
      </c>
      <c r="C13" s="18">
        <v>2269292</v>
      </c>
    </row>
    <row r="14" spans="1:12" s="16" customFormat="1" x14ac:dyDescent="0.25">
      <c r="A14" s="17" t="s">
        <v>157</v>
      </c>
      <c r="B14" s="18">
        <v>165933</v>
      </c>
      <c r="C14" s="18">
        <v>587</v>
      </c>
    </row>
    <row r="15" spans="1:12" s="16" customFormat="1" ht="12.95" customHeight="1" x14ac:dyDescent="0.25">
      <c r="A15" s="17" t="s">
        <v>134</v>
      </c>
      <c r="B15" s="18">
        <v>778493</v>
      </c>
      <c r="C15" s="18">
        <v>702983</v>
      </c>
    </row>
    <row r="16" spans="1:12" s="16" customFormat="1" x14ac:dyDescent="0.25">
      <c r="A16" s="19"/>
      <c r="B16" s="20"/>
      <c r="C16" s="20"/>
    </row>
    <row r="17" spans="1:5" s="16" customFormat="1" x14ac:dyDescent="0.25">
      <c r="A17" s="21"/>
      <c r="B17" s="22"/>
      <c r="C17" s="22"/>
    </row>
    <row r="18" spans="1:5" s="16" customFormat="1" x14ac:dyDescent="0.2">
      <c r="A18" s="23" t="s">
        <v>135</v>
      </c>
      <c r="B18" s="24">
        <f>SUM(B8:B15)</f>
        <v>258362720</v>
      </c>
      <c r="C18" s="24">
        <f>SUM(C8:C15)</f>
        <v>222773479</v>
      </c>
      <c r="D18" s="139"/>
      <c r="E18" s="78"/>
    </row>
    <row r="19" spans="1:5" s="16" customFormat="1" ht="13.5" thickBot="1" x14ac:dyDescent="0.3">
      <c r="A19" s="25"/>
      <c r="B19" s="26"/>
      <c r="C19" s="26"/>
    </row>
    <row r="20" spans="1:5" s="16" customFormat="1" x14ac:dyDescent="0.25">
      <c r="A20" s="27"/>
      <c r="B20" s="20"/>
      <c r="C20" s="20"/>
    </row>
    <row r="21" spans="1:5" s="16" customFormat="1" x14ac:dyDescent="0.25">
      <c r="A21" s="15" t="s">
        <v>136</v>
      </c>
      <c r="B21" s="18"/>
      <c r="C21" s="18"/>
    </row>
    <row r="22" spans="1:5" s="16" customFormat="1" x14ac:dyDescent="0.25">
      <c r="A22" s="17" t="s">
        <v>137</v>
      </c>
      <c r="B22" s="18">
        <v>220039754</v>
      </c>
      <c r="C22" s="18">
        <v>193921414</v>
      </c>
    </row>
    <row r="23" spans="1:5" s="16" customFormat="1" x14ac:dyDescent="0.25">
      <c r="A23" s="17" t="s">
        <v>138</v>
      </c>
      <c r="B23" s="18">
        <v>40</v>
      </c>
      <c r="C23" s="18">
        <v>40</v>
      </c>
    </row>
    <row r="24" spans="1:5" s="16" customFormat="1" x14ac:dyDescent="0.25">
      <c r="A24" s="17" t="s">
        <v>139</v>
      </c>
      <c r="B24" s="18">
        <v>9816228</v>
      </c>
      <c r="C24" s="18">
        <v>7055362</v>
      </c>
    </row>
    <row r="25" spans="1:5" s="16" customFormat="1" x14ac:dyDescent="0.25">
      <c r="A25" s="17" t="s">
        <v>140</v>
      </c>
      <c r="B25" s="18">
        <v>5154282</v>
      </c>
      <c r="C25" s="18">
        <v>5036377</v>
      </c>
    </row>
    <row r="26" spans="1:5" s="16" customFormat="1" hidden="1" x14ac:dyDescent="0.25">
      <c r="A26" s="17" t="s">
        <v>141</v>
      </c>
      <c r="B26" s="18">
        <v>0</v>
      </c>
      <c r="C26" s="18">
        <v>0</v>
      </c>
    </row>
    <row r="27" spans="1:5" s="16" customFormat="1" x14ac:dyDescent="0.25">
      <c r="A27" s="17" t="s">
        <v>142</v>
      </c>
      <c r="B27" s="18">
        <v>92714</v>
      </c>
      <c r="C27" s="18">
        <v>92714</v>
      </c>
    </row>
    <row r="28" spans="1:5" s="16" customFormat="1" x14ac:dyDescent="0.25">
      <c r="A28" s="17" t="s">
        <v>143</v>
      </c>
      <c r="B28" s="18">
        <v>675428</v>
      </c>
      <c r="C28" s="18">
        <v>316599</v>
      </c>
      <c r="D28" s="79"/>
      <c r="E28" s="80"/>
    </row>
    <row r="29" spans="1:5" s="16" customFormat="1" x14ac:dyDescent="0.25">
      <c r="A29" s="19"/>
      <c r="B29" s="20"/>
      <c r="C29" s="20"/>
    </row>
    <row r="30" spans="1:5" s="16" customFormat="1" x14ac:dyDescent="0.25">
      <c r="A30" s="21"/>
      <c r="B30" s="22"/>
      <c r="C30" s="22"/>
    </row>
    <row r="31" spans="1:5" s="28" customFormat="1" x14ac:dyDescent="0.25">
      <c r="A31" s="23" t="s">
        <v>144</v>
      </c>
      <c r="B31" s="24">
        <f>SUM(B22:B28)</f>
        <v>235778446</v>
      </c>
      <c r="C31" s="24">
        <f>SUM(C22:C28)</f>
        <v>206422506</v>
      </c>
    </row>
    <row r="32" spans="1:5" s="16" customFormat="1" ht="13.5" thickBot="1" x14ac:dyDescent="0.3">
      <c r="A32" s="25"/>
      <c r="B32" s="26"/>
      <c r="C32" s="26"/>
    </row>
    <row r="33" spans="1:4" s="16" customFormat="1" x14ac:dyDescent="0.25">
      <c r="A33" s="27"/>
      <c r="B33" s="20"/>
      <c r="C33" s="20"/>
    </row>
    <row r="34" spans="1:4" s="16" customFormat="1" x14ac:dyDescent="0.25">
      <c r="A34" s="15" t="s">
        <v>145</v>
      </c>
      <c r="B34" s="20"/>
      <c r="C34" s="20"/>
    </row>
    <row r="35" spans="1:4" s="16" customFormat="1" x14ac:dyDescent="0.25">
      <c r="A35" s="17" t="s">
        <v>146</v>
      </c>
      <c r="B35" s="18">
        <v>20500000</v>
      </c>
      <c r="C35" s="18">
        <v>14500000</v>
      </c>
    </row>
    <row r="36" spans="1:4" s="16" customFormat="1" x14ac:dyDescent="0.25">
      <c r="A36" s="17" t="s">
        <v>147</v>
      </c>
      <c r="B36" s="18">
        <v>73102</v>
      </c>
      <c r="C36" s="18">
        <v>257281</v>
      </c>
    </row>
    <row r="37" spans="1:4" s="16" customFormat="1" x14ac:dyDescent="0.25">
      <c r="A37" s="19" t="s">
        <v>148</v>
      </c>
      <c r="B37" s="18">
        <v>2011172</v>
      </c>
      <c r="C37" s="18">
        <v>1593692</v>
      </c>
    </row>
    <row r="38" spans="1:4" s="16" customFormat="1" x14ac:dyDescent="0.25">
      <c r="A38" s="19"/>
      <c r="B38" s="20"/>
      <c r="C38" s="20"/>
    </row>
    <row r="39" spans="1:4" s="16" customFormat="1" x14ac:dyDescent="0.25">
      <c r="A39" s="29"/>
      <c r="B39" s="22"/>
      <c r="C39" s="22"/>
    </row>
    <row r="40" spans="1:4" s="28" customFormat="1" x14ac:dyDescent="0.25">
      <c r="A40" s="23" t="s">
        <v>149</v>
      </c>
      <c r="B40" s="24">
        <f>SUM(B35:B37)</f>
        <v>22584274</v>
      </c>
      <c r="C40" s="24">
        <f>SUM(C35:C37)</f>
        <v>16350973</v>
      </c>
    </row>
    <row r="41" spans="1:4" s="16" customFormat="1" ht="13.5" thickBot="1" x14ac:dyDescent="0.3">
      <c r="A41" s="25"/>
      <c r="B41" s="26"/>
      <c r="C41" s="26"/>
    </row>
    <row r="42" spans="1:4" s="16" customFormat="1" x14ac:dyDescent="0.25">
      <c r="A42" s="30"/>
      <c r="B42" s="31"/>
      <c r="C42" s="31"/>
    </row>
    <row r="43" spans="1:4" s="28" customFormat="1" x14ac:dyDescent="0.25">
      <c r="A43" s="23" t="s">
        <v>150</v>
      </c>
      <c r="B43" s="24">
        <f>B40+B31</f>
        <v>258362720</v>
      </c>
      <c r="C43" s="24">
        <f>C40+C31</f>
        <v>222773479</v>
      </c>
      <c r="D43" s="109"/>
    </row>
    <row r="44" spans="1:4" s="16" customFormat="1" ht="13.5" thickBot="1" x14ac:dyDescent="0.3">
      <c r="A44" s="25"/>
      <c r="B44" s="26"/>
      <c r="C44" s="26"/>
    </row>
    <row r="45" spans="1:4" x14ac:dyDescent="0.2">
      <c r="A45" s="64"/>
    </row>
    <row r="46" spans="1:4" s="115" customFormat="1" x14ac:dyDescent="0.2">
      <c r="A46" s="115" t="s">
        <v>33</v>
      </c>
      <c r="B46" s="140" t="s">
        <v>33</v>
      </c>
      <c r="C46" s="140"/>
    </row>
    <row r="47" spans="1:4" s="115" customFormat="1" x14ac:dyDescent="0.2">
      <c r="A47" s="117"/>
      <c r="B47" s="140"/>
      <c r="C47" s="140"/>
    </row>
    <row r="48" spans="1:4" s="13" customFormat="1" ht="14.25" x14ac:dyDescent="0.2">
      <c r="A48" s="13" t="s">
        <v>151</v>
      </c>
      <c r="B48" s="72" t="s">
        <v>152</v>
      </c>
      <c r="C48" s="72"/>
    </row>
    <row r="49" spans="1:3" s="13" customFormat="1" ht="14.25" x14ac:dyDescent="0.2">
      <c r="A49" s="14" t="s">
        <v>153</v>
      </c>
      <c r="B49" s="72" t="s">
        <v>154</v>
      </c>
      <c r="C49" s="72"/>
    </row>
  </sheetData>
  <mergeCells count="2">
    <mergeCell ref="A3:C3"/>
    <mergeCell ref="A5:A6"/>
  </mergeCells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69"/>
  <sheetViews>
    <sheetView workbookViewId="0">
      <selection activeCell="I23" sqref="I23"/>
    </sheetView>
  </sheetViews>
  <sheetFormatPr defaultRowHeight="12.75" x14ac:dyDescent="0.2"/>
  <cols>
    <col min="1" max="1" width="48.28515625" style="151" customWidth="1"/>
    <col min="2" max="3" width="19.28515625" style="96" customWidth="1"/>
    <col min="4" max="4" width="11.28515625" style="34" bestFit="1" customWidth="1"/>
    <col min="5" max="16384" width="9.140625" style="34"/>
  </cols>
  <sheetData>
    <row r="6" spans="1:4" s="32" customFormat="1" ht="30" customHeight="1" x14ac:dyDescent="0.25">
      <c r="A6" s="175" t="s">
        <v>181</v>
      </c>
      <c r="B6" s="175"/>
      <c r="C6" s="175"/>
    </row>
    <row r="7" spans="1:4" s="32" customFormat="1" x14ac:dyDescent="0.25">
      <c r="A7" s="176" t="s">
        <v>125</v>
      </c>
      <c r="B7" s="82" t="s">
        <v>156</v>
      </c>
      <c r="C7" s="82" t="s">
        <v>156</v>
      </c>
    </row>
    <row r="8" spans="1:4" s="32" customFormat="1" x14ac:dyDescent="0.25">
      <c r="A8" s="177"/>
      <c r="B8" s="83">
        <v>2014</v>
      </c>
      <c r="C8" s="83">
        <v>2013</v>
      </c>
    </row>
    <row r="9" spans="1:4" s="32" customFormat="1" x14ac:dyDescent="0.25">
      <c r="A9" s="35"/>
      <c r="B9" s="84"/>
      <c r="C9" s="84"/>
    </row>
    <row r="10" spans="1:4" s="32" customFormat="1" x14ac:dyDescent="0.25">
      <c r="A10" s="36" t="s">
        <v>158</v>
      </c>
      <c r="B10" s="85">
        <v>5885949</v>
      </c>
      <c r="C10" s="85">
        <v>2536098</v>
      </c>
      <c r="D10" s="39"/>
    </row>
    <row r="11" spans="1:4" s="32" customFormat="1" x14ac:dyDescent="0.25">
      <c r="A11" s="37" t="s">
        <v>159</v>
      </c>
      <c r="B11" s="110">
        <v>-3241368</v>
      </c>
      <c r="C11" s="110">
        <v>-1030799</v>
      </c>
      <c r="D11" s="39"/>
    </row>
    <row r="12" spans="1:4" s="32" customFormat="1" x14ac:dyDescent="0.25">
      <c r="A12" s="38"/>
      <c r="B12" s="86"/>
      <c r="C12" s="86"/>
      <c r="D12" s="46"/>
    </row>
    <row r="13" spans="1:4" s="32" customFormat="1" x14ac:dyDescent="0.25">
      <c r="A13" s="36"/>
      <c r="B13" s="84"/>
      <c r="C13" s="84"/>
      <c r="D13" s="46"/>
    </row>
    <row r="14" spans="1:4" s="32" customFormat="1" x14ac:dyDescent="0.25">
      <c r="A14" s="35" t="s">
        <v>160</v>
      </c>
      <c r="B14" s="87">
        <f>SUM(B10:B11)</f>
        <v>2644581</v>
      </c>
      <c r="C14" s="87">
        <f>SUM(C10:C11)</f>
        <v>1505299</v>
      </c>
      <c r="D14" s="44"/>
    </row>
    <row r="15" spans="1:4" s="32" customFormat="1" x14ac:dyDescent="0.25">
      <c r="A15" s="41" t="s">
        <v>161</v>
      </c>
      <c r="B15" s="85">
        <v>-1269852</v>
      </c>
      <c r="C15" s="85">
        <v>-532887</v>
      </c>
      <c r="D15" s="66"/>
    </row>
    <row r="16" spans="1:4" s="32" customFormat="1" x14ac:dyDescent="0.25">
      <c r="A16" s="38"/>
      <c r="B16" s="86"/>
      <c r="C16" s="86"/>
      <c r="D16" s="66"/>
    </row>
    <row r="17" spans="1:5" s="32" customFormat="1" x14ac:dyDescent="0.25">
      <c r="A17" s="36"/>
      <c r="B17" s="84"/>
      <c r="C17" s="84"/>
      <c r="D17" s="66"/>
    </row>
    <row r="18" spans="1:5" s="32" customFormat="1" ht="25.5" x14ac:dyDescent="0.25">
      <c r="A18" s="40" t="s">
        <v>162</v>
      </c>
      <c r="B18" s="87">
        <f>SUM(B14:B15)</f>
        <v>1374729</v>
      </c>
      <c r="C18" s="87">
        <f>SUM(C14:C15)</f>
        <v>972412</v>
      </c>
      <c r="D18" s="66"/>
    </row>
    <row r="19" spans="1:5" s="32" customFormat="1" x14ac:dyDescent="0.25">
      <c r="A19" s="41" t="s">
        <v>163</v>
      </c>
      <c r="B19" s="85">
        <v>441072</v>
      </c>
      <c r="C19" s="85">
        <v>263778</v>
      </c>
      <c r="D19" s="66"/>
    </row>
    <row r="20" spans="1:5" s="32" customFormat="1" x14ac:dyDescent="0.25">
      <c r="A20" s="41" t="s">
        <v>164</v>
      </c>
      <c r="B20" s="85">
        <v>-34243</v>
      </c>
      <c r="C20" s="85">
        <v>-9972</v>
      </c>
      <c r="D20" s="66"/>
    </row>
    <row r="21" spans="1:5" s="32" customFormat="1" x14ac:dyDescent="0.25">
      <c r="A21" s="41" t="s">
        <v>165</v>
      </c>
      <c r="B21" s="85">
        <v>264334</v>
      </c>
      <c r="C21" s="85">
        <v>70350</v>
      </c>
      <c r="D21" s="66"/>
    </row>
    <row r="22" spans="1:5" s="32" customFormat="1" ht="25.5" x14ac:dyDescent="0.25">
      <c r="A22" s="41" t="s">
        <v>166</v>
      </c>
      <c r="B22" s="85">
        <v>10595</v>
      </c>
      <c r="C22" s="85">
        <v>265</v>
      </c>
      <c r="D22" s="66"/>
    </row>
    <row r="23" spans="1:5" s="32" customFormat="1" x14ac:dyDescent="0.25">
      <c r="A23" s="41" t="s">
        <v>167</v>
      </c>
      <c r="B23" s="85">
        <v>90748</v>
      </c>
      <c r="C23" s="85">
        <v>52796</v>
      </c>
      <c r="D23" s="66"/>
    </row>
    <row r="24" spans="1:5" s="68" customFormat="1" x14ac:dyDescent="0.25">
      <c r="A24" s="40" t="s">
        <v>168</v>
      </c>
      <c r="B24" s="87">
        <f>SUM(B18:B23)</f>
        <v>2147235</v>
      </c>
      <c r="C24" s="87">
        <f>SUM(C18:C23)</f>
        <v>1349629</v>
      </c>
      <c r="D24" s="67"/>
    </row>
    <row r="25" spans="1:5" s="32" customFormat="1" x14ac:dyDescent="0.25">
      <c r="A25" s="41" t="s">
        <v>169</v>
      </c>
      <c r="B25" s="85">
        <v>-1637959</v>
      </c>
      <c r="C25" s="85">
        <v>-956024</v>
      </c>
      <c r="D25" s="39"/>
    </row>
    <row r="26" spans="1:5" s="32" customFormat="1" x14ac:dyDescent="0.25">
      <c r="A26" s="41" t="s">
        <v>170</v>
      </c>
      <c r="B26" s="85">
        <v>-4925</v>
      </c>
      <c r="C26" s="85">
        <v>-7698</v>
      </c>
      <c r="D26" s="66"/>
    </row>
    <row r="27" spans="1:5" s="68" customFormat="1" x14ac:dyDescent="0.25">
      <c r="A27" s="40" t="s">
        <v>171</v>
      </c>
      <c r="B27" s="87">
        <f>SUM(B24,B25,B26)</f>
        <v>504351</v>
      </c>
      <c r="C27" s="87">
        <f>SUM(C24,C25,C26)</f>
        <v>385907</v>
      </c>
      <c r="D27" s="67"/>
      <c r="E27" s="81"/>
    </row>
    <row r="28" spans="1:5" s="32" customFormat="1" x14ac:dyDescent="0.25">
      <c r="A28" s="41" t="s">
        <v>172</v>
      </c>
      <c r="B28" s="85">
        <v>-86871</v>
      </c>
      <c r="C28" s="85">
        <v>-84930</v>
      </c>
      <c r="D28" s="66"/>
    </row>
    <row r="29" spans="1:5" s="32" customFormat="1" x14ac:dyDescent="0.25">
      <c r="A29" s="41"/>
      <c r="B29" s="85"/>
      <c r="C29" s="85"/>
      <c r="D29" s="66"/>
    </row>
    <row r="30" spans="1:5" s="68" customFormat="1" x14ac:dyDescent="0.25">
      <c r="A30" s="76" t="s">
        <v>173</v>
      </c>
      <c r="B30" s="111">
        <f>SUM(B27,B28)</f>
        <v>417480</v>
      </c>
      <c r="C30" s="111">
        <f>SUM(C27,C28)</f>
        <v>300977</v>
      </c>
      <c r="D30" s="67"/>
    </row>
    <row r="31" spans="1:5" s="32" customFormat="1" x14ac:dyDescent="0.25">
      <c r="A31" s="38"/>
      <c r="B31" s="86"/>
      <c r="C31" s="86"/>
      <c r="D31" s="66"/>
    </row>
    <row r="32" spans="1:5" s="32" customFormat="1" x14ac:dyDescent="0.25">
      <c r="A32" s="36"/>
      <c r="B32" s="84"/>
      <c r="C32" s="84"/>
      <c r="D32" s="66"/>
    </row>
    <row r="33" spans="1:6" s="45" customFormat="1" x14ac:dyDescent="0.25">
      <c r="A33" s="48" t="s">
        <v>174</v>
      </c>
      <c r="B33" s="88"/>
      <c r="C33" s="88"/>
    </row>
    <row r="34" spans="1:6" s="45" customFormat="1" x14ac:dyDescent="0.25">
      <c r="A34" s="17" t="s">
        <v>175</v>
      </c>
      <c r="B34" s="88"/>
      <c r="C34" s="88"/>
    </row>
    <row r="35" spans="1:6" s="45" customFormat="1" ht="16.5" customHeight="1" x14ac:dyDescent="0.25">
      <c r="A35" s="17" t="s">
        <v>176</v>
      </c>
      <c r="B35" s="112">
        <v>-173584</v>
      </c>
      <c r="C35" s="85">
        <v>-98471</v>
      </c>
    </row>
    <row r="36" spans="1:6" s="45" customFormat="1" x14ac:dyDescent="0.25">
      <c r="A36" s="17" t="s">
        <v>177</v>
      </c>
      <c r="B36" s="112">
        <v>-10595</v>
      </c>
      <c r="C36" s="85">
        <v>-265</v>
      </c>
    </row>
    <row r="37" spans="1:6" s="45" customFormat="1" x14ac:dyDescent="0.25">
      <c r="A37" s="17" t="s">
        <v>178</v>
      </c>
      <c r="B37" s="112">
        <v>0</v>
      </c>
      <c r="C37" s="85">
        <v>13836</v>
      </c>
    </row>
    <row r="38" spans="1:6" s="45" customFormat="1" ht="6" customHeight="1" x14ac:dyDescent="0.25">
      <c r="A38" s="46"/>
      <c r="B38" s="89"/>
      <c r="C38" s="89"/>
    </row>
    <row r="39" spans="1:6" s="45" customFormat="1" ht="8.25" customHeight="1" x14ac:dyDescent="0.25">
      <c r="A39" s="47"/>
      <c r="B39" s="90"/>
      <c r="C39" s="90"/>
    </row>
    <row r="40" spans="1:6" s="45" customFormat="1" x14ac:dyDescent="0.25">
      <c r="A40" s="46" t="s">
        <v>179</v>
      </c>
      <c r="B40" s="113">
        <f>SUM(B35:B37)</f>
        <v>-184179</v>
      </c>
      <c r="C40" s="113">
        <f>SUM(C35:C37)</f>
        <v>-84900</v>
      </c>
    </row>
    <row r="41" spans="1:6" s="45" customFormat="1" ht="7.5" customHeight="1" x14ac:dyDescent="0.25">
      <c r="A41" s="42"/>
      <c r="B41" s="86"/>
      <c r="C41" s="86"/>
    </row>
    <row r="42" spans="1:6" s="45" customFormat="1" ht="9.75" customHeight="1" x14ac:dyDescent="0.25">
      <c r="A42" s="43"/>
      <c r="B42" s="84"/>
      <c r="C42" s="84"/>
    </row>
    <row r="43" spans="1:6" s="45" customFormat="1" x14ac:dyDescent="0.25">
      <c r="A43" s="48" t="s">
        <v>180</v>
      </c>
      <c r="B43" s="114">
        <f>SUM(B30,B40)</f>
        <v>233301</v>
      </c>
      <c r="C43" s="114">
        <f>SUM(C30,C40)</f>
        <v>216077</v>
      </c>
    </row>
    <row r="44" spans="1:6" s="45" customFormat="1" ht="5.25" customHeight="1" thickBot="1" x14ac:dyDescent="0.3">
      <c r="A44" s="69"/>
      <c r="B44" s="91"/>
      <c r="C44" s="91"/>
    </row>
    <row r="45" spans="1:6" s="33" customFormat="1" ht="27" hidden="1" customHeight="1" x14ac:dyDescent="0.2">
      <c r="A45" s="40" t="s">
        <v>36</v>
      </c>
      <c r="B45" s="152" t="e">
        <f>#REF!/B48*1000</f>
        <v>#REF!</v>
      </c>
      <c r="C45" s="152" t="e">
        <f>#REF!/C48*1000</f>
        <v>#REF!</v>
      </c>
      <c r="D45" s="153"/>
      <c r="E45" s="34"/>
      <c r="F45" s="34"/>
    </row>
    <row r="46" spans="1:6" s="33" customFormat="1" ht="6" hidden="1" customHeight="1" x14ac:dyDescent="0.2">
      <c r="A46" s="50"/>
      <c r="B46" s="94"/>
      <c r="C46" s="94"/>
      <c r="D46" s="53"/>
      <c r="E46" s="34"/>
      <c r="F46" s="34"/>
    </row>
    <row r="47" spans="1:6" s="33" customFormat="1" ht="8.25" hidden="1" customHeight="1" x14ac:dyDescent="0.2">
      <c r="A47" s="36"/>
      <c r="B47" s="96"/>
      <c r="C47" s="96"/>
      <c r="D47" s="54"/>
      <c r="E47" s="34"/>
      <c r="F47" s="34"/>
    </row>
    <row r="48" spans="1:6" s="33" customFormat="1" hidden="1" x14ac:dyDescent="0.2">
      <c r="A48" s="40" t="s">
        <v>37</v>
      </c>
      <c r="B48" s="154">
        <f>C63</f>
        <v>500000</v>
      </c>
      <c r="C48" s="98">
        <v>332290</v>
      </c>
      <c r="D48" s="55"/>
      <c r="E48" s="34"/>
      <c r="F48" s="34"/>
    </row>
    <row r="49" spans="1:6" s="33" customFormat="1" ht="4.5" hidden="1" customHeight="1" x14ac:dyDescent="0.2">
      <c r="A49" s="51"/>
      <c r="B49" s="99"/>
      <c r="C49" s="99"/>
      <c r="D49" s="49"/>
      <c r="E49" s="34"/>
      <c r="F49" s="34"/>
    </row>
    <row r="50" spans="1:6" s="33" customFormat="1" x14ac:dyDescent="0.2">
      <c r="B50" s="141"/>
      <c r="C50" s="96"/>
      <c r="E50" s="34"/>
      <c r="F50" s="34"/>
    </row>
    <row r="51" spans="1:6" s="33" customFormat="1" x14ac:dyDescent="0.2">
      <c r="B51" s="141"/>
      <c r="C51" s="96"/>
      <c r="E51" s="34"/>
      <c r="F51" s="34"/>
    </row>
    <row r="52" spans="1:6" s="115" customFormat="1" x14ac:dyDescent="0.2">
      <c r="A52" s="115" t="s">
        <v>33</v>
      </c>
      <c r="B52" s="116" t="s">
        <v>33</v>
      </c>
      <c r="C52" s="116"/>
    </row>
    <row r="53" spans="1:6" s="115" customFormat="1" x14ac:dyDescent="0.2">
      <c r="A53" s="117"/>
      <c r="B53" s="116"/>
      <c r="C53" s="116"/>
    </row>
    <row r="54" spans="1:6" s="13" customFormat="1" ht="14.25" x14ac:dyDescent="0.2">
      <c r="A54" s="13" t="s">
        <v>151</v>
      </c>
      <c r="B54" s="13" t="s">
        <v>152</v>
      </c>
      <c r="C54" s="103"/>
    </row>
    <row r="55" spans="1:6" s="13" customFormat="1" ht="14.25" x14ac:dyDescent="0.2">
      <c r="A55" s="14" t="s">
        <v>153</v>
      </c>
      <c r="B55" s="14" t="s">
        <v>154</v>
      </c>
      <c r="C55" s="103"/>
    </row>
    <row r="56" spans="1:6" s="63" customFormat="1" x14ac:dyDescent="0.2">
      <c r="B56" s="170"/>
      <c r="C56" s="170"/>
    </row>
    <row r="59" spans="1:6" s="163" customFormat="1" x14ac:dyDescent="0.2">
      <c r="A59" s="161" t="s">
        <v>40</v>
      </c>
      <c r="B59" s="162">
        <v>500000</v>
      </c>
      <c r="C59" s="162">
        <v>500000</v>
      </c>
    </row>
    <row r="60" spans="1:6" s="163" customFormat="1" x14ac:dyDescent="0.2">
      <c r="A60" s="164" t="s">
        <v>38</v>
      </c>
      <c r="B60" s="165">
        <v>950000</v>
      </c>
      <c r="C60" s="165">
        <v>500000</v>
      </c>
    </row>
    <row r="61" spans="1:6" s="163" customFormat="1" x14ac:dyDescent="0.2">
      <c r="A61" s="164" t="s">
        <v>39</v>
      </c>
      <c r="B61" s="165">
        <v>950000</v>
      </c>
      <c r="C61" s="165">
        <v>500000</v>
      </c>
    </row>
    <row r="62" spans="1:6" s="163" customFormat="1" x14ac:dyDescent="0.2">
      <c r="A62" s="164" t="s">
        <v>41</v>
      </c>
      <c r="B62" s="165">
        <f t="shared" ref="B62:C62" si="0">B61</f>
        <v>950000</v>
      </c>
      <c r="C62" s="165">
        <f t="shared" si="0"/>
        <v>500000</v>
      </c>
    </row>
    <row r="63" spans="1:6" s="163" customFormat="1" x14ac:dyDescent="0.2">
      <c r="A63" s="166"/>
      <c r="B63" s="165">
        <f>AVERAGE(B59,B61,B60,B62)</f>
        <v>837500</v>
      </c>
      <c r="C63" s="165">
        <f>AVERAGE(C59,C61,C60,C62)</f>
        <v>500000</v>
      </c>
    </row>
    <row r="64" spans="1:6" s="163" customFormat="1" x14ac:dyDescent="0.2">
      <c r="A64" s="164"/>
      <c r="B64" s="167"/>
      <c r="C64" s="168"/>
    </row>
    <row r="65" spans="1:6" s="169" customFormat="1" x14ac:dyDescent="0.2">
      <c r="A65" s="164" t="s">
        <v>42</v>
      </c>
      <c r="B65" s="162">
        <v>332290</v>
      </c>
      <c r="C65" s="168"/>
      <c r="E65" s="163"/>
      <c r="F65" s="163"/>
    </row>
    <row r="66" spans="1:6" s="169" customFormat="1" x14ac:dyDescent="0.2">
      <c r="A66" s="164" t="s">
        <v>38</v>
      </c>
      <c r="B66" s="165">
        <f t="shared" ref="B66:B68" si="1">B65</f>
        <v>332290</v>
      </c>
      <c r="C66" s="168"/>
      <c r="E66" s="163"/>
      <c r="F66" s="163"/>
    </row>
    <row r="67" spans="1:6" s="169" customFormat="1" x14ac:dyDescent="0.2">
      <c r="A67" s="164" t="s">
        <v>39</v>
      </c>
      <c r="B67" s="165">
        <f t="shared" si="1"/>
        <v>332290</v>
      </c>
      <c r="C67" s="168"/>
      <c r="E67" s="163"/>
      <c r="F67" s="163"/>
    </row>
    <row r="68" spans="1:6" s="169" customFormat="1" x14ac:dyDescent="0.2">
      <c r="A68" s="164" t="s">
        <v>43</v>
      </c>
      <c r="B68" s="165">
        <f t="shared" si="1"/>
        <v>332290</v>
      </c>
      <c r="C68" s="168"/>
      <c r="E68" s="163"/>
      <c r="F68" s="163"/>
    </row>
    <row r="69" spans="1:6" s="163" customFormat="1" x14ac:dyDescent="0.2">
      <c r="A69" s="164"/>
      <c r="B69" s="165">
        <f>AVERAGE(B65,B67,B66,B68)</f>
        <v>332290</v>
      </c>
      <c r="C69" s="168"/>
    </row>
  </sheetData>
  <mergeCells count="2">
    <mergeCell ref="A6:C6"/>
    <mergeCell ref="A7:A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FS1_rus</vt:lpstr>
      <vt:lpstr>FS2_rus</vt:lpstr>
      <vt:lpstr>FS1_kaz</vt:lpstr>
      <vt:lpstr>FS2_kaz</vt:lpstr>
      <vt:lpstr>FS1_eng</vt:lpstr>
      <vt:lpstr>FS2_eng</vt:lpstr>
      <vt:lpstr>FS1_rus!Область_печати</vt:lpstr>
      <vt:lpstr>FS2_rus!Область_печати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esimkhanov_m</cp:lastModifiedBy>
  <cp:lastPrinted>2014-04-14T04:01:06Z</cp:lastPrinted>
  <dcterms:created xsi:type="dcterms:W3CDTF">2012-03-14T08:14:37Z</dcterms:created>
  <dcterms:modified xsi:type="dcterms:W3CDTF">2014-04-14T05:54:52Z</dcterms:modified>
</cp:coreProperties>
</file>