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"/>
    </mc:Choice>
  </mc:AlternateContent>
  <bookViews>
    <workbookView xWindow="0" yWindow="0" windowWidth="28800" windowHeight="1177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E9" i="4"/>
  <c r="F25" i="3"/>
  <c r="D25" i="3"/>
  <c r="F26" i="3"/>
  <c r="E26" i="3"/>
  <c r="D26" i="3"/>
  <c r="D20" i="1" l="1"/>
  <c r="E20" i="1"/>
  <c r="F14" i="4" l="1"/>
  <c r="F12" i="4" l="1"/>
  <c r="F15" i="3"/>
  <c r="E13" i="4" l="1"/>
  <c r="F13" i="4" s="1"/>
  <c r="E15" i="3"/>
  <c r="D15" i="3"/>
  <c r="E8" i="2"/>
  <c r="E13" i="2" s="1"/>
  <c r="E18" i="2" s="1"/>
  <c r="D40" i="1"/>
  <c r="F20" i="3" l="1"/>
  <c r="D20" i="3"/>
  <c r="F5" i="4" l="1"/>
  <c r="E25" i="3"/>
  <c r="F11" i="4"/>
  <c r="F10" i="4"/>
  <c r="E8" i="4"/>
  <c r="F8" i="4" s="1"/>
  <c r="F7" i="4"/>
  <c r="F6" i="4"/>
  <c r="E22" i="3"/>
  <c r="E21" i="2"/>
  <c r="E22" i="2" s="1"/>
  <c r="D8" i="2"/>
  <c r="E40" i="1"/>
  <c r="E33" i="1"/>
  <c r="D33" i="1"/>
  <c r="E28" i="1"/>
  <c r="D28" i="1"/>
  <c r="E11" i="1"/>
  <c r="E21" i="1" s="1"/>
  <c r="D11" i="1"/>
  <c r="E41" i="1" l="1"/>
  <c r="D41" i="1"/>
  <c r="D13" i="2"/>
  <c r="D18" i="2" s="1"/>
  <c r="D21" i="2" s="1"/>
  <c r="D22" i="2" s="1"/>
  <c r="D21" i="1"/>
</calcChain>
</file>

<file path=xl/sharedStrings.xml><?xml version="1.0" encoding="utf-8"?>
<sst xmlns="http://schemas.openxmlformats.org/spreadsheetml/2006/main" count="128" uniqueCount="92">
  <si>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</si>
  <si>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</si>
  <si>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</si>
  <si>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</si>
  <si>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</si>
  <si>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</si>
  <si>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</si>
  <si>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</si>
  <si>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</si>
  <si>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</si>
  <si>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</si>
  <si>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</si>
  <si>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</si>
  <si>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</si>
  <si>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</si>
  <si>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</si>
  <si>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</si>
  <si>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</si>
  <si>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</si>
  <si>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</si>
  <si>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</si>
  <si>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</si>
  <si>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</si>
  <si>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</si>
  <si>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</si>
  <si>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</si>
  <si>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</si>
  <si>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Главный бухгалтер</t>
  </si>
  <si>
    <t>Алтыбаева Т.К.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</si>
  <si>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</si>
  <si>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</si>
  <si>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</si>
  <si>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</si>
  <si>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</si>
  <si>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Доход от курсовой разницы, нетто</t>
  </si>
  <si>
    <t>Финансовые доходы</t>
  </si>
  <si>
    <t>Финансовые расходы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</si>
  <si>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</si>
  <si>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</si>
  <si>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</si>
  <si>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</si>
  <si>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</si>
  <si>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</si>
  <si>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</si>
  <si>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</si>
  <si>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</si>
  <si>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</si>
  <si>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</si>
  <si>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</si>
  <si>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</si>
  <si>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</si>
  <si>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</si>
  <si>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Чистые денежные потоки, использованные в инвестиционной деятельности</t>
  </si>
  <si>
    <t>Акционерный капитал</t>
  </si>
  <si>
    <t>Дополни­тельный оплаченный капитал</t>
  </si>
  <si>
    <t>Итого</t>
  </si>
  <si>
    <t>−</t>
  </si>
  <si>
    <t>Итого совокупный убыток за период</t>
  </si>
  <si>
    <t>Денежные потоки от финасовой деятельности</t>
  </si>
  <si>
    <t>Погашение займов</t>
  </si>
  <si>
    <t>Прочие операционные убытки</t>
  </si>
  <si>
    <t>Предоплата по прочим налогам</t>
  </si>
  <si>
    <t>Выплата по процентов займу</t>
  </si>
  <si>
    <t>Чистое поступления денежных 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</si>
  <si>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</si>
  <si>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</si>
  <si>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>Чистая прибыль на акцию в тенге</t>
  </si>
  <si>
    <t>Чистое изменения денежных  средств и их эквивалентов</t>
  </si>
  <si>
    <t>На 1 января 2022 года</t>
  </si>
  <si>
    <t>ОТЧЁТ О ФИНАНСОВОМ ПОЛОЖЕНИИ АО "АстанаГаз КМГ"</t>
  </si>
  <si>
    <t>Торговая дебиторская задолженность</t>
  </si>
  <si>
    <t>Председатель Правления (Генеральный директор)</t>
  </si>
  <si>
    <t>Тилеубаев К.Ш.</t>
  </si>
  <si>
    <t>31 декабря 2022 года</t>
  </si>
  <si>
    <t>Прочие активы</t>
  </si>
  <si>
    <t>На 1 января 2023 года</t>
  </si>
  <si>
    <t>Отчет о совокупном доходе АО "АстанаГаз КМГ"</t>
  </si>
  <si>
    <t>Отчет о движении денежных средств АО "АстанаГаз КМГ"</t>
  </si>
  <si>
    <t>Отчет об изменениях в собственном капитале АО "АстанаГаз КМГ"</t>
  </si>
  <si>
    <t>Прибыль от операционной деятельности</t>
  </si>
  <si>
    <t xml:space="preserve">Прибыль до налогообложения </t>
  </si>
  <si>
    <t>Банковские вклады</t>
  </si>
  <si>
    <t>По состоянию на 30 сентября 2023 года</t>
  </si>
  <si>
    <t>Отчет о прибыли или убытке и прочем совокупном доходе за период, закончившийся 30 сентября 2023 года</t>
  </si>
  <si>
    <t>30 сентября 2023 года</t>
  </si>
  <si>
    <t>за девять месяцев, закончившихся 30 сентября 2023 года</t>
  </si>
  <si>
    <t>за девять месяцев, закончившихся 30 сентября 2022 года</t>
  </si>
  <si>
    <t>отчет о движении денежных средств за период, закончившийся 30 сентября 2023 года</t>
  </si>
  <si>
    <t>Размещение банковских вкладов</t>
  </si>
  <si>
    <t>Отчет об изменениях в собственном капитале за период, закончившийся 30 сентября 2023 года</t>
  </si>
  <si>
    <t>На 30 сентября 2022 года</t>
  </si>
  <si>
    <t>На 30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</si>
</sst>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₸_-;\-* #,##0.00\ _₸_-;_-* &quot;-&quot;??\ _₸_-;_-@_-"/>
    <numFmt numFmtId="164" formatCode="_-* #,##0.000\ _₸_-;\-* #,##0.000\ _₸_-;_-* &quot;-&quot;??\ _₸_-;_-@_-"/>
    <numFmt numFmtId="166" formatCode="_-* #,##0\ _₸_-;\-* #,##0\ _₸_-;_-* &quot;-&quot;??\ _₸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Fill="1" applyBorder="1" applyAlignment="1">
      <alignment vertical="center" wrapText="1"/>
    </xf>
    <xf numFmtId="43" fontId="10" fillId="0" borderId="0" xfId="1" applyFont="1" applyFill="1" applyBorder="1"/>
    <xf numFmtId="43" fontId="8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8" fillId="0" borderId="1" xfId="0" applyFont="1" applyBorder="1"/>
    <xf numFmtId="164" fontId="2" fillId="0" borderId="1" xfId="1" applyNumberFormat="1" applyFont="1" applyBorder="1"/>
    <xf numFmtId="43" fontId="2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6" fontId="2" fillId="0" borderId="1" xfId="1" applyNumberFormat="1" applyFont="1" applyBorder="1"/>
    <xf numFmtId="166" fontId="4" fillId="0" borderId="1" xfId="1" applyNumberFormat="1" applyFont="1" applyBorder="1"/>
    <xf numFmtId="166" fontId="2" fillId="0" borderId="1" xfId="0" applyNumberFormat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/>
    </xf>
    <xf numFmtId="166" fontId="4" fillId="0" borderId="1" xfId="0" applyNumberFormat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4" fillId="0" borderId="1" xfId="1" applyNumberFormat="1" applyFont="1" applyBorder="1" applyAlignment="1">
      <alignment wrapText="1"/>
    </xf>
    <xf numFmtId="166" fontId="4" fillId="0" borderId="1" xfId="1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8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workbookViewId="0">
      <selection activeCell="E4" sqref="E4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x14ac:dyDescent="0.2">
      <c r="B2" s="43" t="s">
        <v>69</v>
      </c>
      <c r="C2" s="43"/>
      <c r="D2" s="43"/>
      <c r="E2" s="43"/>
    </row>
    <row r="3" spans="2:5" x14ac:dyDescent="0.2">
      <c r="B3" s="43" t="s">
        <v>82</v>
      </c>
      <c r="C3" s="43"/>
      <c r="D3" s="43"/>
      <c r="E3" s="43"/>
    </row>
    <row r="4" spans="2:5" ht="25.5" x14ac:dyDescent="0.2">
      <c r="B4" s="1" t="s">
        <v>0</v>
      </c>
      <c r="C4" s="2" t="s">
        <v>1</v>
      </c>
      <c r="D4" s="3" t="s">
        <v>84</v>
      </c>
      <c r="E4" s="4" t="s">
        <v>73</v>
      </c>
    </row>
    <row r="5" spans="2:5" x14ac:dyDescent="0.2">
      <c r="B5" s="5" t="s">
        <v>2</v>
      </c>
      <c r="C5" s="6"/>
      <c r="D5" s="5"/>
      <c r="E5" s="7"/>
    </row>
    <row r="6" spans="2:5" x14ac:dyDescent="0.2">
      <c r="B6" s="5" t="s">
        <v>3</v>
      </c>
      <c r="C6" s="6"/>
      <c r="D6" s="5"/>
      <c r="E6" s="7"/>
    </row>
    <row r="7" spans="2:5" x14ac:dyDescent="0.2">
      <c r="B7" s="7" t="s">
        <v>4</v>
      </c>
      <c r="C7" s="6">
        <v>3</v>
      </c>
      <c r="D7" s="49">
        <v>220601602</v>
      </c>
      <c r="E7" s="50">
        <v>227513322</v>
      </c>
    </row>
    <row r="8" spans="2:5" x14ac:dyDescent="0.2">
      <c r="B8" s="7" t="s">
        <v>5</v>
      </c>
      <c r="C8" s="6"/>
      <c r="D8" s="49">
        <v>3003</v>
      </c>
      <c r="E8" s="50">
        <v>3875</v>
      </c>
    </row>
    <row r="9" spans="2:5" ht="38.25" x14ac:dyDescent="0.2">
      <c r="B9" s="7" t="s">
        <v>6</v>
      </c>
      <c r="C9" s="6"/>
      <c r="D9" s="49">
        <v>254874</v>
      </c>
      <c r="E9" s="50">
        <v>254464</v>
      </c>
    </row>
    <row r="10" spans="2:5" x14ac:dyDescent="0.2">
      <c r="B10" s="7" t="s">
        <v>7</v>
      </c>
      <c r="C10" s="6"/>
      <c r="D10" s="49">
        <v>13366102</v>
      </c>
      <c r="E10" s="50">
        <v>16378805</v>
      </c>
    </row>
    <row r="11" spans="2:5" x14ac:dyDescent="0.2">
      <c r="B11" s="7"/>
      <c r="C11" s="6"/>
      <c r="D11" s="49">
        <f>SUM(D7:D10)</f>
        <v>234225581</v>
      </c>
      <c r="E11" s="50">
        <f>SUM(E7:E10)</f>
        <v>244150466</v>
      </c>
    </row>
    <row r="12" spans="2:5" x14ac:dyDescent="0.2">
      <c r="B12" s="7" t="s">
        <v>8</v>
      </c>
      <c r="C12" s="6"/>
      <c r="D12" s="51"/>
      <c r="E12" s="50"/>
    </row>
    <row r="13" spans="2:5" x14ac:dyDescent="0.2">
      <c r="B13" s="5" t="s">
        <v>9</v>
      </c>
      <c r="C13" s="6"/>
      <c r="D13" s="51"/>
      <c r="E13" s="50"/>
    </row>
    <row r="14" spans="2:5" ht="25.5" x14ac:dyDescent="0.2">
      <c r="B14" s="7" t="s">
        <v>61</v>
      </c>
      <c r="C14" s="6"/>
      <c r="D14" s="52">
        <v>0</v>
      </c>
      <c r="E14" s="50">
        <v>42031</v>
      </c>
    </row>
    <row r="15" spans="2:5" x14ac:dyDescent="0.2">
      <c r="B15" s="7" t="s">
        <v>7</v>
      </c>
      <c r="C15" s="6"/>
      <c r="D15" s="49">
        <v>4032842</v>
      </c>
      <c r="E15" s="50">
        <v>4032842</v>
      </c>
    </row>
    <row r="16" spans="2:5" ht="25.5" x14ac:dyDescent="0.2">
      <c r="B16" s="7" t="s">
        <v>70</v>
      </c>
      <c r="C16" s="6">
        <v>4</v>
      </c>
      <c r="D16" s="49">
        <v>3011188</v>
      </c>
      <c r="E16" s="50">
        <v>0</v>
      </c>
    </row>
    <row r="17" spans="2:5" x14ac:dyDescent="0.2">
      <c r="B17" s="7" t="s">
        <v>81</v>
      </c>
      <c r="C17" s="6">
        <v>5</v>
      </c>
      <c r="D17" s="49">
        <v>7060464</v>
      </c>
      <c r="E17" s="50"/>
    </row>
    <row r="18" spans="2:5" ht="25.5" x14ac:dyDescent="0.2">
      <c r="B18" s="7" t="s">
        <v>10</v>
      </c>
      <c r="C18" s="6">
        <v>6</v>
      </c>
      <c r="D18" s="49">
        <v>3322782</v>
      </c>
      <c r="E18" s="50">
        <v>7123293</v>
      </c>
    </row>
    <row r="19" spans="2:5" x14ac:dyDescent="0.2">
      <c r="B19" s="7" t="s">
        <v>74</v>
      </c>
      <c r="C19" s="6"/>
      <c r="D19" s="49">
        <v>6367</v>
      </c>
      <c r="E19" s="50"/>
    </row>
    <row r="20" spans="2:5" x14ac:dyDescent="0.2">
      <c r="B20" s="5"/>
      <c r="C20" s="2"/>
      <c r="D20" s="49">
        <f>SUM(D14:D19)</f>
        <v>17433643</v>
      </c>
      <c r="E20" s="49">
        <f>SUM(E14:E18)</f>
        <v>11198166</v>
      </c>
    </row>
    <row r="21" spans="2:5" x14ac:dyDescent="0.2">
      <c r="B21" s="5" t="s">
        <v>11</v>
      </c>
      <c r="C21" s="2"/>
      <c r="D21" s="49">
        <f>D11+D20</f>
        <v>251659224</v>
      </c>
      <c r="E21" s="50">
        <f>E11+E20</f>
        <v>255348632</v>
      </c>
    </row>
    <row r="22" spans="2:5" x14ac:dyDescent="0.2">
      <c r="B22" s="5" t="s">
        <v>8</v>
      </c>
      <c r="C22" s="2"/>
      <c r="D22" s="51"/>
      <c r="E22" s="50"/>
    </row>
    <row r="23" spans="2:5" ht="25.5" x14ac:dyDescent="0.2">
      <c r="B23" s="5" t="s">
        <v>12</v>
      </c>
      <c r="C23" s="2"/>
      <c r="D23" s="51"/>
      <c r="E23" s="50"/>
    </row>
    <row r="24" spans="2:5" x14ac:dyDescent="0.2">
      <c r="B24" s="5" t="s">
        <v>13</v>
      </c>
      <c r="C24" s="2"/>
      <c r="D24" s="51"/>
      <c r="E24" s="50"/>
    </row>
    <row r="25" spans="2:5" x14ac:dyDescent="0.2">
      <c r="B25" s="7" t="s">
        <v>14</v>
      </c>
      <c r="C25" s="6">
        <v>7</v>
      </c>
      <c r="D25" s="49">
        <v>84911556</v>
      </c>
      <c r="E25" s="50">
        <v>84911556</v>
      </c>
    </row>
    <row r="26" spans="2:5" ht="25.5" x14ac:dyDescent="0.2">
      <c r="B26" s="7" t="s">
        <v>15</v>
      </c>
      <c r="C26" s="6"/>
      <c r="D26" s="49">
        <v>68597</v>
      </c>
      <c r="E26" s="50">
        <v>68597</v>
      </c>
    </row>
    <row r="27" spans="2:5" x14ac:dyDescent="0.2">
      <c r="B27" s="7" t="s">
        <v>16</v>
      </c>
      <c r="C27" s="6"/>
      <c r="D27" s="49">
        <v>-34267312</v>
      </c>
      <c r="E27" s="50">
        <v>-36002241</v>
      </c>
    </row>
    <row r="28" spans="2:5" x14ac:dyDescent="0.2">
      <c r="B28" s="5" t="s">
        <v>17</v>
      </c>
      <c r="C28" s="6"/>
      <c r="D28" s="49">
        <f>SUM(D25:D27)</f>
        <v>50712841</v>
      </c>
      <c r="E28" s="50">
        <f>SUM(E25:E27)</f>
        <v>48977912</v>
      </c>
    </row>
    <row r="29" spans="2:5" x14ac:dyDescent="0.2">
      <c r="B29" s="7" t="s">
        <v>8</v>
      </c>
      <c r="C29" s="6"/>
      <c r="D29" s="51"/>
      <c r="E29" s="50"/>
    </row>
    <row r="30" spans="2:5" ht="25.5" x14ac:dyDescent="0.2">
      <c r="B30" s="5" t="s">
        <v>18</v>
      </c>
      <c r="C30" s="6"/>
      <c r="D30" s="51"/>
      <c r="E30" s="50"/>
    </row>
    <row r="31" spans="2:5" ht="25.5" x14ac:dyDescent="0.2">
      <c r="B31" s="7" t="s">
        <v>19</v>
      </c>
      <c r="C31" s="6">
        <v>8</v>
      </c>
      <c r="D31" s="49">
        <v>165852018</v>
      </c>
      <c r="E31" s="50">
        <v>171485141</v>
      </c>
    </row>
    <row r="32" spans="2:5" ht="51" x14ac:dyDescent="0.2">
      <c r="B32" s="7" t="s">
        <v>20</v>
      </c>
      <c r="C32" s="6">
        <v>9</v>
      </c>
      <c r="D32" s="49">
        <v>4694542</v>
      </c>
      <c r="E32" s="50">
        <v>4466824</v>
      </c>
    </row>
    <row r="33" spans="2:6" x14ac:dyDescent="0.2">
      <c r="B33" s="5"/>
      <c r="C33" s="6"/>
      <c r="D33" s="49">
        <f>SUM(D31:D32)</f>
        <v>170546560</v>
      </c>
      <c r="E33" s="50">
        <f>SUM(E31:E32)</f>
        <v>175951965</v>
      </c>
    </row>
    <row r="34" spans="2:6" x14ac:dyDescent="0.2">
      <c r="B34" s="7"/>
      <c r="C34" s="6"/>
      <c r="D34" s="51"/>
      <c r="E34" s="53"/>
    </row>
    <row r="35" spans="2:6" ht="25.5" x14ac:dyDescent="0.2">
      <c r="B35" s="5" t="s">
        <v>21</v>
      </c>
      <c r="C35" s="6"/>
      <c r="D35" s="51"/>
      <c r="E35" s="53"/>
    </row>
    <row r="36" spans="2:6" ht="25.5" x14ac:dyDescent="0.2">
      <c r="B36" s="7" t="s">
        <v>19</v>
      </c>
      <c r="C36" s="6">
        <v>8</v>
      </c>
      <c r="D36" s="49">
        <v>30274410</v>
      </c>
      <c r="E36" s="50">
        <v>30274408</v>
      </c>
    </row>
    <row r="37" spans="2:6" ht="25.5" x14ac:dyDescent="0.2">
      <c r="B37" s="7" t="s">
        <v>22</v>
      </c>
      <c r="C37" s="6">
        <v>10</v>
      </c>
      <c r="D37" s="49">
        <v>18449</v>
      </c>
      <c r="E37" s="50">
        <v>28143</v>
      </c>
    </row>
    <row r="38" spans="2:6" x14ac:dyDescent="0.2">
      <c r="B38" s="7" t="s">
        <v>23</v>
      </c>
      <c r="C38" s="6"/>
      <c r="D38" s="49">
        <v>9651</v>
      </c>
      <c r="E38" s="50">
        <v>0</v>
      </c>
    </row>
    <row r="39" spans="2:6" ht="25.5" x14ac:dyDescent="0.2">
      <c r="B39" s="7" t="s">
        <v>24</v>
      </c>
      <c r="C39" s="6"/>
      <c r="D39" s="49">
        <v>97313</v>
      </c>
      <c r="E39" s="50">
        <v>116204</v>
      </c>
    </row>
    <row r="40" spans="2:6" x14ac:dyDescent="0.2">
      <c r="B40" s="5"/>
      <c r="C40" s="2"/>
      <c r="D40" s="49">
        <f>SUM(D36:D39)</f>
        <v>30399823</v>
      </c>
      <c r="E40" s="50">
        <f>SUM(E36:E39)</f>
        <v>30418755</v>
      </c>
    </row>
    <row r="41" spans="2:6" ht="25.5" x14ac:dyDescent="0.2">
      <c r="B41" s="5" t="s">
        <v>25</v>
      </c>
      <c r="C41" s="2"/>
      <c r="D41" s="49">
        <f>D28+D33+D40</f>
        <v>251659224</v>
      </c>
      <c r="E41" s="50">
        <f>E28+E33+E40</f>
        <v>255348632</v>
      </c>
    </row>
    <row r="42" spans="2:6" ht="25.5" x14ac:dyDescent="0.2">
      <c r="B42" s="10" t="s">
        <v>26</v>
      </c>
      <c r="C42" s="11">
        <v>8</v>
      </c>
      <c r="D42" s="41">
        <v>1.194</v>
      </c>
      <c r="E42" s="42">
        <v>1.1539999999999999</v>
      </c>
    </row>
    <row r="43" spans="2:6" x14ac:dyDescent="0.2">
      <c r="B43" s="12"/>
      <c r="C43" s="13"/>
      <c r="D43" s="14"/>
      <c r="E43" s="15"/>
    </row>
    <row r="44" spans="2:6" ht="25.5" x14ac:dyDescent="0.2">
      <c r="B44" s="16" t="s">
        <v>71</v>
      </c>
      <c r="C44" s="17"/>
      <c r="D44" s="17"/>
      <c r="E44" s="33" t="s">
        <v>72</v>
      </c>
      <c r="F44" s="33"/>
    </row>
    <row r="45" spans="2:6" ht="15" thickBot="1" x14ac:dyDescent="0.25">
      <c r="B45" s="16"/>
      <c r="C45" s="17"/>
      <c r="D45" s="17"/>
      <c r="E45" s="23"/>
      <c r="F45" s="23"/>
    </row>
    <row r="46" spans="2:6" x14ac:dyDescent="0.2">
      <c r="B46" s="16"/>
      <c r="C46" s="17"/>
      <c r="D46" s="17"/>
      <c r="E46" s="18"/>
      <c r="F46" s="18"/>
    </row>
    <row r="47" spans="2:6" x14ac:dyDescent="0.2">
      <c r="B47" s="16"/>
      <c r="C47" s="17"/>
      <c r="D47" s="17"/>
      <c r="E47" s="34"/>
      <c r="F47" s="34"/>
    </row>
    <row r="48" spans="2:6" ht="15" thickBot="1" x14ac:dyDescent="0.25">
      <c r="B48" s="16" t="s">
        <v>27</v>
      </c>
      <c r="C48" s="17"/>
      <c r="D48" s="17"/>
      <c r="E48" s="19"/>
      <c r="F48" s="19"/>
    </row>
    <row r="49" spans="2:6" x14ac:dyDescent="0.2">
      <c r="B49" s="16"/>
      <c r="C49" s="17"/>
      <c r="D49" s="17"/>
      <c r="E49" s="18" t="s">
        <v>28</v>
      </c>
      <c r="F49" s="18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workbookViewId="0">
      <selection activeCell="H15" sqref="H15"/>
    </sheetView>
  </sheetViews>
  <sheetFormatPr defaultColWidth="9.75" defaultRowHeight="14.25" x14ac:dyDescent="0.2"/>
  <cols>
    <col min="2" max="3" width="16.5" customWidth="1"/>
    <col min="4" max="5" width="13.375" bestFit="1" customWidth="1"/>
    <col min="6" max="6" width="12.75" bestFit="1" customWidth="1"/>
  </cols>
  <sheetData>
    <row r="2" spans="2:5" ht="15" x14ac:dyDescent="0.25">
      <c r="B2" s="45" t="s">
        <v>76</v>
      </c>
      <c r="C2" s="45"/>
      <c r="D2" s="45"/>
      <c r="E2" s="45"/>
    </row>
    <row r="3" spans="2:5" ht="26.25" customHeight="1" x14ac:dyDescent="0.2">
      <c r="B3" s="44" t="s">
        <v>83</v>
      </c>
      <c r="C3" s="44"/>
      <c r="D3" s="44"/>
      <c r="E3" s="44"/>
    </row>
    <row r="4" spans="2:5" ht="63.75" x14ac:dyDescent="0.2">
      <c r="B4" s="1"/>
      <c r="C4" s="44"/>
      <c r="D4" s="3" t="s">
        <v>85</v>
      </c>
      <c r="E4" s="4" t="s">
        <v>86</v>
      </c>
    </row>
    <row r="5" spans="2:5" x14ac:dyDescent="0.2">
      <c r="B5" s="1" t="s">
        <v>0</v>
      </c>
      <c r="C5" s="44"/>
      <c r="D5" s="44"/>
      <c r="E5" s="44"/>
    </row>
    <row r="6" spans="2:5" x14ac:dyDescent="0.2">
      <c r="B6" s="7" t="s">
        <v>29</v>
      </c>
      <c r="C6" s="6">
        <v>11</v>
      </c>
      <c r="D6" s="54">
        <v>25205261</v>
      </c>
      <c r="E6" s="55">
        <v>25304264</v>
      </c>
    </row>
    <row r="7" spans="2:5" ht="25.5" x14ac:dyDescent="0.2">
      <c r="B7" s="7" t="s">
        <v>30</v>
      </c>
      <c r="C7" s="6">
        <v>12</v>
      </c>
      <c r="D7" s="54">
        <v>-9377316</v>
      </c>
      <c r="E7" s="55">
        <v>-9476908</v>
      </c>
    </row>
    <row r="8" spans="2:5" x14ac:dyDescent="0.2">
      <c r="B8" s="5" t="s">
        <v>31</v>
      </c>
      <c r="C8" s="40"/>
      <c r="D8" s="54">
        <f>D6+D7</f>
        <v>15827945</v>
      </c>
      <c r="E8" s="54">
        <f>E6+E7</f>
        <v>15827356</v>
      </c>
    </row>
    <row r="9" spans="2:5" x14ac:dyDescent="0.2">
      <c r="B9" s="5"/>
      <c r="C9" s="40"/>
      <c r="D9" s="54"/>
      <c r="E9" s="56"/>
    </row>
    <row r="10" spans="2:5" ht="51" x14ac:dyDescent="0.2">
      <c r="B10" s="7" t="s">
        <v>32</v>
      </c>
      <c r="C10" s="6"/>
      <c r="D10" s="49">
        <v>-253</v>
      </c>
      <c r="E10" s="50">
        <v>15967</v>
      </c>
    </row>
    <row r="11" spans="2:5" ht="38.25" x14ac:dyDescent="0.2">
      <c r="B11" s="7" t="s">
        <v>33</v>
      </c>
      <c r="C11" s="6">
        <v>13</v>
      </c>
      <c r="D11" s="49">
        <v>-477867</v>
      </c>
      <c r="E11" s="50">
        <v>-549813</v>
      </c>
    </row>
    <row r="12" spans="2:5" ht="38.25" x14ac:dyDescent="0.2">
      <c r="B12" s="7" t="s">
        <v>60</v>
      </c>
      <c r="C12" s="6"/>
      <c r="D12" s="49">
        <v>0</v>
      </c>
      <c r="E12" s="50">
        <v>0</v>
      </c>
    </row>
    <row r="13" spans="2:5" ht="38.25" x14ac:dyDescent="0.2">
      <c r="B13" s="5" t="s">
        <v>79</v>
      </c>
      <c r="C13" s="6"/>
      <c r="D13" s="49">
        <f>D8+D10+D11+D12</f>
        <v>15349825</v>
      </c>
      <c r="E13" s="49">
        <f>E8+E10+E11+E12</f>
        <v>15293510</v>
      </c>
    </row>
    <row r="14" spans="2:5" x14ac:dyDescent="0.2">
      <c r="B14" s="5" t="s">
        <v>8</v>
      </c>
      <c r="C14" s="6"/>
      <c r="D14" s="49"/>
      <c r="E14" s="50"/>
    </row>
    <row r="15" spans="2:5" ht="25.5" x14ac:dyDescent="0.2">
      <c r="B15" s="7" t="s">
        <v>34</v>
      </c>
      <c r="C15" s="6"/>
      <c r="D15" s="49">
        <v>-151</v>
      </c>
      <c r="E15" s="50">
        <v>198</v>
      </c>
    </row>
    <row r="16" spans="2:5" x14ac:dyDescent="0.2">
      <c r="B16" s="7" t="s">
        <v>35</v>
      </c>
      <c r="C16" s="6"/>
      <c r="D16" s="49">
        <v>998606</v>
      </c>
      <c r="E16" s="50">
        <v>525426</v>
      </c>
    </row>
    <row r="17" spans="2:6" x14ac:dyDescent="0.2">
      <c r="B17" s="7" t="s">
        <v>36</v>
      </c>
      <c r="C17" s="6">
        <v>14</v>
      </c>
      <c r="D17" s="49">
        <v>-14613351</v>
      </c>
      <c r="E17" s="50">
        <v>-15562559</v>
      </c>
    </row>
    <row r="18" spans="2:6" ht="25.5" x14ac:dyDescent="0.2">
      <c r="B18" s="5" t="s">
        <v>80</v>
      </c>
      <c r="C18" s="6"/>
      <c r="D18" s="49">
        <f>SUM(D15:D17)+D13</f>
        <v>1734929</v>
      </c>
      <c r="E18" s="49">
        <f>SUM(E15:E17)+E13</f>
        <v>256575</v>
      </c>
      <c r="F18" s="20"/>
    </row>
    <row r="19" spans="2:6" x14ac:dyDescent="0.2">
      <c r="B19" s="5" t="s">
        <v>8</v>
      </c>
      <c r="C19" s="6"/>
      <c r="D19" s="49"/>
      <c r="E19" s="50"/>
    </row>
    <row r="20" spans="2:6" ht="25.5" x14ac:dyDescent="0.2">
      <c r="B20" s="7" t="s">
        <v>37</v>
      </c>
      <c r="C20" s="6"/>
      <c r="D20" s="49">
        <v>0</v>
      </c>
      <c r="E20" s="50"/>
    </row>
    <row r="21" spans="2:6" ht="25.5" x14ac:dyDescent="0.2">
      <c r="B21" s="5" t="s">
        <v>38</v>
      </c>
      <c r="C21" s="6"/>
      <c r="D21" s="49">
        <f>D18+D20</f>
        <v>1734929</v>
      </c>
      <c r="E21" s="50">
        <f>E18</f>
        <v>256575</v>
      </c>
    </row>
    <row r="22" spans="2:6" ht="38.25" x14ac:dyDescent="0.2">
      <c r="B22" s="5" t="s">
        <v>39</v>
      </c>
      <c r="C22" s="40"/>
      <c r="D22" s="49">
        <f>D21</f>
        <v>1734929</v>
      </c>
      <c r="E22" s="50">
        <f>E21</f>
        <v>256575</v>
      </c>
    </row>
    <row r="23" spans="2:6" ht="25.5" x14ac:dyDescent="0.2">
      <c r="B23" s="10" t="s">
        <v>66</v>
      </c>
      <c r="C23" s="11">
        <v>8</v>
      </c>
      <c r="D23" s="21">
        <v>40.9</v>
      </c>
      <c r="E23" s="22">
        <v>6.04</v>
      </c>
    </row>
    <row r="24" spans="2:6" x14ac:dyDescent="0.2">
      <c r="B24" s="12"/>
      <c r="C24" s="13"/>
      <c r="D24" s="14"/>
      <c r="E24" s="15"/>
    </row>
    <row r="25" spans="2:6" ht="51" x14ac:dyDescent="0.2">
      <c r="B25" s="16" t="s">
        <v>71</v>
      </c>
      <c r="C25" s="17"/>
      <c r="D25" s="17"/>
      <c r="E25" s="18"/>
      <c r="F25" s="33" t="s">
        <v>72</v>
      </c>
    </row>
    <row r="26" spans="2:6" ht="15" thickBot="1" x14ac:dyDescent="0.25">
      <c r="B26" s="16"/>
      <c r="C26" s="17"/>
      <c r="D26" s="17"/>
      <c r="E26" s="17"/>
      <c r="F26" s="23"/>
    </row>
    <row r="27" spans="2:6" x14ac:dyDescent="0.2">
      <c r="B27" s="16"/>
      <c r="C27" s="17"/>
      <c r="D27" s="17"/>
      <c r="E27" s="17"/>
      <c r="F27" s="18"/>
    </row>
    <row r="28" spans="2:6" x14ac:dyDescent="0.2">
      <c r="B28" s="16"/>
      <c r="C28" s="17"/>
      <c r="D28" s="17"/>
      <c r="E28" s="17"/>
      <c r="F28" s="34"/>
    </row>
    <row r="29" spans="2:6" ht="15" thickBot="1" x14ac:dyDescent="0.25">
      <c r="B29" s="16" t="s">
        <v>27</v>
      </c>
      <c r="C29" s="17"/>
      <c r="D29" s="17"/>
      <c r="E29" s="17"/>
      <c r="F29" s="19"/>
    </row>
    <row r="30" spans="2:6" x14ac:dyDescent="0.2">
      <c r="B30" s="16"/>
      <c r="C30" s="17"/>
      <c r="D30" s="17"/>
      <c r="E30" s="17"/>
      <c r="F30" s="18" t="s">
        <v>28</v>
      </c>
    </row>
  </sheetData>
  <mergeCells count="4">
    <mergeCell ref="B3:E3"/>
    <mergeCell ref="C4:C5"/>
    <mergeCell ref="D5:E5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I28" sqref="I28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5.5" customWidth="1"/>
    <col min="7" max="7" width="11.75" bestFit="1" customWidth="1"/>
    <col min="8" max="8" width="11.5" bestFit="1" customWidth="1"/>
  </cols>
  <sheetData>
    <row r="1" spans="2:8" ht="15" x14ac:dyDescent="0.25">
      <c r="B1" s="46" t="s">
        <v>77</v>
      </c>
      <c r="C1" s="46"/>
      <c r="D1" s="46"/>
      <c r="E1" s="46"/>
      <c r="F1" s="46"/>
    </row>
    <row r="2" spans="2:8" x14ac:dyDescent="0.2">
      <c r="B2" s="43" t="s">
        <v>87</v>
      </c>
      <c r="C2" s="43"/>
      <c r="D2" s="43"/>
      <c r="E2" s="43"/>
      <c r="F2" s="43"/>
    </row>
    <row r="3" spans="2:8" ht="38.25" x14ac:dyDescent="0.2">
      <c r="B3" s="24" t="s">
        <v>0</v>
      </c>
      <c r="C3" s="25" t="s">
        <v>1</v>
      </c>
      <c r="D3" s="26" t="s">
        <v>85</v>
      </c>
      <c r="E3" s="47" t="s">
        <v>86</v>
      </c>
      <c r="F3" s="47"/>
    </row>
    <row r="4" spans="2:8" x14ac:dyDescent="0.2">
      <c r="B4" s="24" t="s">
        <v>8</v>
      </c>
      <c r="C4" s="25"/>
      <c r="D4" s="27"/>
      <c r="E4" s="48"/>
      <c r="F4" s="48"/>
    </row>
    <row r="5" spans="2:8" ht="38.25" x14ac:dyDescent="0.2">
      <c r="B5" s="5" t="s">
        <v>40</v>
      </c>
      <c r="C5" s="25"/>
      <c r="D5" s="57"/>
      <c r="E5" s="58"/>
      <c r="F5" s="58"/>
    </row>
    <row r="6" spans="2:8" ht="25.5" x14ac:dyDescent="0.2">
      <c r="B6" s="28" t="s">
        <v>41</v>
      </c>
      <c r="C6" s="25"/>
      <c r="D6" s="49">
        <v>998196</v>
      </c>
      <c r="E6" s="59"/>
      <c r="F6" s="50">
        <v>525069</v>
      </c>
    </row>
    <row r="7" spans="2:8" ht="25.5" x14ac:dyDescent="0.2">
      <c r="B7" s="28" t="s">
        <v>42</v>
      </c>
      <c r="C7" s="25"/>
      <c r="D7" s="49">
        <v>25220625</v>
      </c>
      <c r="E7" s="59"/>
      <c r="F7" s="50">
        <v>29376043</v>
      </c>
    </row>
    <row r="8" spans="2:8" x14ac:dyDescent="0.2">
      <c r="B8" s="28" t="s">
        <v>43</v>
      </c>
      <c r="C8" s="25"/>
      <c r="D8" s="49">
        <v>258</v>
      </c>
      <c r="E8" s="59"/>
      <c r="F8" s="50">
        <v>0</v>
      </c>
    </row>
    <row r="9" spans="2:8" ht="38.25" x14ac:dyDescent="0.2">
      <c r="B9" s="28" t="s">
        <v>44</v>
      </c>
      <c r="C9" s="25"/>
      <c r="D9" s="49">
        <v>-117781</v>
      </c>
      <c r="E9" s="59"/>
      <c r="F9" s="50">
        <v>-107004</v>
      </c>
    </row>
    <row r="10" spans="2:8" ht="25.5" x14ac:dyDescent="0.2">
      <c r="B10" s="28" t="s">
        <v>45</v>
      </c>
      <c r="C10" s="25"/>
      <c r="D10" s="49">
        <v>-278532</v>
      </c>
      <c r="E10" s="59"/>
      <c r="F10" s="50">
        <v>-340329</v>
      </c>
    </row>
    <row r="11" spans="2:8" ht="51" x14ac:dyDescent="0.2">
      <c r="B11" s="28" t="s">
        <v>46</v>
      </c>
      <c r="C11" s="25"/>
      <c r="D11" s="49">
        <v>-2506224</v>
      </c>
      <c r="E11" s="59"/>
      <c r="F11" s="50">
        <v>-2608148</v>
      </c>
    </row>
    <row r="12" spans="2:8" ht="38.25" x14ac:dyDescent="0.2">
      <c r="B12" s="7" t="s">
        <v>47</v>
      </c>
      <c r="C12" s="25"/>
      <c r="D12" s="49">
        <v>-47400</v>
      </c>
      <c r="E12" s="59"/>
      <c r="F12" s="60">
        <v>-44628</v>
      </c>
    </row>
    <row r="13" spans="2:8" ht="25.5" x14ac:dyDescent="0.2">
      <c r="B13" s="7" t="s">
        <v>62</v>
      </c>
      <c r="C13" s="25"/>
      <c r="D13" s="49">
        <v>-9378424</v>
      </c>
      <c r="E13" s="59"/>
      <c r="F13" s="60">
        <v>-10674469</v>
      </c>
    </row>
    <row r="14" spans="2:8" x14ac:dyDescent="0.2">
      <c r="B14" s="7" t="s">
        <v>48</v>
      </c>
      <c r="C14" s="25"/>
      <c r="D14" s="49">
        <v>-18580</v>
      </c>
      <c r="E14" s="59"/>
      <c r="F14" s="61">
        <v>-17823</v>
      </c>
      <c r="G14" s="20"/>
      <c r="H14" s="20"/>
    </row>
    <row r="15" spans="2:8" ht="51" x14ac:dyDescent="0.2">
      <c r="B15" s="5" t="s">
        <v>49</v>
      </c>
      <c r="C15" s="25"/>
      <c r="D15" s="49">
        <f>SUM(D6:D14)</f>
        <v>13872138</v>
      </c>
      <c r="E15" s="49">
        <f t="shared" ref="E15" si="0">SUM(E6:E14)</f>
        <v>0</v>
      </c>
      <c r="F15" s="49">
        <f>SUM(F6:F14)</f>
        <v>16108711</v>
      </c>
      <c r="H15" s="20"/>
    </row>
    <row r="16" spans="2:8" x14ac:dyDescent="0.2">
      <c r="B16" s="7" t="s">
        <v>8</v>
      </c>
      <c r="C16" s="2"/>
      <c r="D16" s="62"/>
      <c r="E16" s="62"/>
      <c r="F16" s="61"/>
    </row>
    <row r="17" spans="2:6" ht="38.25" x14ac:dyDescent="0.2">
      <c r="B17" s="5" t="s">
        <v>50</v>
      </c>
      <c r="C17" s="2"/>
      <c r="D17" s="62"/>
      <c r="E17" s="62"/>
      <c r="F17" s="61"/>
    </row>
    <row r="18" spans="2:6" ht="25.5" x14ac:dyDescent="0.2">
      <c r="B18" s="7" t="s">
        <v>51</v>
      </c>
      <c r="C18" s="6"/>
      <c r="D18" s="49">
        <v>-1200</v>
      </c>
      <c r="E18" s="59"/>
      <c r="F18" s="61">
        <v>-1634</v>
      </c>
    </row>
    <row r="19" spans="2:6" ht="25.5" x14ac:dyDescent="0.2">
      <c r="B19" s="7" t="s">
        <v>88</v>
      </c>
      <c r="C19" s="6"/>
      <c r="D19" s="49">
        <v>-7060464</v>
      </c>
      <c r="E19" s="59"/>
      <c r="F19" s="61">
        <v>0</v>
      </c>
    </row>
    <row r="20" spans="2:6" ht="63.75" x14ac:dyDescent="0.2">
      <c r="B20" s="5" t="s">
        <v>52</v>
      </c>
      <c r="C20" s="2">
        <v>5</v>
      </c>
      <c r="D20" s="49">
        <f>SUM(D18:D19)</f>
        <v>-7061664</v>
      </c>
      <c r="E20" s="59"/>
      <c r="F20" s="49">
        <f>SUM(F18:F19)</f>
        <v>-1634</v>
      </c>
    </row>
    <row r="21" spans="2:6" x14ac:dyDescent="0.2">
      <c r="B21" s="7" t="s">
        <v>8</v>
      </c>
      <c r="C21" s="2"/>
      <c r="D21" s="62"/>
      <c r="E21" s="62"/>
      <c r="F21" s="61"/>
    </row>
    <row r="22" spans="2:6" ht="38.25" x14ac:dyDescent="0.2">
      <c r="B22" s="5" t="s">
        <v>58</v>
      </c>
      <c r="C22" s="2"/>
      <c r="D22" s="49"/>
      <c r="E22" s="49">
        <f>E15+E20</f>
        <v>0</v>
      </c>
      <c r="F22" s="50"/>
    </row>
    <row r="23" spans="2:6" x14ac:dyDescent="0.2">
      <c r="B23" s="7"/>
      <c r="C23" s="2"/>
      <c r="D23" s="62"/>
      <c r="E23" s="62"/>
      <c r="F23" s="61"/>
    </row>
    <row r="24" spans="2:6" x14ac:dyDescent="0.2">
      <c r="B24" s="7" t="s">
        <v>59</v>
      </c>
      <c r="C24" s="6"/>
      <c r="D24" s="49">
        <v>-10610985</v>
      </c>
      <c r="E24" s="59"/>
      <c r="F24" s="50">
        <v>-11210926</v>
      </c>
    </row>
    <row r="25" spans="2:6" ht="51" x14ac:dyDescent="0.2">
      <c r="B25" s="5" t="s">
        <v>63</v>
      </c>
      <c r="C25" s="6"/>
      <c r="D25" s="49">
        <f>D24</f>
        <v>-10610985</v>
      </c>
      <c r="E25" s="49">
        <f>SUM(E24:E24)</f>
        <v>0</v>
      </c>
      <c r="F25" s="49">
        <f>F24</f>
        <v>-11210926</v>
      </c>
    </row>
    <row r="26" spans="2:6" ht="38.25" x14ac:dyDescent="0.2">
      <c r="B26" s="5" t="s">
        <v>67</v>
      </c>
      <c r="C26" s="6"/>
      <c r="D26" s="49">
        <f>D15+D20+D25</f>
        <v>-3800511</v>
      </c>
      <c r="E26" s="49">
        <f t="shared" ref="E26:F26" si="1">E15+E20+E25</f>
        <v>0</v>
      </c>
      <c r="F26" s="49">
        <f>F15+F20+F25</f>
        <v>4896151</v>
      </c>
    </row>
    <row r="27" spans="2:6" ht="38.25" x14ac:dyDescent="0.2">
      <c r="B27" s="5" t="s">
        <v>64</v>
      </c>
      <c r="C27" s="6"/>
      <c r="D27" s="49">
        <v>7123293</v>
      </c>
      <c r="E27" s="49"/>
      <c r="F27" s="50">
        <v>676242</v>
      </c>
    </row>
    <row r="28" spans="2:6" ht="38.25" x14ac:dyDescent="0.2">
      <c r="B28" s="5" t="s">
        <v>65</v>
      </c>
      <c r="C28" s="37">
        <v>7</v>
      </c>
      <c r="D28" s="49">
        <v>3322782</v>
      </c>
      <c r="E28" s="63"/>
      <c r="F28" s="50">
        <v>5572393</v>
      </c>
    </row>
    <row r="29" spans="2:6" x14ac:dyDescent="0.2">
      <c r="B29" s="30"/>
      <c r="C29" s="29"/>
      <c r="D29" s="31"/>
      <c r="E29" s="29"/>
      <c r="F29" s="32"/>
    </row>
    <row r="30" spans="2:6" ht="51" x14ac:dyDescent="0.2">
      <c r="B30" s="16" t="s">
        <v>71</v>
      </c>
      <c r="C30" s="17"/>
      <c r="D30" s="17"/>
      <c r="E30" s="18"/>
      <c r="F30" s="33" t="s">
        <v>72</v>
      </c>
    </row>
    <row r="31" spans="2:6" ht="15" thickBot="1" x14ac:dyDescent="0.25">
      <c r="B31" s="16"/>
      <c r="C31" s="17"/>
      <c r="D31" s="17"/>
      <c r="E31" s="17"/>
      <c r="F31" s="23"/>
    </row>
    <row r="32" spans="2:6" x14ac:dyDescent="0.2">
      <c r="B32" s="16"/>
      <c r="C32" s="17"/>
      <c r="D32" s="17"/>
      <c r="E32" s="17"/>
      <c r="F32" s="18"/>
    </row>
    <row r="33" spans="2:6" x14ac:dyDescent="0.2">
      <c r="B33" s="16"/>
      <c r="C33" s="17"/>
      <c r="D33" s="17"/>
      <c r="E33" s="17"/>
      <c r="F33" s="34"/>
    </row>
    <row r="34" spans="2:6" ht="15" thickBot="1" x14ac:dyDescent="0.25">
      <c r="B34" s="16" t="s">
        <v>27</v>
      </c>
      <c r="C34" s="17"/>
      <c r="D34" s="17"/>
      <c r="E34" s="17"/>
      <c r="F34" s="19"/>
    </row>
    <row r="35" spans="2:6" x14ac:dyDescent="0.2">
      <c r="B35" s="16"/>
      <c r="C35" s="17"/>
      <c r="D35" s="17"/>
      <c r="E35" s="17"/>
      <c r="F35" s="18" t="s">
        <v>28</v>
      </c>
    </row>
  </sheetData>
  <mergeCells count="9">
    <mergeCell ref="B1:F1"/>
    <mergeCell ref="D17:E17"/>
    <mergeCell ref="D21:E21"/>
    <mergeCell ref="D23:E23"/>
    <mergeCell ref="B2:F2"/>
    <mergeCell ref="E3:F3"/>
    <mergeCell ref="E4:F4"/>
    <mergeCell ref="E5:F5"/>
    <mergeCell ref="D16:E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workbookViewId="0">
      <selection activeCell="F14" sqref="F14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1" spans="2:6" ht="15" x14ac:dyDescent="0.25">
      <c r="B1" s="46" t="s">
        <v>78</v>
      </c>
      <c r="C1" s="46"/>
      <c r="D1" s="46"/>
      <c r="E1" s="46"/>
      <c r="F1" s="46"/>
    </row>
    <row r="2" spans="2:6" x14ac:dyDescent="0.2">
      <c r="B2" s="43" t="s">
        <v>89</v>
      </c>
      <c r="C2" s="43"/>
      <c r="D2" s="43"/>
      <c r="E2" s="43"/>
      <c r="F2" s="43"/>
    </row>
    <row r="3" spans="2:6" ht="38.25" x14ac:dyDescent="0.2">
      <c r="B3" s="24" t="s">
        <v>0</v>
      </c>
      <c r="C3" s="3" t="s">
        <v>53</v>
      </c>
      <c r="D3" s="3" t="s">
        <v>54</v>
      </c>
      <c r="E3" s="3" t="s">
        <v>16</v>
      </c>
      <c r="F3" s="3" t="s">
        <v>55</v>
      </c>
    </row>
    <row r="4" spans="2:6" x14ac:dyDescent="0.2">
      <c r="B4" s="24" t="s">
        <v>8</v>
      </c>
      <c r="C4" s="7"/>
      <c r="D4" s="7"/>
      <c r="E4" s="7"/>
      <c r="F4" s="7"/>
    </row>
    <row r="5" spans="2:6" ht="25.5" x14ac:dyDescent="0.2">
      <c r="B5" s="5" t="s">
        <v>68</v>
      </c>
      <c r="C5" s="9">
        <v>84911556</v>
      </c>
      <c r="D5" s="9">
        <v>68597</v>
      </c>
      <c r="E5" s="9">
        <v>-36674102</v>
      </c>
      <c r="F5" s="9">
        <f>SUM(C5:E5)</f>
        <v>48306051</v>
      </c>
    </row>
    <row r="6" spans="2:6" x14ac:dyDescent="0.2">
      <c r="B6" s="5" t="s">
        <v>8</v>
      </c>
      <c r="C6" s="35"/>
      <c r="D6" s="35"/>
      <c r="E6" s="9"/>
      <c r="F6" s="9">
        <f t="shared" ref="F6:F11" si="0">SUM(C6:E6)</f>
        <v>0</v>
      </c>
    </row>
    <row r="7" spans="2:6" ht="25.5" x14ac:dyDescent="0.2">
      <c r="B7" s="7" t="s">
        <v>38</v>
      </c>
      <c r="C7" s="35" t="s">
        <v>56</v>
      </c>
      <c r="D7" s="35" t="s">
        <v>56</v>
      </c>
      <c r="E7" s="8">
        <v>256576</v>
      </c>
      <c r="F7" s="8">
        <f t="shared" si="0"/>
        <v>256576</v>
      </c>
    </row>
    <row r="8" spans="2:6" ht="25.5" x14ac:dyDescent="0.2">
      <c r="B8" s="5" t="s">
        <v>57</v>
      </c>
      <c r="C8" s="36" t="s">
        <v>56</v>
      </c>
      <c r="D8" s="36" t="s">
        <v>56</v>
      </c>
      <c r="E8" s="8">
        <f>E7</f>
        <v>256576</v>
      </c>
      <c r="F8" s="8">
        <f>SUM(C8:E8)</f>
        <v>256576</v>
      </c>
    </row>
    <row r="9" spans="2:6" ht="25.5" x14ac:dyDescent="0.2">
      <c r="B9" s="5" t="s">
        <v>90</v>
      </c>
      <c r="C9" s="35">
        <v>84911556</v>
      </c>
      <c r="D9" s="35">
        <v>68597</v>
      </c>
      <c r="E9" s="8">
        <f>E5+E8</f>
        <v>-36417526</v>
      </c>
      <c r="F9" s="8">
        <f>SUM(C9:E9)</f>
        <v>48562627</v>
      </c>
    </row>
    <row r="10" spans="2:6" ht="25.5" x14ac:dyDescent="0.2">
      <c r="B10" s="5" t="s">
        <v>75</v>
      </c>
      <c r="C10" s="9">
        <v>84911556</v>
      </c>
      <c r="D10" s="35">
        <v>68597</v>
      </c>
      <c r="E10" s="8">
        <v>-36002241</v>
      </c>
      <c r="F10" s="8">
        <f t="shared" si="0"/>
        <v>48977912</v>
      </c>
    </row>
    <row r="11" spans="2:6" x14ac:dyDescent="0.2">
      <c r="B11" s="5"/>
      <c r="C11" s="9"/>
      <c r="D11" s="9"/>
      <c r="E11" s="9"/>
      <c r="F11" s="9">
        <f t="shared" si="0"/>
        <v>0</v>
      </c>
    </row>
    <row r="12" spans="2:6" ht="25.5" x14ac:dyDescent="0.2">
      <c r="B12" s="5" t="s">
        <v>38</v>
      </c>
      <c r="C12" s="35">
        <v>0</v>
      </c>
      <c r="D12" s="35">
        <v>0</v>
      </c>
      <c r="E12" s="39">
        <v>1734929</v>
      </c>
      <c r="F12" s="39">
        <f>SUM(C12:E12)</f>
        <v>1734929</v>
      </c>
    </row>
    <row r="13" spans="2:6" ht="25.5" x14ac:dyDescent="0.2">
      <c r="B13" s="5" t="s">
        <v>57</v>
      </c>
      <c r="C13" s="8">
        <v>0</v>
      </c>
      <c r="D13" s="8">
        <v>0</v>
      </c>
      <c r="E13" s="39">
        <f>E12</f>
        <v>1734929</v>
      </c>
      <c r="F13" s="39">
        <f>SUM(C13:E13)</f>
        <v>1734929</v>
      </c>
    </row>
    <row r="14" spans="2:6" ht="25.5" x14ac:dyDescent="0.2">
      <c r="B14" s="5" t="s">
        <v>91</v>
      </c>
      <c r="C14" s="36">
        <v>84911556</v>
      </c>
      <c r="D14" s="36">
        <v>68597</v>
      </c>
      <c r="E14" s="8">
        <v>-34267312</v>
      </c>
      <c r="F14" s="38">
        <f>SUM(C14:E14)</f>
        <v>50712841</v>
      </c>
    </row>
    <row r="15" spans="2:6" x14ac:dyDescent="0.2">
      <c r="B15" s="29"/>
      <c r="C15" s="29"/>
      <c r="D15" s="29"/>
      <c r="E15" s="29"/>
      <c r="F15" s="29"/>
    </row>
    <row r="16" spans="2:6" ht="51" x14ac:dyDescent="0.2">
      <c r="B16" s="16" t="s">
        <v>71</v>
      </c>
      <c r="C16" s="17"/>
      <c r="D16" s="17"/>
      <c r="E16" s="18"/>
      <c r="F16" s="33" t="s">
        <v>72</v>
      </c>
    </row>
    <row r="17" spans="2:6" ht="15" thickBot="1" x14ac:dyDescent="0.25">
      <c r="B17" s="16"/>
      <c r="C17" s="17"/>
      <c r="D17" s="17"/>
      <c r="E17" s="17"/>
      <c r="F17" s="23"/>
    </row>
    <row r="18" spans="2:6" x14ac:dyDescent="0.2">
      <c r="B18" s="16"/>
      <c r="C18" s="17"/>
      <c r="D18" s="17"/>
      <c r="E18" s="17"/>
      <c r="F18" s="18"/>
    </row>
    <row r="19" spans="2:6" x14ac:dyDescent="0.2">
      <c r="B19" s="16"/>
      <c r="C19" s="17"/>
      <c r="D19" s="17"/>
      <c r="E19" s="17"/>
      <c r="F19" s="34"/>
    </row>
    <row r="20" spans="2:6" ht="15" thickBot="1" x14ac:dyDescent="0.25">
      <c r="B20" s="16" t="s">
        <v>27</v>
      </c>
      <c r="C20" s="17"/>
      <c r="D20" s="17"/>
      <c r="E20" s="17"/>
      <c r="F20" s="19"/>
    </row>
    <row r="21" spans="2:6" x14ac:dyDescent="0.2">
      <c r="B21" s="16"/>
      <c r="C21" s="17"/>
      <c r="D21" s="17"/>
      <c r="E21" s="17"/>
      <c r="F21" s="18" t="s">
        <v>28</v>
      </c>
    </row>
  </sheetData>
  <mergeCells count="2">
    <mergeCell ref="B2:F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2023-11-10T08:59:11Z</dcterms:modified>
</cp:coreProperties>
</file>