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65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<sst xmlns="http://schemas.openxmlformats.org/spreadsheetml/2006/main" count="226" uniqueCount="163">
  <si>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</si>
  <si>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</si>
  <si>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</si>
  <si>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</si>
  <si>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</si>
  <si>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</si>
  <si>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</si>
  <si>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</si>
  <si>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</si>
  <si>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</si>
  <si>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</si>
  <si>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</si>
  <si>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</si>
  <si>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</si>
  <si>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</si>
  <si>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</si>
  <si>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</si>
  <si>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</si>
  <si>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</si>
  <si>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</si>
  <si>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</si>
  <si>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</si>
  <si>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Нераспределенная прибыль (непокрытый убыток)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</si>
  <si>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</si>
  <si>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</si>
  <si>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</si>
  <si>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</si>
  <si>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</si>
  <si>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</si>
  <si>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</si>
  <si>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</si>
  <si>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</si>
  <si>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</si>
  <si>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</si>
  <si>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</si>
  <si>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</si>
  <si>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</si>
  <si>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</si>
  <si>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</si>
  <si>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</si>
  <si>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</si>
  <si>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</si>
  <si>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</si>
  <si>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</si>
  <si>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</si>
  <si>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</si>
  <si>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</si>
  <si>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</si>
  <si>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</si>
  <si>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</si>
  <si>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</si>
  <si>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</si>
  <si>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</si>
  <si>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</si>
  <si>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</si>
  <si>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 xml:space="preserve">Краткосрочная торговая и прочая кредиторская задолженность 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</si>
  <si>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</si>
  <si>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</si>
  <si>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</si>
  <si>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</si>
  <si>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</si>
  <si>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</si>
  <si>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</si>
  <si>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</si>
  <si>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Балансовая стоимость простой акции</t>
  </si>
  <si>
    <t>Балансовая стоимость привилегированной акции</t>
  </si>
  <si>
    <t>-</t>
  </si>
  <si>
    <t>Гудвил</t>
  </si>
  <si>
    <t>АО «AMF Group»</t>
  </si>
  <si>
    <t>КОНСОЛИДИРОВАННЫЙ ОТЧЕТ О ФИНАНСОВОМ ПОЛОЖЕНИИ</t>
  </si>
  <si>
    <t xml:space="preserve"> (тыс. тенге)</t>
  </si>
  <si>
    <t>Примечание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</si>
  <si>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</si>
  <si>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</si>
  <si>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</si>
  <si>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</si>
  <si>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</si>
  <si>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</si>
  <si>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</si>
  <si>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</si>
  <si>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</si>
  <si>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Краткосрочные обязательства по возмещению исторических затрат</t>
  </si>
  <si>
    <t>Долгосрочные обязательства по возмещению исторических затрат</t>
  </si>
  <si>
    <t>Резерв по ликвидации скважин</t>
  </si>
  <si>
    <t>Итого долгосрочных обязательств</t>
  </si>
  <si>
    <t>Итого капитал акционеров АО «AMFGroup»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</si>
  <si>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</si>
  <si>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</si>
  <si>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</si>
  <si>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</si>
  <si>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</si>
  <si>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</si>
  <si>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</si>
  <si>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Примечания</t>
  </si>
  <si>
    <t>Доход от реализации продукции и оказания услуг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</si>
  <si>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</si>
  <si>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</si>
  <si>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</si>
  <si>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</si>
  <si>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</si>
  <si>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</si>
  <si>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</si>
  <si>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</si>
  <si>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</si>
  <si>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</si>
  <si>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</si>
  <si>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</si>
  <si>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</si>
  <si>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</si>
  <si>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</si>
  <si>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</si>
  <si>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</si>
  <si>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</si>
  <si>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</si>
  <si>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Сальдо на 1 января 2014 года</t>
  </si>
  <si>
    <t>КОНСОЛИДИРОВАННЫЙ ОТЧЕТ О ДВИЖЕНИИ ДЕНЕЖНЫХ СРЕДСТВ</t>
  </si>
  <si>
    <t xml:space="preserve">                                                                                                                                                                       (тыс. тенге)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</si>
  <si>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</si>
  <si>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</si>
  <si>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</si>
  <si>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</si>
  <si>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</si>
  <si>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</si>
  <si>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</si>
  <si>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</si>
  <si>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</si>
  <si>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Сальдо на 1 января 2015 года</t>
  </si>
  <si>
    <t>Сейтжапаров Н.С.</t>
  </si>
  <si>
    <t xml:space="preserve">31 декабря 2014г. </t>
  </si>
  <si>
    <t>От имени Руководства АО «AMF Group»:</t>
  </si>
  <si>
    <t>__________________________</t>
  </si>
  <si>
    <t>Расходы по реализации</t>
  </si>
  <si>
    <t>Нереализованная прибыль /убыток в прочем совокупном доходе ассоциированной компании (в резерве переоценки финансовых  активов, имеющихся в наличии для продажи)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</si>
  <si>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</si>
  <si>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</si>
  <si>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</si>
  <si>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</si>
  <si>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 xml:space="preserve"> Резерв переоценки финансовых  активов, имеющихся в наличии для продажи</t>
  </si>
  <si>
    <t>1 362 600</t>
  </si>
  <si>
    <t xml:space="preserve">реализация товаров   </t>
  </si>
  <si>
    <t>фонд погашения облигаций</t>
  </si>
  <si>
    <t>погашение задолженности по финансовой аренде</t>
  </si>
  <si>
    <t>_____________________________</t>
  </si>
  <si>
    <t>выкупленные собственные долевые инструменты</t>
  </si>
  <si>
    <t>реализация НМА</t>
  </si>
  <si>
    <t>реализация финансовых активов</t>
  </si>
  <si>
    <t>приобретение собственных акций</t>
  </si>
  <si>
    <t>авансы полученные</t>
  </si>
  <si>
    <t>Выкуп собственных долевых инструментов (акций)</t>
  </si>
  <si>
    <t>по состоянию на 30 сентября 2015 года</t>
  </si>
  <si>
    <t>30 сентября 2015г.</t>
  </si>
  <si>
    <t>за период, закончившийся 30 сентября 2015 года</t>
  </si>
  <si>
    <t>За период с 1 января по 30 сентября    2015 года</t>
  </si>
  <si>
    <t>За период с 1 января по 30 сентября   2014 года</t>
  </si>
  <si>
    <t>За период с 1 июля по 30 сентября  2015 года</t>
  </si>
  <si>
    <t>За период с 1 июля по 30 сентября   2014 года</t>
  </si>
  <si>
    <t xml:space="preserve">Сальдо на 30 сентября 2015 года </t>
  </si>
  <si>
    <t xml:space="preserve">Сальдо на 30 сентября 2014 года </t>
  </si>
  <si>
    <t>приобретение финансовых активов</t>
  </si>
  <si>
    <t xml:space="preserve">Прибыль на акцию </t>
  </si>
  <si>
    <t>За период с 01 января по 30 сентября  2015 года</t>
  </si>
  <si>
    <t>За периода с 01 января по 30 сентября 2014 года</t>
  </si>
  <si>
    <t>Прибыль (убыток) от выбытия дочерней компании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</si>
</sst>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56" fillId="0" borderId="0" xfId="0" applyFont="1" applyAlignment="1">
      <alignment horizontal="right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horizontal="right" wrapText="1"/>
    </xf>
    <xf numFmtId="3" fontId="60" fillId="0" borderId="0" xfId="0" applyNumberFormat="1" applyFont="1" applyAlignment="1">
      <alignment horizontal="right" wrapText="1"/>
    </xf>
    <xf numFmtId="0" fontId="5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61" fillId="0" borderId="0" xfId="0" applyFont="1" applyAlignment="1">
      <alignment horizontal="left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right" wrapText="1"/>
    </xf>
    <xf numFmtId="3" fontId="63" fillId="0" borderId="0" xfId="0" applyNumberFormat="1" applyFont="1" applyAlignment="1">
      <alignment horizontal="right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right" wrapText="1"/>
    </xf>
    <xf numFmtId="3" fontId="11" fillId="0" borderId="0" xfId="0" applyNumberFormat="1" applyFont="1" applyAlignment="1">
      <alignment horizontal="right" vertical="top" wrapText="1"/>
    </xf>
    <xf numFmtId="0" fontId="62" fillId="0" borderId="0" xfId="0" applyFont="1" applyAlignment="1">
      <alignment wrapText="1"/>
    </xf>
    <xf numFmtId="3" fontId="62" fillId="0" borderId="0" xfId="0" applyNumberFormat="1" applyFont="1" applyAlignment="1">
      <alignment horizontal="right"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justify" vertical="top" wrapText="1"/>
    </xf>
    <xf numFmtId="0" fontId="63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3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3" fontId="6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top" wrapText="1"/>
    </xf>
    <xf numFmtId="3" fontId="63" fillId="0" borderId="0" xfId="0" applyNumberFormat="1" applyFont="1" applyAlignment="1">
      <alignment horizontal="center" wrapText="1"/>
    </xf>
    <xf numFmtId="3" fontId="62" fillId="0" borderId="0" xfId="0" applyNumberFormat="1" applyFont="1" applyAlignment="1">
      <alignment horizontal="center" wrapText="1"/>
    </xf>
    <xf numFmtId="3" fontId="63" fillId="0" borderId="0" xfId="0" applyNumberFormat="1" applyFont="1" applyAlignment="1">
      <alignment horizontal="center" vertical="top" wrapText="1"/>
    </xf>
    <xf numFmtId="3" fontId="62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4" fontId="62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62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60" fillId="0" borderId="0" xfId="0" applyFont="1" applyFill="1" applyAlignment="1">
      <alignment horizontal="right" wrapText="1"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5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7">
      <selection activeCell="C37" sqref="C37"/>
    </sheetView>
  </sheetViews>
  <sheetFormatPr defaultColWidth="9.140625" defaultRowHeight="12.75"/>
  <cols>
    <col min="1" max="1" width="39.710937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7" t="s">
        <v>68</v>
      </c>
      <c r="B1" s="8"/>
      <c r="C1" s="8"/>
      <c r="D1" s="8"/>
    </row>
    <row r="2" spans="1:4" ht="12.75">
      <c r="A2" s="93" t="s">
        <v>69</v>
      </c>
      <c r="B2" s="93"/>
      <c r="C2" s="93"/>
      <c r="D2" s="93"/>
    </row>
    <row r="3" spans="1:4" ht="12.75">
      <c r="A3" s="93" t="s">
        <v>149</v>
      </c>
      <c r="B3" s="93"/>
      <c r="C3" s="93"/>
      <c r="D3" s="93"/>
    </row>
    <row r="4" spans="2:4" ht="12.75">
      <c r="B4" s="28"/>
      <c r="C4" s="28"/>
      <c r="D4" s="29" t="s">
        <v>70</v>
      </c>
    </row>
    <row r="5" spans="1:4" ht="25.5">
      <c r="A5" s="4"/>
      <c r="B5" s="11" t="s">
        <v>71</v>
      </c>
      <c r="C5" s="91" t="s">
        <v>150</v>
      </c>
      <c r="D5" s="12" t="s">
        <v>128</v>
      </c>
    </row>
    <row r="6" spans="1:4" ht="13.5">
      <c r="A6" s="13" t="s">
        <v>72</v>
      </c>
      <c r="B6" s="13"/>
      <c r="C6" s="14"/>
      <c r="D6" s="14"/>
    </row>
    <row r="7" spans="1:4" ht="12.75">
      <c r="A7" s="14" t="s">
        <v>73</v>
      </c>
      <c r="B7" s="15">
        <v>5</v>
      </c>
      <c r="C7" s="17">
        <v>2149208</v>
      </c>
      <c r="D7" s="17">
        <v>296513</v>
      </c>
    </row>
    <row r="8" spans="1:4" ht="12.75">
      <c r="A8" s="14" t="s">
        <v>0</v>
      </c>
      <c r="B8" s="15">
        <v>6</v>
      </c>
      <c r="C8" s="17">
        <v>932798</v>
      </c>
      <c r="D8" s="17">
        <v>234145</v>
      </c>
    </row>
    <row r="9" spans="1:4" ht="12.75">
      <c r="A9" s="14" t="s">
        <v>74</v>
      </c>
      <c r="B9" s="15">
        <v>7</v>
      </c>
      <c r="C9" s="17">
        <v>1453268</v>
      </c>
      <c r="D9" s="17">
        <v>878978</v>
      </c>
    </row>
    <row r="10" spans="1:4" ht="12.75">
      <c r="A10" s="14" t="s">
        <v>1</v>
      </c>
      <c r="B10" s="15">
        <v>8</v>
      </c>
      <c r="C10" s="17">
        <v>400131</v>
      </c>
      <c r="D10" s="17">
        <v>240329</v>
      </c>
    </row>
    <row r="11" spans="1:4" ht="12.75">
      <c r="A11" s="14" t="s">
        <v>75</v>
      </c>
      <c r="B11" s="15"/>
      <c r="C11" s="17">
        <v>48938</v>
      </c>
      <c r="D11" s="17">
        <v>47807</v>
      </c>
    </row>
    <row r="12" spans="1:4" ht="12.75">
      <c r="A12" s="14" t="s">
        <v>2</v>
      </c>
      <c r="B12" s="15">
        <v>9</v>
      </c>
      <c r="C12" s="17">
        <v>440087</v>
      </c>
      <c r="D12" s="17">
        <v>368323</v>
      </c>
    </row>
    <row r="13" spans="1:4" ht="25.5">
      <c r="A13" s="14" t="s">
        <v>76</v>
      </c>
      <c r="B13" s="15">
        <v>10</v>
      </c>
      <c r="C13" s="17" t="s">
        <v>66</v>
      </c>
      <c r="D13" s="17">
        <v>2000</v>
      </c>
    </row>
    <row r="14" spans="1:4" ht="15">
      <c r="A14" s="18" t="s">
        <v>3</v>
      </c>
      <c r="B14" s="19"/>
      <c r="C14" s="23">
        <f>SUM(C7:C13)</f>
        <v>5424430</v>
      </c>
      <c r="D14" s="23">
        <f>SUM(D7:D13)</f>
        <v>2068095</v>
      </c>
    </row>
    <row r="15" spans="1:4" ht="15">
      <c r="A15" s="13" t="s">
        <v>4</v>
      </c>
      <c r="B15" s="19"/>
      <c r="C15" s="16"/>
      <c r="D15" s="16"/>
    </row>
    <row r="16" spans="1:4" ht="12.75">
      <c r="A16" s="14" t="s">
        <v>77</v>
      </c>
      <c r="B16" s="15">
        <v>11</v>
      </c>
      <c r="C16" s="17">
        <v>381113</v>
      </c>
      <c r="D16" s="17">
        <v>977777</v>
      </c>
    </row>
    <row r="17" spans="1:4" ht="12.75">
      <c r="A17" s="14" t="s">
        <v>78</v>
      </c>
      <c r="B17" s="15">
        <v>12</v>
      </c>
      <c r="C17" s="17">
        <v>11051</v>
      </c>
      <c r="D17" s="17">
        <v>2172</v>
      </c>
    </row>
    <row r="18" spans="1:4" ht="12.75">
      <c r="A18" s="14" t="s">
        <v>5</v>
      </c>
      <c r="B18" s="15">
        <v>13</v>
      </c>
      <c r="C18" s="17">
        <v>410672</v>
      </c>
      <c r="D18" s="17">
        <v>523468</v>
      </c>
    </row>
    <row r="19" spans="1:4" ht="12.75">
      <c r="A19" s="14" t="s">
        <v>6</v>
      </c>
      <c r="B19" s="15">
        <v>14</v>
      </c>
      <c r="C19" s="17">
        <v>11187867</v>
      </c>
      <c r="D19" s="16">
        <v>8539601</v>
      </c>
    </row>
    <row r="20" spans="1:4" ht="12.75">
      <c r="A20" s="14" t="s">
        <v>7</v>
      </c>
      <c r="B20" s="15">
        <v>15</v>
      </c>
      <c r="C20" s="17">
        <v>276519</v>
      </c>
      <c r="D20" s="17">
        <v>288729</v>
      </c>
    </row>
    <row r="21" spans="1:4" ht="12.75">
      <c r="A21" s="14" t="s">
        <v>67</v>
      </c>
      <c r="B21" s="15">
        <v>16</v>
      </c>
      <c r="C21" s="16">
        <v>725</v>
      </c>
      <c r="D21" s="16">
        <v>725</v>
      </c>
    </row>
    <row r="22" spans="1:4" ht="15">
      <c r="A22" s="14" t="s">
        <v>8</v>
      </c>
      <c r="B22" s="19"/>
      <c r="C22" s="17">
        <v>12136</v>
      </c>
      <c r="D22" s="17">
        <v>12136</v>
      </c>
    </row>
    <row r="23" spans="1:4" ht="12.75">
      <c r="A23" s="14" t="s">
        <v>9</v>
      </c>
      <c r="B23" s="15">
        <v>17</v>
      </c>
      <c r="C23" s="17">
        <v>1673587</v>
      </c>
      <c r="D23" s="17">
        <v>3820525</v>
      </c>
    </row>
    <row r="24" spans="1:4" ht="13.5">
      <c r="A24" s="13" t="s">
        <v>10</v>
      </c>
      <c r="B24" s="21"/>
      <c r="C24" s="23">
        <f>SUM(C16:C23)</f>
        <v>13953670</v>
      </c>
      <c r="D24" s="23">
        <f>SUM(D16:D23)</f>
        <v>14165133</v>
      </c>
    </row>
    <row r="25" spans="1:4" ht="12.75">
      <c r="A25" s="18" t="s">
        <v>59</v>
      </c>
      <c r="B25" s="12"/>
      <c r="C25" s="23">
        <f>C14+C24</f>
        <v>19378100</v>
      </c>
      <c r="D25" s="23">
        <f>D14+D24</f>
        <v>16233228</v>
      </c>
    </row>
    <row r="26" spans="1:4" ht="13.5">
      <c r="A26" s="13" t="s">
        <v>11</v>
      </c>
      <c r="B26" s="21"/>
      <c r="C26" s="16"/>
      <c r="D26" s="16"/>
    </row>
    <row r="27" spans="1:4" ht="12.75">
      <c r="A27" s="14" t="s">
        <v>12</v>
      </c>
      <c r="B27" s="15">
        <v>18</v>
      </c>
      <c r="C27" s="17">
        <v>903871</v>
      </c>
      <c r="D27" s="17">
        <v>55859</v>
      </c>
    </row>
    <row r="28" spans="1:4" ht="12.75">
      <c r="A28" s="14" t="s">
        <v>79</v>
      </c>
      <c r="B28" s="15"/>
      <c r="C28" s="17">
        <v>299976</v>
      </c>
      <c r="D28" s="17">
        <v>1373</v>
      </c>
    </row>
    <row r="29" spans="1:4" ht="25.5">
      <c r="A29" s="14" t="s">
        <v>13</v>
      </c>
      <c r="B29" s="22">
        <v>19</v>
      </c>
      <c r="C29" s="17">
        <v>10120</v>
      </c>
      <c r="D29" s="17">
        <v>10913</v>
      </c>
    </row>
    <row r="30" spans="1:4" ht="25.5">
      <c r="A30" s="14" t="s">
        <v>55</v>
      </c>
      <c r="B30" s="22">
        <v>20</v>
      </c>
      <c r="C30" s="17">
        <v>169950</v>
      </c>
      <c r="D30" s="17">
        <v>315314</v>
      </c>
    </row>
    <row r="31" spans="1:4" ht="12.75">
      <c r="A31" s="14" t="s">
        <v>80</v>
      </c>
      <c r="B31" s="15">
        <v>21</v>
      </c>
      <c r="C31" s="17">
        <v>16969</v>
      </c>
      <c r="D31" s="17">
        <v>63111</v>
      </c>
    </row>
    <row r="32" spans="1:4" ht="25.5">
      <c r="A32" s="14" t="s">
        <v>81</v>
      </c>
      <c r="B32" s="22">
        <v>22</v>
      </c>
      <c r="C32" s="87">
        <v>17075</v>
      </c>
      <c r="D32" s="17">
        <v>19820</v>
      </c>
    </row>
    <row r="33" spans="1:4" ht="12.75">
      <c r="A33" s="14" t="s">
        <v>14</v>
      </c>
      <c r="B33" s="15">
        <v>23</v>
      </c>
      <c r="C33" s="87">
        <v>179926</v>
      </c>
      <c r="D33" s="17">
        <v>51272</v>
      </c>
    </row>
    <row r="34" spans="1:4" ht="15">
      <c r="A34" s="18" t="s">
        <v>15</v>
      </c>
      <c r="B34" s="19"/>
      <c r="C34" s="88">
        <f>SUM(C27:C33)</f>
        <v>1597887</v>
      </c>
      <c r="D34" s="23">
        <f>SUM(D27:D33)</f>
        <v>517662</v>
      </c>
    </row>
    <row r="35" spans="1:4" ht="15">
      <c r="A35" s="13" t="s">
        <v>16</v>
      </c>
      <c r="B35" s="19"/>
      <c r="C35" s="89"/>
      <c r="D35" s="16"/>
    </row>
    <row r="36" spans="1:4" ht="12.75">
      <c r="A36" s="14" t="s">
        <v>17</v>
      </c>
      <c r="B36" s="15">
        <v>24</v>
      </c>
      <c r="C36" s="87">
        <v>930516</v>
      </c>
      <c r="D36" s="17">
        <v>1590038</v>
      </c>
    </row>
    <row r="37" spans="1:4" ht="25.5">
      <c r="A37" s="24" t="s">
        <v>82</v>
      </c>
      <c r="B37" s="22">
        <v>25</v>
      </c>
      <c r="C37" s="87" t="s">
        <v>66</v>
      </c>
      <c r="D37" s="17">
        <v>2796</v>
      </c>
    </row>
    <row r="38" spans="1:4" ht="12.75">
      <c r="A38" s="24" t="s">
        <v>83</v>
      </c>
      <c r="B38" s="15">
        <v>26</v>
      </c>
      <c r="C38" s="17">
        <v>33470</v>
      </c>
      <c r="D38" s="17">
        <v>33470</v>
      </c>
    </row>
    <row r="39" spans="1:4" ht="15">
      <c r="A39" s="14" t="s">
        <v>18</v>
      </c>
      <c r="B39" s="19"/>
      <c r="C39" s="17">
        <v>1623177</v>
      </c>
      <c r="D39" s="17">
        <v>1623177</v>
      </c>
    </row>
    <row r="40" spans="1:4" ht="15">
      <c r="A40" s="18" t="s">
        <v>84</v>
      </c>
      <c r="B40" s="19"/>
      <c r="C40" s="23">
        <f>SUM(C36:C39)</f>
        <v>2587163</v>
      </c>
      <c r="D40" s="23">
        <f>SUM(D36:D39)</f>
        <v>3249481</v>
      </c>
    </row>
    <row r="41" spans="1:4" ht="15">
      <c r="A41" s="13" t="s">
        <v>19</v>
      </c>
      <c r="B41" s="19"/>
      <c r="C41" s="16"/>
      <c r="D41" s="16"/>
    </row>
    <row r="42" spans="1:4" ht="15">
      <c r="A42" s="14" t="s">
        <v>20</v>
      </c>
      <c r="B42" s="19"/>
      <c r="C42" s="17">
        <v>1362600</v>
      </c>
      <c r="D42" s="17">
        <v>1362600</v>
      </c>
    </row>
    <row r="43" spans="1:4" ht="25.5">
      <c r="A43" s="14" t="s">
        <v>143</v>
      </c>
      <c r="B43" s="19"/>
      <c r="C43" s="17">
        <v>-11394</v>
      </c>
      <c r="D43" s="17"/>
    </row>
    <row r="44" spans="1:4" ht="15">
      <c r="A44" s="14" t="s">
        <v>21</v>
      </c>
      <c r="B44" s="19"/>
      <c r="C44" s="17">
        <v>52927</v>
      </c>
      <c r="D44" s="17">
        <v>61743</v>
      </c>
    </row>
    <row r="45" spans="1:4" ht="25.5">
      <c r="A45" s="14" t="s">
        <v>22</v>
      </c>
      <c r="B45" s="19"/>
      <c r="C45" s="17">
        <v>13607318</v>
      </c>
      <c r="D45" s="17">
        <v>10848994</v>
      </c>
    </row>
    <row r="46" spans="1:4" ht="15">
      <c r="A46" s="18" t="s">
        <v>85</v>
      </c>
      <c r="B46" s="19"/>
      <c r="C46" s="23">
        <f>SUM(C42:C45)</f>
        <v>15011451</v>
      </c>
      <c r="D46" s="23">
        <f>SUM(D42:D45)</f>
        <v>12273337</v>
      </c>
    </row>
    <row r="47" spans="1:4" ht="12.75">
      <c r="A47" s="14" t="s">
        <v>86</v>
      </c>
      <c r="B47" s="15">
        <v>27</v>
      </c>
      <c r="C47" s="17">
        <v>181599</v>
      </c>
      <c r="D47" s="17">
        <v>192748</v>
      </c>
    </row>
    <row r="48" spans="1:4" ht="13.5">
      <c r="A48" s="13" t="s">
        <v>52</v>
      </c>
      <c r="B48" s="15">
        <v>28</v>
      </c>
      <c r="C48" s="23">
        <f>C46+C47</f>
        <v>15193050</v>
      </c>
      <c r="D48" s="23">
        <f>D46+D47</f>
        <v>12466085</v>
      </c>
    </row>
    <row r="49" spans="1:4" ht="15">
      <c r="A49" s="18" t="s">
        <v>59</v>
      </c>
      <c r="B49" s="19"/>
      <c r="C49" s="23">
        <f>C34+C40+C48</f>
        <v>19378100</v>
      </c>
      <c r="D49" s="23">
        <f>D34+D40+D48</f>
        <v>16233228</v>
      </c>
    </row>
    <row r="50" spans="1:4" ht="12.75">
      <c r="A50" s="25" t="s">
        <v>64</v>
      </c>
      <c r="B50" s="22">
        <v>28</v>
      </c>
      <c r="C50" s="20">
        <v>311.91</v>
      </c>
      <c r="D50" s="20">
        <v>253.41</v>
      </c>
    </row>
    <row r="51" spans="1:4" ht="25.5">
      <c r="A51" s="25" t="s">
        <v>65</v>
      </c>
      <c r="B51" s="22">
        <v>28</v>
      </c>
      <c r="C51" s="20">
        <v>100</v>
      </c>
      <c r="D51" s="20">
        <v>100</v>
      </c>
    </row>
    <row r="52" spans="1:4" ht="12.75">
      <c r="A52" s="7" t="s">
        <v>129</v>
      </c>
      <c r="B52" s="8"/>
      <c r="C52" s="8"/>
      <c r="D52" s="8"/>
    </row>
    <row r="53" spans="1:4" ht="12.75" hidden="1">
      <c r="A53" s="7"/>
      <c r="B53" s="8"/>
      <c r="C53" s="8"/>
      <c r="D53" s="8"/>
    </row>
    <row r="54" spans="1:4" ht="12.75">
      <c r="A54" s="6" t="s">
        <v>87</v>
      </c>
      <c r="B54" s="6"/>
      <c r="C54" s="8" t="s">
        <v>23</v>
      </c>
      <c r="D54" s="8"/>
    </row>
    <row r="55" spans="1:4" ht="12.75">
      <c r="A55" s="7" t="s">
        <v>127</v>
      </c>
      <c r="B55" s="7"/>
      <c r="C55" s="93" t="s">
        <v>88</v>
      </c>
      <c r="D55" s="93"/>
    </row>
    <row r="56" spans="1:4" ht="12.75">
      <c r="A56" s="7" t="s">
        <v>89</v>
      </c>
      <c r="B56" s="8"/>
      <c r="C56" s="93" t="s">
        <v>90</v>
      </c>
      <c r="D56" s="93"/>
    </row>
  </sheetData>
  <sheetProtection/>
  <mergeCells count="4">
    <mergeCell ref="A2:D2"/>
    <mergeCell ref="A3:D3"/>
    <mergeCell ref="C55:D55"/>
    <mergeCell ref="C56:D56"/>
  </mergeCells>
  <printOptions/>
  <pageMargins left="0.7086614173228347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2">
      <selection activeCell="B36" sqref="B36"/>
    </sheetView>
  </sheetViews>
  <sheetFormatPr defaultColWidth="9.140625" defaultRowHeight="12.75"/>
  <cols>
    <col min="1" max="1" width="40.140625" style="0" customWidth="1"/>
    <col min="2" max="2" width="7.2812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2.8515625" style="0" customWidth="1"/>
  </cols>
  <sheetData>
    <row r="1" ht="14.25">
      <c r="A1" s="3" t="s">
        <v>68</v>
      </c>
    </row>
    <row r="2" spans="1:6" ht="12.75">
      <c r="A2" s="94" t="s">
        <v>91</v>
      </c>
      <c r="B2" s="94"/>
      <c r="C2" s="94"/>
      <c r="D2" s="94"/>
      <c r="E2" s="94"/>
      <c r="F2" s="94"/>
    </row>
    <row r="3" spans="1:6" ht="12.75">
      <c r="A3" s="94" t="s">
        <v>92</v>
      </c>
      <c r="B3" s="94"/>
      <c r="C3" s="94"/>
      <c r="D3" s="94"/>
      <c r="E3" s="94"/>
      <c r="F3" s="94"/>
    </row>
    <row r="4" spans="1:6" ht="12.75">
      <c r="A4" s="93" t="s">
        <v>151</v>
      </c>
      <c r="B4" s="93"/>
      <c r="C4" s="93"/>
      <c r="D4" s="93"/>
      <c r="E4" s="93"/>
      <c r="F4" s="93"/>
    </row>
    <row r="5" spans="2:6" ht="12.75">
      <c r="B5" s="48"/>
      <c r="C5" s="48"/>
      <c r="D5" s="48"/>
      <c r="F5" s="29" t="s">
        <v>70</v>
      </c>
    </row>
    <row r="6" spans="1:6" ht="51.75">
      <c r="A6" s="4"/>
      <c r="B6" s="30" t="s">
        <v>93</v>
      </c>
      <c r="C6" s="90" t="s">
        <v>152</v>
      </c>
      <c r="D6" s="90" t="s">
        <v>153</v>
      </c>
      <c r="E6" s="90" t="s">
        <v>154</v>
      </c>
      <c r="F6" s="31" t="s">
        <v>155</v>
      </c>
    </row>
    <row r="7" spans="1:6" ht="12.75">
      <c r="A7" s="32" t="s">
        <v>94</v>
      </c>
      <c r="B7" s="33">
        <v>29</v>
      </c>
      <c r="C7" s="59">
        <v>7788359</v>
      </c>
      <c r="D7" s="35">
        <v>6540021</v>
      </c>
      <c r="E7" s="35">
        <v>2665907</v>
      </c>
      <c r="F7" s="35">
        <v>1996699</v>
      </c>
    </row>
    <row r="8" spans="1:6" ht="24">
      <c r="A8" s="32" t="s">
        <v>95</v>
      </c>
      <c r="B8" s="33">
        <v>30</v>
      </c>
      <c r="C8" s="59">
        <v>-4035672</v>
      </c>
      <c r="D8" s="59">
        <v>-2802297</v>
      </c>
      <c r="E8" s="35">
        <v>-1322057</v>
      </c>
      <c r="F8" s="35">
        <v>-1009363</v>
      </c>
    </row>
    <row r="9" spans="1:6" ht="12.75">
      <c r="A9" s="36" t="s">
        <v>58</v>
      </c>
      <c r="B9" s="30"/>
      <c r="C9" s="60">
        <f>SUM(C7:C8)</f>
        <v>3752687</v>
      </c>
      <c r="D9" s="58">
        <f>SUM(D7:D8)</f>
        <v>3737724</v>
      </c>
      <c r="E9" s="58">
        <f>SUM(E7:E8)</f>
        <v>1343850</v>
      </c>
      <c r="F9" s="58">
        <f>SUM(F7:F8)</f>
        <v>987336</v>
      </c>
    </row>
    <row r="10" spans="1:6" ht="12.75">
      <c r="A10" s="32" t="s">
        <v>24</v>
      </c>
      <c r="B10" s="33">
        <v>31</v>
      </c>
      <c r="C10" s="59">
        <v>120963</v>
      </c>
      <c r="D10" s="38">
        <v>119220</v>
      </c>
      <c r="E10" s="78">
        <v>40067</v>
      </c>
      <c r="F10" s="35">
        <v>32318</v>
      </c>
    </row>
    <row r="11" spans="1:6" ht="12.75">
      <c r="A11" s="32" t="s">
        <v>62</v>
      </c>
      <c r="B11" s="33">
        <v>32</v>
      </c>
      <c r="C11" s="59">
        <v>-100813</v>
      </c>
      <c r="D11" s="38">
        <v>-93446</v>
      </c>
      <c r="E11" s="78">
        <v>-31833</v>
      </c>
      <c r="F11" s="35">
        <v>-34072</v>
      </c>
    </row>
    <row r="12" spans="1:6" ht="12.75">
      <c r="A12" s="32" t="s">
        <v>25</v>
      </c>
      <c r="B12" s="33">
        <v>33</v>
      </c>
      <c r="C12" s="59">
        <v>1035594</v>
      </c>
      <c r="D12" s="38">
        <v>52319</v>
      </c>
      <c r="E12" s="78">
        <v>1007609</v>
      </c>
      <c r="F12" s="35">
        <v>36655</v>
      </c>
    </row>
    <row r="13" spans="1:6" ht="12.75">
      <c r="A13" s="32" t="s">
        <v>27</v>
      </c>
      <c r="B13" s="33">
        <v>34</v>
      </c>
      <c r="C13" s="59">
        <f>-330757</f>
        <v>-330757</v>
      </c>
      <c r="D13" s="35">
        <v>-26324</v>
      </c>
      <c r="E13" s="78">
        <v>-293482</v>
      </c>
      <c r="F13" s="35">
        <v>-3506</v>
      </c>
    </row>
    <row r="14" spans="1:6" ht="12.75">
      <c r="A14" s="32" t="s">
        <v>131</v>
      </c>
      <c r="B14" s="33">
        <v>35</v>
      </c>
      <c r="C14" s="59">
        <v>-384235</v>
      </c>
      <c r="D14" s="38">
        <v>-577949</v>
      </c>
      <c r="E14" s="78">
        <v>-133742</v>
      </c>
      <c r="F14" s="35">
        <v>-188097</v>
      </c>
    </row>
    <row r="15" spans="1:6" ht="12.75">
      <c r="A15" s="32" t="s">
        <v>26</v>
      </c>
      <c r="B15" s="33">
        <v>36</v>
      </c>
      <c r="C15" s="59">
        <v>-472837</v>
      </c>
      <c r="D15" s="38">
        <v>-487498</v>
      </c>
      <c r="E15" s="78">
        <v>-136181</v>
      </c>
      <c r="F15" s="35">
        <v>-186029</v>
      </c>
    </row>
    <row r="16" spans="1:6" ht="12.75">
      <c r="A16" s="32" t="s">
        <v>162</v>
      </c>
      <c r="B16" s="33"/>
      <c r="C16" s="59">
        <v>-15888</v>
      </c>
      <c r="D16" s="38"/>
      <c r="E16" s="78"/>
      <c r="F16" s="35"/>
    </row>
    <row r="17" spans="1:6" ht="24">
      <c r="A17" s="32" t="s">
        <v>96</v>
      </c>
      <c r="B17" s="33"/>
      <c r="C17" s="59"/>
      <c r="D17" s="35">
        <v>17873</v>
      </c>
      <c r="E17" s="78"/>
      <c r="F17" s="35">
        <v>-13903</v>
      </c>
    </row>
    <row r="18" spans="1:6" ht="12.75">
      <c r="A18" s="36" t="s">
        <v>57</v>
      </c>
      <c r="B18" s="30"/>
      <c r="C18" s="60">
        <f>SUM(C9:C17)</f>
        <v>3604714</v>
      </c>
      <c r="D18" s="40">
        <f>D9+D10+D11+D12+D13+D14+D15+D17</f>
        <v>2741919</v>
      </c>
      <c r="E18" s="40">
        <f>E9+E10+E11+E12+E13+E14+E15+E17</f>
        <v>1796288</v>
      </c>
      <c r="F18" s="40">
        <f>F9+F10+F11+F12+F13+F14+F15+F17</f>
        <v>630702</v>
      </c>
    </row>
    <row r="19" spans="1:6" ht="12.75">
      <c r="A19" s="32" t="s">
        <v>97</v>
      </c>
      <c r="B19" s="33"/>
      <c r="C19" s="59">
        <v>-606275</v>
      </c>
      <c r="D19" s="35">
        <v>-568689</v>
      </c>
      <c r="E19" s="78">
        <v>-192338</v>
      </c>
      <c r="F19" s="35">
        <v>-144380</v>
      </c>
    </row>
    <row r="20" spans="1:6" ht="12.75">
      <c r="A20" s="39" t="s">
        <v>98</v>
      </c>
      <c r="B20" s="30"/>
      <c r="C20" s="60">
        <f>C18+C19</f>
        <v>2998439</v>
      </c>
      <c r="D20" s="40">
        <f>D18+D19</f>
        <v>2173230</v>
      </c>
      <c r="E20" s="40">
        <f>E18+E19</f>
        <v>1603950</v>
      </c>
      <c r="F20" s="40">
        <f>F18+F19</f>
        <v>486322</v>
      </c>
    </row>
    <row r="21" spans="1:6" ht="12.75">
      <c r="A21" s="41" t="s">
        <v>99</v>
      </c>
      <c r="B21" s="33"/>
      <c r="C21" s="59"/>
      <c r="D21" s="35"/>
      <c r="E21" s="78"/>
      <c r="F21" s="35"/>
    </row>
    <row r="22" spans="1:6" ht="12.75">
      <c r="A22" s="41" t="s">
        <v>100</v>
      </c>
      <c r="B22" s="33"/>
      <c r="C22" s="59">
        <v>2988588</v>
      </c>
      <c r="D22" s="38">
        <v>2121820</v>
      </c>
      <c r="E22" s="78">
        <f>E20-E23</f>
        <v>1591043</v>
      </c>
      <c r="F22" s="35">
        <v>463815</v>
      </c>
    </row>
    <row r="23" spans="1:6" ht="12.75">
      <c r="A23" s="32" t="s">
        <v>101</v>
      </c>
      <c r="B23" s="33"/>
      <c r="C23" s="59">
        <v>9851</v>
      </c>
      <c r="D23" s="38">
        <v>51410</v>
      </c>
      <c r="E23" s="78">
        <v>12907</v>
      </c>
      <c r="F23" s="35">
        <v>22507</v>
      </c>
    </row>
    <row r="24" spans="1:6" ht="12.75">
      <c r="A24" s="36" t="s">
        <v>159</v>
      </c>
      <c r="B24" s="33">
        <v>37</v>
      </c>
      <c r="C24" s="77">
        <v>62.36</v>
      </c>
      <c r="D24" s="37">
        <v>44.16</v>
      </c>
      <c r="E24" s="83">
        <f>E22/47815.92</f>
        <v>33.27433624617073</v>
      </c>
      <c r="F24" s="37">
        <v>9.65</v>
      </c>
    </row>
    <row r="25" spans="1:6" ht="12.75">
      <c r="A25" s="74" t="s">
        <v>98</v>
      </c>
      <c r="B25" s="33"/>
      <c r="C25" s="60">
        <f>C20</f>
        <v>2998439</v>
      </c>
      <c r="D25" s="40">
        <f>D20</f>
        <v>2173230</v>
      </c>
      <c r="E25" s="84">
        <f>E20</f>
        <v>1603950</v>
      </c>
      <c r="F25" s="40">
        <f>F20</f>
        <v>486322</v>
      </c>
    </row>
    <row r="26" spans="1:6" ht="12.75">
      <c r="A26" s="75" t="s">
        <v>99</v>
      </c>
      <c r="B26" s="33"/>
      <c r="C26" s="59"/>
      <c r="D26" s="37"/>
      <c r="E26" s="78"/>
      <c r="F26" s="37"/>
    </row>
    <row r="27" spans="1:6" ht="12.75">
      <c r="A27" s="75" t="s">
        <v>100</v>
      </c>
      <c r="B27" s="33"/>
      <c r="C27" s="59">
        <v>2988588</v>
      </c>
      <c r="D27" s="35">
        <f aca="true" t="shared" si="0" ref="D27:F28">D22</f>
        <v>2121820</v>
      </c>
      <c r="E27" s="78">
        <f t="shared" si="0"/>
        <v>1591043</v>
      </c>
      <c r="F27" s="35">
        <f t="shared" si="0"/>
        <v>463815</v>
      </c>
    </row>
    <row r="28" spans="1:6" ht="12.75">
      <c r="A28" s="76" t="s">
        <v>101</v>
      </c>
      <c r="B28" s="33"/>
      <c r="C28" s="59">
        <f>C23</f>
        <v>9851</v>
      </c>
      <c r="D28" s="35">
        <f t="shared" si="0"/>
        <v>51410</v>
      </c>
      <c r="E28" s="78">
        <f t="shared" si="0"/>
        <v>12907</v>
      </c>
      <c r="F28" s="35">
        <f t="shared" si="0"/>
        <v>22507</v>
      </c>
    </row>
    <row r="29" spans="1:6" ht="12.75">
      <c r="A29" s="42" t="s">
        <v>102</v>
      </c>
      <c r="B29" s="43"/>
      <c r="C29" s="61"/>
      <c r="D29" s="34"/>
      <c r="F29" s="34"/>
    </row>
    <row r="30" spans="1:6" ht="36">
      <c r="A30" s="44" t="s">
        <v>103</v>
      </c>
      <c r="B30" s="34"/>
      <c r="C30" s="35"/>
      <c r="D30" s="35"/>
      <c r="F30" s="35"/>
    </row>
    <row r="31" spans="1:6" ht="48">
      <c r="A31" s="32" t="s">
        <v>132</v>
      </c>
      <c r="B31" s="43"/>
      <c r="C31" s="61"/>
      <c r="D31" s="35">
        <v>11095</v>
      </c>
      <c r="F31" s="34">
        <v>-404</v>
      </c>
    </row>
    <row r="32" spans="1:6" ht="24" hidden="1">
      <c r="A32" s="44" t="s">
        <v>133</v>
      </c>
      <c r="B32" s="34"/>
      <c r="C32" s="35"/>
      <c r="D32" s="40"/>
      <c r="F32" s="40"/>
    </row>
    <row r="33" spans="1:6" ht="36">
      <c r="A33" s="36" t="s">
        <v>104</v>
      </c>
      <c r="B33" s="43"/>
      <c r="C33" s="61"/>
      <c r="D33" s="40">
        <v>11095</v>
      </c>
      <c r="E33" s="80"/>
      <c r="F33" s="37">
        <v>-404</v>
      </c>
    </row>
    <row r="34" spans="1:6" ht="36">
      <c r="A34" s="44" t="s">
        <v>105</v>
      </c>
      <c r="B34" s="43"/>
      <c r="C34" s="61"/>
      <c r="D34" s="35" t="s">
        <v>66</v>
      </c>
      <c r="F34" s="34"/>
    </row>
    <row r="35" spans="1:6" ht="12.75">
      <c r="A35" s="45" t="s">
        <v>63</v>
      </c>
      <c r="B35" s="43"/>
      <c r="C35" s="61"/>
      <c r="D35" s="35" t="s">
        <v>66</v>
      </c>
      <c r="F35" s="34" t="s">
        <v>66</v>
      </c>
    </row>
    <row r="36" spans="1:6" ht="24">
      <c r="A36" s="45" t="s">
        <v>106</v>
      </c>
      <c r="B36" s="43"/>
      <c r="C36" s="61"/>
      <c r="D36" s="35"/>
      <c r="F36" s="37" t="s">
        <v>66</v>
      </c>
    </row>
    <row r="37" spans="1:6" ht="36">
      <c r="A37" s="42" t="s">
        <v>107</v>
      </c>
      <c r="B37" s="46"/>
      <c r="C37" s="62"/>
      <c r="D37" s="40"/>
      <c r="F37" s="40"/>
    </row>
    <row r="38" spans="1:6" ht="12.75">
      <c r="A38" s="42" t="s">
        <v>108</v>
      </c>
      <c r="B38" s="43"/>
      <c r="C38" s="61"/>
      <c r="D38" s="81">
        <v>11095</v>
      </c>
      <c r="F38" s="81">
        <v>-404</v>
      </c>
    </row>
    <row r="39" spans="1:6" ht="12.75">
      <c r="A39" s="41" t="s">
        <v>100</v>
      </c>
      <c r="B39" s="43"/>
      <c r="C39" s="61"/>
      <c r="D39" s="35">
        <v>11095</v>
      </c>
      <c r="F39" s="34">
        <v>-404</v>
      </c>
    </row>
    <row r="40" spans="1:6" ht="12.75">
      <c r="A40" s="32" t="s">
        <v>101</v>
      </c>
      <c r="B40" s="46"/>
      <c r="C40" s="62"/>
      <c r="D40" s="35" t="s">
        <v>66</v>
      </c>
      <c r="F40" s="35" t="s">
        <v>66</v>
      </c>
    </row>
    <row r="41" spans="1:6" ht="12.75">
      <c r="A41" s="42" t="s">
        <v>109</v>
      </c>
      <c r="B41" s="43"/>
      <c r="C41" s="62">
        <f>C25</f>
        <v>2998439</v>
      </c>
      <c r="D41" s="40">
        <f>D25+D38</f>
        <v>2184325</v>
      </c>
      <c r="E41" s="84">
        <f>E25</f>
        <v>1603950</v>
      </c>
      <c r="F41" s="40">
        <f>F25+F38</f>
        <v>485918</v>
      </c>
    </row>
    <row r="42" spans="1:6" ht="12.75">
      <c r="A42" s="41" t="s">
        <v>110</v>
      </c>
      <c r="B42" s="43"/>
      <c r="C42" s="61"/>
      <c r="D42" s="38"/>
      <c r="E42" s="79"/>
      <c r="F42" s="35"/>
    </row>
    <row r="43" spans="1:6" ht="12.75">
      <c r="A43" s="41" t="s">
        <v>100</v>
      </c>
      <c r="B43" s="43"/>
      <c r="C43" s="61">
        <f>C27</f>
        <v>2988588</v>
      </c>
      <c r="D43" s="38">
        <v>2132915</v>
      </c>
      <c r="E43" s="78">
        <f>E27</f>
        <v>1591043</v>
      </c>
      <c r="F43" s="47">
        <v>735924</v>
      </c>
    </row>
    <row r="44" spans="1:6" ht="12.75">
      <c r="A44" s="32" t="s">
        <v>101</v>
      </c>
      <c r="C44" s="61">
        <f>C28</f>
        <v>9851</v>
      </c>
      <c r="D44" s="78">
        <f>D28</f>
        <v>51410</v>
      </c>
      <c r="E44" s="78">
        <f>E28</f>
        <v>12907</v>
      </c>
      <c r="F44" s="78">
        <f>F28</f>
        <v>22507</v>
      </c>
    </row>
    <row r="45" spans="1:6" ht="14.25">
      <c r="A45" s="26"/>
      <c r="B45" s="8"/>
      <c r="C45" s="8"/>
      <c r="D45" s="8"/>
      <c r="E45" s="8"/>
      <c r="F45" s="8"/>
    </row>
    <row r="46" spans="1:6" ht="12.75">
      <c r="A46" s="7" t="s">
        <v>129</v>
      </c>
      <c r="B46" s="8"/>
      <c r="C46" s="8"/>
      <c r="D46" s="8"/>
      <c r="E46" s="8"/>
      <c r="F46" s="8"/>
    </row>
    <row r="47" spans="1:6" ht="12.75">
      <c r="A47" s="7"/>
      <c r="B47" s="6"/>
      <c r="C47" s="6"/>
      <c r="D47" s="6"/>
      <c r="E47" s="8" t="s">
        <v>23</v>
      </c>
      <c r="F47" s="8"/>
    </row>
    <row r="48" spans="1:6" ht="12.75">
      <c r="A48" s="6" t="s">
        <v>134</v>
      </c>
      <c r="B48" s="7"/>
      <c r="C48" s="7"/>
      <c r="D48" s="7"/>
      <c r="E48" s="93" t="s">
        <v>88</v>
      </c>
      <c r="F48" s="93"/>
    </row>
    <row r="49" spans="1:6" ht="12.75">
      <c r="A49" s="7" t="s">
        <v>127</v>
      </c>
      <c r="B49" s="8"/>
      <c r="C49" s="8"/>
      <c r="D49" s="8"/>
      <c r="E49" s="93" t="s">
        <v>90</v>
      </c>
      <c r="F49" s="93"/>
    </row>
    <row r="50" spans="1:4" ht="14.25">
      <c r="A50" s="7" t="s">
        <v>89</v>
      </c>
      <c r="B50" s="26"/>
      <c r="C50" s="26"/>
      <c r="D50" s="26"/>
    </row>
    <row r="51" ht="14.25">
      <c r="A51" s="26"/>
    </row>
  </sheetData>
  <sheetProtection/>
  <mergeCells count="5">
    <mergeCell ref="E48:F48"/>
    <mergeCell ref="E49:F49"/>
    <mergeCell ref="A2:F2"/>
    <mergeCell ref="A3:F3"/>
    <mergeCell ref="A4:F4"/>
  </mergeCells>
  <printOptions/>
  <pageMargins left="0.31496062992125984" right="0.11811023622047245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9">
      <selection activeCell="B6" sqref="B6"/>
    </sheetView>
  </sheetViews>
  <sheetFormatPr defaultColWidth="9.140625" defaultRowHeight="12.75"/>
  <cols>
    <col min="1" max="1" width="53.7109375" style="0" customWidth="1"/>
    <col min="2" max="2" width="16.140625" style="0" customWidth="1"/>
    <col min="3" max="3" width="15.8515625" style="0" customWidth="1"/>
  </cols>
  <sheetData>
    <row r="1" ht="14.25">
      <c r="A1" s="26" t="s">
        <v>68</v>
      </c>
    </row>
    <row r="2" ht="14.25">
      <c r="A2" s="27" t="s">
        <v>115</v>
      </c>
    </row>
    <row r="3" spans="1:4" ht="14.25">
      <c r="A3" s="95" t="s">
        <v>151</v>
      </c>
      <c r="B3" s="95"/>
      <c r="C3" s="95"/>
      <c r="D3" s="95"/>
    </row>
    <row r="4" spans="1:4" ht="14.25">
      <c r="A4" s="95" t="s">
        <v>28</v>
      </c>
      <c r="B4" s="95"/>
      <c r="C4" s="95"/>
      <c r="D4" s="95"/>
    </row>
    <row r="5" ht="12.75">
      <c r="C5" s="9" t="s">
        <v>116</v>
      </c>
    </row>
    <row r="6" spans="1:3" ht="51">
      <c r="A6" s="9"/>
      <c r="B6" s="92" t="s">
        <v>160</v>
      </c>
      <c r="C6" s="5" t="s">
        <v>161</v>
      </c>
    </row>
    <row r="7" spans="1:3" ht="15">
      <c r="A7" s="49" t="s">
        <v>117</v>
      </c>
      <c r="B7" s="10"/>
      <c r="C7" s="10"/>
    </row>
    <row r="8" spans="1:3" ht="12.75">
      <c r="A8" s="49" t="s">
        <v>39</v>
      </c>
      <c r="B8" s="55">
        <f>B10+B11+B13+B14</f>
        <v>9305056</v>
      </c>
      <c r="C8" s="55">
        <f>C10+C11+C13+C14+C12</f>
        <v>7320724</v>
      </c>
    </row>
    <row r="9" spans="1:3" ht="12.75">
      <c r="A9" s="51" t="s">
        <v>29</v>
      </c>
      <c r="B9" s="50"/>
      <c r="C9" s="50"/>
    </row>
    <row r="10" spans="1:3" ht="12.75">
      <c r="A10" s="51" t="s">
        <v>139</v>
      </c>
      <c r="B10" s="52">
        <v>8216123</v>
      </c>
      <c r="C10" s="52">
        <v>6823254</v>
      </c>
    </row>
    <row r="11" spans="1:3" ht="12.75">
      <c r="A11" s="51" t="s">
        <v>30</v>
      </c>
      <c r="B11" s="52">
        <v>33996</v>
      </c>
      <c r="C11" s="52">
        <v>43729</v>
      </c>
    </row>
    <row r="12" spans="1:3" ht="12.75">
      <c r="A12" s="51" t="s">
        <v>147</v>
      </c>
      <c r="B12" s="52"/>
      <c r="C12" s="52">
        <v>5614</v>
      </c>
    </row>
    <row r="13" spans="1:3" ht="12.75">
      <c r="A13" s="51" t="s">
        <v>118</v>
      </c>
      <c r="B13" s="52">
        <v>85251</v>
      </c>
      <c r="C13" s="52">
        <v>318638</v>
      </c>
    </row>
    <row r="14" spans="1:3" ht="12.75">
      <c r="A14" s="51" t="s">
        <v>31</v>
      </c>
      <c r="B14" s="52">
        <v>969686</v>
      </c>
      <c r="C14" s="52">
        <v>129489</v>
      </c>
    </row>
    <row r="15" spans="1:3" ht="12.75">
      <c r="A15" s="49" t="s">
        <v>119</v>
      </c>
      <c r="B15" s="57">
        <f>B17+B18+B19+B20+B21+B22+B23</f>
        <v>5727259</v>
      </c>
      <c r="C15" s="57">
        <f>C17+C18+C19+C20+C21+C22+C23</f>
        <v>4350829</v>
      </c>
    </row>
    <row r="16" spans="1:3" ht="15">
      <c r="A16" s="51" t="s">
        <v>29</v>
      </c>
      <c r="B16" s="63"/>
      <c r="C16" s="63"/>
    </row>
    <row r="17" spans="1:3" ht="12.75">
      <c r="A17" s="51" t="s">
        <v>32</v>
      </c>
      <c r="B17" s="53">
        <v>2550694</v>
      </c>
      <c r="C17" s="17">
        <v>1033932</v>
      </c>
    </row>
    <row r="18" spans="1:3" ht="12.75">
      <c r="A18" s="51" t="s">
        <v>33</v>
      </c>
      <c r="B18" s="54">
        <v>291519</v>
      </c>
      <c r="C18" s="17">
        <v>945447</v>
      </c>
    </row>
    <row r="19" spans="1:3" ht="12.75">
      <c r="A19" s="51" t="s">
        <v>34</v>
      </c>
      <c r="B19" s="54">
        <v>587175</v>
      </c>
      <c r="C19" s="17">
        <v>523629</v>
      </c>
    </row>
    <row r="20" spans="1:3" ht="12.75">
      <c r="A20" s="51" t="s">
        <v>35</v>
      </c>
      <c r="B20" s="53">
        <v>118260</v>
      </c>
      <c r="C20" s="17">
        <v>106450</v>
      </c>
    </row>
    <row r="21" spans="1:3" ht="12.75">
      <c r="A21" s="51" t="s">
        <v>36</v>
      </c>
      <c r="B21" s="54">
        <v>289720</v>
      </c>
      <c r="C21" s="17">
        <v>391322</v>
      </c>
    </row>
    <row r="22" spans="1:3" ht="12.75">
      <c r="A22" s="51" t="s">
        <v>37</v>
      </c>
      <c r="B22" s="54">
        <v>1060672</v>
      </c>
      <c r="C22" s="17">
        <v>1022790</v>
      </c>
    </row>
    <row r="23" spans="1:3" ht="12.75">
      <c r="A23" s="51" t="s">
        <v>38</v>
      </c>
      <c r="B23" s="54">
        <v>829219</v>
      </c>
      <c r="C23" s="17">
        <v>327259</v>
      </c>
    </row>
    <row r="24" spans="1:3" ht="25.5">
      <c r="A24" s="25" t="s">
        <v>120</v>
      </c>
      <c r="B24" s="57">
        <f>B8-B15</f>
        <v>3577797</v>
      </c>
      <c r="C24" s="57">
        <f>C8-C15</f>
        <v>2969895</v>
      </c>
    </row>
    <row r="25" spans="1:3" ht="15">
      <c r="A25" s="49" t="s">
        <v>121</v>
      </c>
      <c r="B25" s="63"/>
      <c r="C25" s="63"/>
    </row>
    <row r="26" spans="1:3" ht="12.75">
      <c r="A26" s="49" t="s">
        <v>39</v>
      </c>
      <c r="B26" s="55">
        <f>B28+B31+B29+B30</f>
        <v>355956</v>
      </c>
      <c r="C26" s="55">
        <f>C28+C31</f>
        <v>1552691</v>
      </c>
    </row>
    <row r="27" spans="1:3" ht="15">
      <c r="A27" s="51" t="s">
        <v>29</v>
      </c>
      <c r="B27" s="63"/>
      <c r="C27" s="63"/>
    </row>
    <row r="28" spans="1:3" ht="12.75">
      <c r="A28" s="51" t="s">
        <v>40</v>
      </c>
      <c r="B28" s="52">
        <f>13594+650</f>
        <v>14244</v>
      </c>
      <c r="C28" s="17">
        <v>7115</v>
      </c>
    </row>
    <row r="29" spans="1:3" ht="12.75">
      <c r="A29" s="51" t="s">
        <v>144</v>
      </c>
      <c r="B29" s="52"/>
      <c r="C29" s="17"/>
    </row>
    <row r="30" spans="1:3" ht="12.75">
      <c r="A30" s="51" t="s">
        <v>145</v>
      </c>
      <c r="B30" s="52">
        <v>200932</v>
      </c>
      <c r="C30" s="17"/>
    </row>
    <row r="31" spans="1:3" ht="12.75">
      <c r="A31" s="51" t="s">
        <v>122</v>
      </c>
      <c r="B31" s="52">
        <v>140780</v>
      </c>
      <c r="C31" s="17">
        <v>1545576</v>
      </c>
    </row>
    <row r="32" spans="1:3" ht="12.75">
      <c r="A32" s="49" t="s">
        <v>119</v>
      </c>
      <c r="B32" s="55">
        <f>B34+B35+B37+B38+B41+B36+B39</f>
        <v>2004088</v>
      </c>
      <c r="C32" s="55">
        <f>C34+C35+C37+C38+C41+C36+C40</f>
        <v>3984677</v>
      </c>
    </row>
    <row r="33" spans="1:3" ht="15">
      <c r="A33" s="51" t="s">
        <v>29</v>
      </c>
      <c r="B33" s="63"/>
      <c r="C33" s="63"/>
    </row>
    <row r="34" spans="1:3" ht="12.75">
      <c r="A34" s="51" t="s">
        <v>41</v>
      </c>
      <c r="B34" s="52">
        <v>576403</v>
      </c>
      <c r="C34" s="52">
        <v>373600</v>
      </c>
    </row>
    <row r="35" spans="1:3" ht="12.75">
      <c r="A35" s="51" t="s">
        <v>42</v>
      </c>
      <c r="B35" s="54">
        <v>6235</v>
      </c>
      <c r="C35" s="52">
        <v>15400</v>
      </c>
    </row>
    <row r="36" spans="1:3" ht="12.75">
      <c r="A36" s="56" t="s">
        <v>123</v>
      </c>
      <c r="B36" s="54">
        <v>703035</v>
      </c>
      <c r="C36" s="53">
        <v>712771</v>
      </c>
    </row>
    <row r="37" spans="1:3" ht="12.75">
      <c r="A37" s="51" t="s">
        <v>43</v>
      </c>
      <c r="B37" s="54">
        <v>661807</v>
      </c>
      <c r="C37" s="17">
        <v>2580091</v>
      </c>
    </row>
    <row r="38" spans="1:3" ht="12.75">
      <c r="A38" s="51" t="s">
        <v>44</v>
      </c>
      <c r="B38" s="54">
        <v>48270</v>
      </c>
      <c r="C38" s="52">
        <v>288548</v>
      </c>
    </row>
    <row r="39" spans="1:3" ht="12.75">
      <c r="A39" s="51" t="s">
        <v>140</v>
      </c>
      <c r="B39" s="82"/>
      <c r="C39" s="52" t="s">
        <v>66</v>
      </c>
    </row>
    <row r="40" spans="1:3" ht="12.75">
      <c r="A40" s="51" t="s">
        <v>158</v>
      </c>
      <c r="B40" s="82"/>
      <c r="C40" s="52">
        <v>130</v>
      </c>
    </row>
    <row r="41" spans="1:3" ht="12.75">
      <c r="A41" s="51" t="s">
        <v>141</v>
      </c>
      <c r="B41" s="52">
        <v>8338</v>
      </c>
      <c r="C41" s="52">
        <v>14137</v>
      </c>
    </row>
    <row r="42" spans="1:3" ht="25.5">
      <c r="A42" s="25" t="s">
        <v>60</v>
      </c>
      <c r="B42" s="55">
        <f>B26-B32</f>
        <v>-1648132</v>
      </c>
      <c r="C42" s="55">
        <f>C26-C32</f>
        <v>-2431986</v>
      </c>
    </row>
    <row r="43" spans="1:3" ht="15">
      <c r="A43" s="25" t="s">
        <v>124</v>
      </c>
      <c r="B43" s="63"/>
      <c r="C43" s="63"/>
    </row>
    <row r="44" spans="1:3" ht="16.5" customHeight="1">
      <c r="A44" s="25" t="s">
        <v>39</v>
      </c>
      <c r="B44" s="55">
        <f>B45</f>
        <v>188511</v>
      </c>
      <c r="C44" s="55">
        <f>C45</f>
        <v>330830</v>
      </c>
    </row>
    <row r="45" spans="1:3" ht="12.75">
      <c r="A45" s="24" t="s">
        <v>45</v>
      </c>
      <c r="B45" s="52">
        <v>188511</v>
      </c>
      <c r="C45" s="52">
        <v>330830</v>
      </c>
    </row>
    <row r="46" spans="1:3" ht="12.75">
      <c r="A46" s="49" t="s">
        <v>119</v>
      </c>
      <c r="B46" s="55">
        <f>B48+B50+B49</f>
        <v>265481</v>
      </c>
      <c r="C46" s="55">
        <f>C48+C50</f>
        <v>435614</v>
      </c>
    </row>
    <row r="47" spans="1:3" ht="15">
      <c r="A47" s="51" t="s">
        <v>29</v>
      </c>
      <c r="B47" s="63"/>
      <c r="C47" s="63"/>
    </row>
    <row r="48" spans="1:3" ht="12.75">
      <c r="A48" s="51" t="s">
        <v>46</v>
      </c>
      <c r="B48" s="52">
        <v>10086</v>
      </c>
      <c r="C48" s="17">
        <v>233847</v>
      </c>
    </row>
    <row r="49" spans="1:3" ht="12.75">
      <c r="A49" s="51" t="s">
        <v>146</v>
      </c>
      <c r="B49" s="52">
        <v>11394</v>
      </c>
      <c r="C49" s="17"/>
    </row>
    <row r="50" spans="1:3" ht="12.75">
      <c r="A50" s="51" t="s">
        <v>47</v>
      </c>
      <c r="B50" s="52">
        <v>244001</v>
      </c>
      <c r="C50" s="17">
        <v>201767</v>
      </c>
    </row>
    <row r="51" spans="1:3" ht="25.5">
      <c r="A51" s="25" t="s">
        <v>125</v>
      </c>
      <c r="B51" s="23">
        <f>B44-B46</f>
        <v>-76970</v>
      </c>
      <c r="C51" s="23">
        <f>C44-C46</f>
        <v>-104784</v>
      </c>
    </row>
    <row r="52" spans="1:3" ht="12.75">
      <c r="A52" s="25" t="s">
        <v>48</v>
      </c>
      <c r="B52" s="57">
        <f>B24+B42+B51</f>
        <v>1852695</v>
      </c>
      <c r="C52" s="57">
        <f>C24+C42+C51</f>
        <v>433125</v>
      </c>
    </row>
    <row r="53" spans="1:3" ht="25.5">
      <c r="A53" s="24" t="s">
        <v>49</v>
      </c>
      <c r="B53" s="52">
        <v>296513</v>
      </c>
      <c r="C53" s="17">
        <v>580224</v>
      </c>
    </row>
    <row r="54" spans="1:3" ht="19.5" customHeight="1">
      <c r="A54" s="24" t="s">
        <v>50</v>
      </c>
      <c r="B54" s="72">
        <f>B53+B52</f>
        <v>2149208</v>
      </c>
      <c r="C54" s="52">
        <f>C53+C52</f>
        <v>1013349</v>
      </c>
    </row>
    <row r="55" ht="12.75">
      <c r="A55" s="7" t="s">
        <v>129</v>
      </c>
    </row>
    <row r="56" ht="14.25">
      <c r="A56" s="26"/>
    </row>
    <row r="57" spans="1:3" ht="15">
      <c r="A57" s="2" t="s">
        <v>87</v>
      </c>
      <c r="B57" s="96" t="s">
        <v>130</v>
      </c>
      <c r="C57" s="96"/>
    </row>
    <row r="58" spans="1:3" ht="14.25">
      <c r="A58" s="26" t="s">
        <v>127</v>
      </c>
      <c r="B58" s="95" t="s">
        <v>88</v>
      </c>
      <c r="C58" s="95"/>
    </row>
    <row r="59" spans="1:3" ht="14.25">
      <c r="A59" s="26" t="s">
        <v>89</v>
      </c>
      <c r="B59" s="95" t="s">
        <v>90</v>
      </c>
      <c r="C59" s="95"/>
    </row>
  </sheetData>
  <sheetProtection/>
  <mergeCells count="5">
    <mergeCell ref="A3:D3"/>
    <mergeCell ref="A4:D4"/>
    <mergeCell ref="B58:C58"/>
    <mergeCell ref="B59:C59"/>
    <mergeCell ref="B57:C57"/>
  </mergeCells>
  <printOptions/>
  <pageMargins left="0.7086614173228347" right="0.11811023622047245" top="0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9"/>
  <sheetViews>
    <sheetView tabSelected="1" zoomScalePageLayoutView="0" workbookViewId="0" topLeftCell="A4">
      <selection activeCell="F16" sqref="F16"/>
    </sheetView>
  </sheetViews>
  <sheetFormatPr defaultColWidth="9.140625" defaultRowHeight="12.75"/>
  <cols>
    <col min="1" max="1" width="31.140625" style="0" customWidth="1"/>
    <col min="2" max="2" width="10.28125" style="0" customWidth="1"/>
    <col min="3" max="3" width="10.8515625" style="0" customWidth="1"/>
    <col min="4" max="5" width="15.28125" style="0" customWidth="1"/>
    <col min="6" max="6" width="16.140625" style="0" customWidth="1"/>
    <col min="7" max="7" width="11.140625" style="0" customWidth="1"/>
    <col min="8" max="8" width="12.421875" style="0" customWidth="1"/>
    <col min="9" max="9" width="11.421875" style="0" customWidth="1"/>
  </cols>
  <sheetData>
    <row r="3" spans="1:9" ht="12.75">
      <c r="A3" s="94" t="s">
        <v>111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3" t="s">
        <v>151</v>
      </c>
      <c r="B4" s="93"/>
      <c r="C4" s="93"/>
      <c r="D4" s="93"/>
      <c r="E4" s="93"/>
      <c r="F4" s="93"/>
      <c r="G4" s="93"/>
      <c r="H4" s="93"/>
      <c r="I4" s="93"/>
    </row>
    <row r="5" spans="1:9" ht="12.75">
      <c r="A5" s="7"/>
      <c r="B5" s="1"/>
      <c r="C5" s="1"/>
      <c r="D5" s="1"/>
      <c r="E5" s="1"/>
      <c r="F5" s="1"/>
      <c r="G5" s="1"/>
      <c r="H5" s="1"/>
      <c r="I5" s="1"/>
    </row>
    <row r="6" spans="2:9" ht="12.75">
      <c r="B6" s="29"/>
      <c r="C6" s="29"/>
      <c r="D6" s="29"/>
      <c r="E6" s="29"/>
      <c r="F6" s="29"/>
      <c r="G6" s="29"/>
      <c r="H6" s="29"/>
      <c r="I6" s="29" t="s">
        <v>70</v>
      </c>
    </row>
    <row r="7" spans="1:10" ht="15">
      <c r="A7" s="100" t="s">
        <v>112</v>
      </c>
      <c r="B7" s="98" t="s">
        <v>51</v>
      </c>
      <c r="C7" s="98"/>
      <c r="D7" s="98"/>
      <c r="E7" s="98"/>
      <c r="F7" s="98"/>
      <c r="G7" s="98"/>
      <c r="H7" s="65"/>
      <c r="I7" s="65"/>
      <c r="J7" s="4"/>
    </row>
    <row r="8" spans="1:10" ht="12.75">
      <c r="A8" s="100"/>
      <c r="B8" s="98" t="s">
        <v>20</v>
      </c>
      <c r="C8" s="100" t="s">
        <v>136</v>
      </c>
      <c r="D8" s="100" t="s">
        <v>137</v>
      </c>
      <c r="E8" s="100" t="s">
        <v>143</v>
      </c>
      <c r="F8" s="65"/>
      <c r="G8" s="65"/>
      <c r="H8" s="65"/>
      <c r="I8" s="65"/>
      <c r="J8" s="97"/>
    </row>
    <row r="9" spans="1:10" ht="25.5">
      <c r="A9" s="100"/>
      <c r="B9" s="98"/>
      <c r="C9" s="100"/>
      <c r="D9" s="100"/>
      <c r="E9" s="100"/>
      <c r="F9" s="65" t="s">
        <v>113</v>
      </c>
      <c r="G9" s="65"/>
      <c r="H9" s="65" t="s">
        <v>135</v>
      </c>
      <c r="I9" s="65" t="s">
        <v>52</v>
      </c>
      <c r="J9" s="97"/>
    </row>
    <row r="10" spans="1:10" ht="53.25" customHeight="1">
      <c r="A10" s="100"/>
      <c r="B10" s="98"/>
      <c r="C10" s="100"/>
      <c r="D10" s="100"/>
      <c r="E10" s="100"/>
      <c r="F10" s="64"/>
      <c r="G10" s="65" t="s">
        <v>53</v>
      </c>
      <c r="H10" s="64"/>
      <c r="I10" s="64"/>
      <c r="J10" s="4"/>
    </row>
    <row r="11" spans="1:10" ht="15">
      <c r="A11" s="66" t="s">
        <v>126</v>
      </c>
      <c r="B11" s="67">
        <v>1362600</v>
      </c>
      <c r="C11" s="67">
        <v>61743</v>
      </c>
      <c r="D11" s="68" t="s">
        <v>66</v>
      </c>
      <c r="E11" s="68"/>
      <c r="F11" s="67">
        <v>10848994</v>
      </c>
      <c r="G11" s="67">
        <f>B11+C11+F11</f>
        <v>12273337</v>
      </c>
      <c r="H11" s="67">
        <v>192748</v>
      </c>
      <c r="I11" s="67">
        <f>G11+H11</f>
        <v>12466085</v>
      </c>
      <c r="J11" s="4"/>
    </row>
    <row r="12" spans="1:10" ht="15">
      <c r="A12" s="69" t="s">
        <v>61</v>
      </c>
      <c r="B12" s="9" t="s">
        <v>66</v>
      </c>
      <c r="C12" s="1"/>
      <c r="D12" s="1"/>
      <c r="E12" s="1"/>
      <c r="F12" s="70">
        <v>2988588</v>
      </c>
      <c r="G12" s="70">
        <v>2988588</v>
      </c>
      <c r="H12" s="9">
        <v>9851</v>
      </c>
      <c r="I12" s="70">
        <f>G12+H12</f>
        <v>2998439</v>
      </c>
      <c r="J12" s="4"/>
    </row>
    <row r="13" spans="1:10" ht="15">
      <c r="A13" s="69" t="s">
        <v>56</v>
      </c>
      <c r="B13" s="9" t="s">
        <v>66</v>
      </c>
      <c r="C13" s="70">
        <v>-8816</v>
      </c>
      <c r="D13" s="1"/>
      <c r="E13" s="1"/>
      <c r="F13" s="70">
        <v>8816</v>
      </c>
      <c r="G13" s="9" t="s">
        <v>66</v>
      </c>
      <c r="H13" s="1"/>
      <c r="I13" s="1"/>
      <c r="J13" s="4"/>
    </row>
    <row r="14" spans="1:10" ht="15">
      <c r="A14" s="69" t="s">
        <v>54</v>
      </c>
      <c r="B14" s="9" t="s">
        <v>66</v>
      </c>
      <c r="C14" s="1"/>
      <c r="D14" s="1"/>
      <c r="E14" s="1"/>
      <c r="F14" s="85">
        <v>-239080</v>
      </c>
      <c r="G14" s="85">
        <v>-239080</v>
      </c>
      <c r="H14" s="85">
        <v>-21000</v>
      </c>
      <c r="I14" s="85">
        <f>G14+H14</f>
        <v>-260080</v>
      </c>
      <c r="J14" s="4"/>
    </row>
    <row r="15" spans="1:10" ht="26.25">
      <c r="A15" s="75" t="s">
        <v>148</v>
      </c>
      <c r="B15" s="9"/>
      <c r="C15" s="1"/>
      <c r="D15" s="85"/>
      <c r="E15" s="85">
        <v>-11394</v>
      </c>
      <c r="F15" s="85"/>
      <c r="G15" s="85">
        <f>E15</f>
        <v>-11394</v>
      </c>
      <c r="H15" s="85"/>
      <c r="I15" s="85">
        <f>G15</f>
        <v>-11394</v>
      </c>
      <c r="J15" s="4"/>
    </row>
    <row r="16" spans="1:10" ht="15">
      <c r="A16" s="66" t="s">
        <v>156</v>
      </c>
      <c r="B16" s="68" t="s">
        <v>138</v>
      </c>
      <c r="C16" s="67">
        <f>C11+C13</f>
        <v>52927</v>
      </c>
      <c r="D16" s="85"/>
      <c r="E16" s="86">
        <v>-11394</v>
      </c>
      <c r="F16" s="67">
        <f>F11+F12+F13+F14+F15</f>
        <v>13607318</v>
      </c>
      <c r="G16" s="67">
        <f>G11+G12+G14+G15</f>
        <v>15011451</v>
      </c>
      <c r="H16" s="67">
        <f>H11+H12+H14</f>
        <v>181599</v>
      </c>
      <c r="I16" s="67">
        <f>I11+I12+I14+I15</f>
        <v>15193050</v>
      </c>
      <c r="J16" s="4"/>
    </row>
    <row r="17" spans="1:10" ht="15">
      <c r="A17" s="71"/>
      <c r="B17" s="1"/>
      <c r="C17" s="1"/>
      <c r="D17" s="1"/>
      <c r="E17" s="1"/>
      <c r="F17" s="1"/>
      <c r="G17" s="1"/>
      <c r="H17" s="1"/>
      <c r="I17" s="1"/>
      <c r="J17" s="4"/>
    </row>
    <row r="18" spans="1:10" ht="15">
      <c r="A18" s="66" t="s">
        <v>114</v>
      </c>
      <c r="B18" s="67">
        <v>1362600</v>
      </c>
      <c r="C18" s="67">
        <v>74548</v>
      </c>
      <c r="D18" s="67">
        <v>11841</v>
      </c>
      <c r="E18" s="67"/>
      <c r="F18" s="67">
        <v>9131075</v>
      </c>
      <c r="G18" s="67">
        <v>10580064</v>
      </c>
      <c r="H18" s="67">
        <v>193283</v>
      </c>
      <c r="I18" s="67">
        <v>10773347</v>
      </c>
      <c r="J18" s="4"/>
    </row>
    <row r="19" spans="1:10" ht="15">
      <c r="A19" s="69" t="s">
        <v>61</v>
      </c>
      <c r="B19" s="9" t="s">
        <v>66</v>
      </c>
      <c r="C19" s="70"/>
      <c r="D19" s="85">
        <v>11095</v>
      </c>
      <c r="E19" s="85"/>
      <c r="F19" s="70">
        <v>2121820</v>
      </c>
      <c r="G19" s="70">
        <f>D19+F19</f>
        <v>2132915</v>
      </c>
      <c r="H19" s="70">
        <v>51410</v>
      </c>
      <c r="I19" s="70">
        <f>G19+H19</f>
        <v>2184325</v>
      </c>
      <c r="J19" s="4"/>
    </row>
    <row r="20" spans="1:10" ht="15">
      <c r="A20" s="69" t="s">
        <v>56</v>
      </c>
      <c r="B20" s="9" t="s">
        <v>66</v>
      </c>
      <c r="C20" s="70">
        <v>-12689</v>
      </c>
      <c r="D20" s="85"/>
      <c r="E20" s="85"/>
      <c r="F20" s="70">
        <v>12689</v>
      </c>
      <c r="G20" s="85"/>
      <c r="H20" s="85"/>
      <c r="I20" s="85"/>
      <c r="J20" s="4"/>
    </row>
    <row r="21" spans="1:10" ht="15">
      <c r="A21" s="69" t="s">
        <v>54</v>
      </c>
      <c r="B21" s="9" t="s">
        <v>66</v>
      </c>
      <c r="C21" s="85"/>
      <c r="D21" s="85"/>
      <c r="E21" s="85"/>
      <c r="F21" s="85">
        <v>-144131</v>
      </c>
      <c r="G21" s="85">
        <v>-144131</v>
      </c>
      <c r="H21" s="70">
        <v>-80000</v>
      </c>
      <c r="I21" s="70">
        <v>-224131</v>
      </c>
      <c r="J21" s="4"/>
    </row>
    <row r="22" spans="1:10" ht="15">
      <c r="A22" s="66" t="s">
        <v>157</v>
      </c>
      <c r="B22" s="67">
        <v>1362600</v>
      </c>
      <c r="C22" s="67">
        <f>SUM(C18:C21)</f>
        <v>61859</v>
      </c>
      <c r="D22" s="67">
        <f>SUM(D18:D21)</f>
        <v>22936</v>
      </c>
      <c r="E22" s="67"/>
      <c r="F22" s="67">
        <f>F18+F19+F20+F21</f>
        <v>11121453</v>
      </c>
      <c r="G22" s="67">
        <f>G18+G19+G21</f>
        <v>12568848</v>
      </c>
      <c r="H22" s="67">
        <f>H18+H19+H21</f>
        <v>164693</v>
      </c>
      <c r="I22" s="67">
        <f>I18+I19+I21</f>
        <v>12733541</v>
      </c>
      <c r="J22" s="4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5" spans="1:5" ht="24.75" customHeight="1">
      <c r="A25" s="99" t="s">
        <v>129</v>
      </c>
      <c r="B25" s="99"/>
      <c r="C25" s="8"/>
      <c r="D25" s="8"/>
      <c r="E25" s="8"/>
    </row>
    <row r="26" spans="1:5" ht="12.75">
      <c r="A26" s="7"/>
      <c r="B26" s="8"/>
      <c r="C26" s="8"/>
      <c r="D26" s="8"/>
      <c r="E26" s="8"/>
    </row>
    <row r="27" spans="1:5" ht="12.75">
      <c r="A27" s="6" t="s">
        <v>142</v>
      </c>
      <c r="B27" s="6"/>
      <c r="C27" s="8" t="s">
        <v>23</v>
      </c>
      <c r="D27" s="8"/>
      <c r="E27" s="8"/>
    </row>
    <row r="28" spans="1:5" ht="12.75">
      <c r="A28" s="7" t="s">
        <v>127</v>
      </c>
      <c r="B28" s="7"/>
      <c r="C28" s="93" t="s">
        <v>88</v>
      </c>
      <c r="D28" s="93"/>
      <c r="E28" s="73"/>
    </row>
    <row r="29" spans="1:5" ht="12.75">
      <c r="A29" s="7" t="s">
        <v>89</v>
      </c>
      <c r="B29" s="8"/>
      <c r="C29" s="93" t="s">
        <v>90</v>
      </c>
      <c r="D29" s="93"/>
      <c r="E29" s="73"/>
    </row>
  </sheetData>
  <sheetProtection/>
  <mergeCells count="12">
    <mergeCell ref="E8:E10"/>
    <mergeCell ref="D8:D10"/>
    <mergeCell ref="J8:J9"/>
    <mergeCell ref="A3:I3"/>
    <mergeCell ref="A4:I4"/>
    <mergeCell ref="B8:B10"/>
    <mergeCell ref="C28:D28"/>
    <mergeCell ref="C29:D29"/>
    <mergeCell ref="A25:B25"/>
    <mergeCell ref="A7:A10"/>
    <mergeCell ref="B7:G7"/>
    <mergeCell ref="C8:C10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2015-11-09T03:38:38Z</cp:lastPrinted>
  <dcterms:created xsi:type="dcterms:W3CDTF">2010-03-19T06:25:32Z</dcterms:created>
  <dcterms:modified xsi:type="dcterms:W3CDTF">2015-11-09T03:38:40Z</dcterms:modified>
  <cp:category/>
  <cp:version/>
  <cp:contentType/>
  <cp:contentStatus/>
</cp:coreProperties>
</file>