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activeTab="1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<sst xmlns="http://schemas.openxmlformats.org/spreadsheetml/2006/main" count="227" uniqueCount="160">
  <si>
    <t>Краткосрочные финансовые инвестиции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</si>
  <si>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</si>
  <si>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</si>
  <si>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</si>
  <si>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</si>
  <si>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</si>
  <si>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</si>
  <si>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</si>
  <si>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</si>
  <si>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</si>
  <si>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</si>
  <si>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</si>
  <si>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</si>
  <si>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</si>
  <si>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</si>
  <si>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</si>
  <si>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</si>
  <si>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</si>
  <si>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</si>
  <si>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</si>
  <si>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</si>
  <si>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</si>
  <si>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Нераспределенная прибыль (непокрытый убыток)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</si>
  <si>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</si>
  <si>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</si>
  <si>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</si>
  <si>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</si>
  <si>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</si>
  <si>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</si>
  <si>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</si>
  <si>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предоставление услуг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</si>
  <si>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</si>
  <si>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</si>
  <si>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</si>
  <si>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</si>
  <si>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</si>
  <si>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</si>
  <si>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</si>
  <si>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</si>
  <si>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</si>
  <si>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</si>
  <si>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</si>
  <si>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</si>
  <si>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</si>
  <si>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предоставление займов другим организациям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</si>
  <si>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</si>
  <si>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</si>
  <si>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</si>
  <si>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</si>
  <si>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</si>
  <si>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</si>
  <si>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</si>
  <si>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</si>
  <si>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</si>
  <si>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</si>
  <si>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 xml:space="preserve">Краткосрочная торговая и прочая кредиторская задолженность 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</si>
  <si>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</si>
  <si>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</si>
  <si>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</si>
  <si>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</si>
  <si>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</si>
  <si>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</si>
  <si>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</si>
  <si>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Доход от переоценки основных средств</t>
  </si>
  <si>
    <t>Балансовая стоимость простой акции</t>
  </si>
  <si>
    <t>Балансовая стоимость привилегированной акции</t>
  </si>
  <si>
    <t>-</t>
  </si>
  <si>
    <t>Гудвил</t>
  </si>
  <si>
    <t>АО «AMF Group»</t>
  </si>
  <si>
    <t>КОНСОЛИДИРОВАННЫЙ ОТЧЕТ О ФИНАНСОВОМ ПОЛОЖЕНИИ</t>
  </si>
  <si>
    <t xml:space="preserve"> (тыс. тенге)</t>
  </si>
  <si>
    <t>Примечание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</si>
  <si>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</si>
  <si>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</si>
  <si>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</si>
  <si>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</si>
  <si>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активы, предназначенные для продажи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</si>
  <si>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</si>
  <si>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</si>
  <si>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</si>
  <si>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</si>
  <si>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Краткосрочные обязательства по возмещению исторических затрат</t>
  </si>
  <si>
    <t>Долгосрочные обязательства по возмещению исторических затрат</t>
  </si>
  <si>
    <t>Резерв по ликвидации скважин</t>
  </si>
  <si>
    <t>Итого долгосрочных обязательств</t>
  </si>
  <si>
    <t>Итого капитал акционеров АО «AMFGroup»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</si>
  <si>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</si>
  <si>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</si>
  <si>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</si>
  <si>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</si>
  <si>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</si>
  <si>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 xml:space="preserve">КОНСОЛИДИРОВАННЫЙ ОТЧЕТ О ПРИБЫЛИ ИЛИ УБЫТКЕ И </t>
  </si>
  <si>
    <t>ПРОЧЕМ СОВОКУПНОМ ДОХОДЕ</t>
  </si>
  <si>
    <t>Примечания</t>
  </si>
  <si>
    <t>Доход от реализации продукции и оказания услуг</t>
  </si>
  <si>
    <t>Себестоимость реализованной продукции и оказанных услуг</t>
  </si>
  <si>
    <t>Доля прибыли (убытка) организаций, учитываемых методом долевого участия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</si>
  <si>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</si>
  <si>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</si>
  <si>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</si>
  <si>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</si>
  <si>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</si>
  <si>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Прибыль на акцию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</si>
  <si>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</si>
  <si>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</si>
  <si>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</si>
  <si>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</si>
  <si>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</si>
  <si>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</si>
  <si>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</si>
  <si>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</si>
  <si>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</si>
  <si>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КОНСОЛИДИРОВАННЫЙ ОТЧЕТ ОБ ИЗМЕНЕНИЯХ В КАПИТАЛЕ</t>
  </si>
  <si>
    <t>  </t>
  </si>
  <si>
    <t>Нераспределенная прибыль</t>
  </si>
  <si>
    <t>Сальдо на 1 января 2014 года</t>
  </si>
  <si>
    <t>КОНСОЛИДИРОВАННЫЙ ОТЧЕТ О ДВИЖЕНИИ ДЕНЕЖНЫХ СРЕДСТВ</t>
  </si>
  <si>
    <t xml:space="preserve">                                                                                                                                                                       (тыс. тенге)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</si>
  <si>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</si>
  <si>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</si>
  <si>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</si>
  <si>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</si>
  <si>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</si>
  <si>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</si>
  <si>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</si>
  <si>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</si>
  <si>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</si>
  <si>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по состоянию на 31 марта 2015 года</t>
  </si>
  <si>
    <t>за период, закончившийся 31 марта 2015 года</t>
  </si>
  <si>
    <t>За период с 01 января по 31 марта  2015 года</t>
  </si>
  <si>
    <t>За периода с 01 января по 31 марта 2014 года</t>
  </si>
  <si>
    <t>Сальдо на 1 января 2015 года</t>
  </si>
  <si>
    <t xml:space="preserve">Сальдо на 31 марта 2015 года </t>
  </si>
  <si>
    <t xml:space="preserve">Сальдо на 31 марта 2014 года </t>
  </si>
  <si>
    <t>Сейтжапаров Н.С.</t>
  </si>
  <si>
    <t>31 марта 2015г.</t>
  </si>
  <si>
    <t xml:space="preserve">31 декабря 2014г. </t>
  </si>
  <si>
    <t>1 016 746</t>
  </si>
  <si>
    <t>От имени Руководства АО «AMF Group»:</t>
  </si>
  <si>
    <t>__________________________</t>
  </si>
  <si>
    <t>За период с 1 января по 31 марта     2015 года</t>
  </si>
  <si>
    <t>За период с 1 января по 31 марта     2014 года</t>
  </si>
  <si>
    <t>Расходы по реализации</t>
  </si>
  <si>
    <t>Нереализованная прибыль /убыток в прочем совокупном доходе ассоциированной компании (в резерве переоценки финансовых  активов, имеющихся в наличии для продажи)</t>
  </si>
  <si>
    <t>Реализованная прибыль/убыток от выбытия ассоциированной компании</t>
  </si>
  <si>
    <t xml:space="preserve">Прибыль на акцию, относимую на собственников Группы, </t>
  </si>
  <si>
    <t>(в тенге на акцию)</t>
  </si>
  <si>
    <t>По прибыли от продолжающейся деятельности</t>
  </si>
  <si>
    <t>Простые акции</t>
  </si>
  <si>
    <t>____________________</t>
  </si>
  <si>
    <t>Доля меньшинства</t>
  </si>
  <si>
    <t>Резервы переоценки основных средств</t>
  </si>
  <si>
    <t xml:space="preserve"> Резерв переоценки финансовых  активов, имеющихся в наличии для продажи</t>
  </si>
  <si>
    <t>1 362 600</t>
  </si>
  <si>
    <t>9 131 075</t>
  </si>
  <si>
    <t xml:space="preserve">реализация товаров   </t>
  </si>
  <si>
    <t>фонд погашения облигаций</t>
  </si>
  <si>
    <t>погашение задолженности по финансовой аренде</t>
  </si>
  <si>
    <t xml:space="preserve">                    1 853 827   </t>
  </si>
  <si>
    <t>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</si>
</sst>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[$-FC19]d\ mmmm\ yyyy\ &quot;г.&quot;"/>
    <numFmt numFmtId="166" formatCode="#,##0_ ;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E+0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56" fillId="0" borderId="0" xfId="0" applyFont="1" applyAlignment="1">
      <alignment horizontal="right"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7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 horizontal="right" wrapText="1"/>
    </xf>
    <xf numFmtId="3" fontId="60" fillId="0" borderId="0" xfId="0" applyNumberFormat="1" applyFont="1" applyAlignment="1">
      <alignment horizontal="right" wrapText="1"/>
    </xf>
    <xf numFmtId="0" fontId="5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wrapText="1"/>
    </xf>
    <xf numFmtId="3" fontId="58" fillId="0" borderId="0" xfId="0" applyNumberFormat="1" applyFont="1" applyAlignment="1">
      <alignment horizontal="right" wrapText="1"/>
    </xf>
    <xf numFmtId="0" fontId="6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61" fillId="0" borderId="0" xfId="0" applyFont="1" applyAlignment="1">
      <alignment horizontal="left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62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right" wrapText="1"/>
    </xf>
    <xf numFmtId="0" fontId="11" fillId="0" borderId="0" xfId="0" applyFont="1" applyAlignment="1">
      <alignment horizontal="right" vertical="top" wrapText="1"/>
    </xf>
    <xf numFmtId="3" fontId="63" fillId="0" borderId="0" xfId="0" applyNumberFormat="1" applyFont="1" applyAlignment="1">
      <alignment horizontal="right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right" wrapText="1"/>
    </xf>
    <xf numFmtId="3" fontId="11" fillId="0" borderId="0" xfId="0" applyNumberFormat="1" applyFont="1" applyAlignment="1">
      <alignment horizontal="right" vertical="top" wrapText="1"/>
    </xf>
    <xf numFmtId="0" fontId="62" fillId="0" borderId="0" xfId="0" applyFont="1" applyAlignment="1">
      <alignment wrapText="1"/>
    </xf>
    <xf numFmtId="3" fontId="62" fillId="0" borderId="0" xfId="0" applyNumberFormat="1" applyFont="1" applyAlignment="1">
      <alignment horizontal="right"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justify" vertical="top" wrapText="1"/>
    </xf>
    <xf numFmtId="0" fontId="63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3" fillId="0" borderId="0" xfId="0" applyFont="1" applyAlignment="1">
      <alignment horizontal="justify" vertical="top" wrapText="1"/>
    </xf>
    <xf numFmtId="0" fontId="62" fillId="0" borderId="0" xfId="0" applyFont="1" applyAlignment="1">
      <alignment horizontal="center" vertical="top" wrapText="1"/>
    </xf>
    <xf numFmtId="0" fontId="63" fillId="0" borderId="0" xfId="0" applyFont="1" applyAlignment="1">
      <alignment horizontal="right" vertical="top" wrapText="1"/>
    </xf>
    <xf numFmtId="3" fontId="63" fillId="0" borderId="0" xfId="0" applyNumberFormat="1" applyFont="1" applyAlignment="1">
      <alignment horizontal="right" vertical="top" wrapText="1"/>
    </xf>
    <xf numFmtId="0" fontId="64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 horizontal="right"/>
    </xf>
    <xf numFmtId="0" fontId="62" fillId="0" borderId="0" xfId="0" applyFont="1" applyAlignment="1">
      <alignment horizontal="right"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3" fontId="63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3" fontId="6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 horizontal="right" vertical="top"/>
    </xf>
    <xf numFmtId="3" fontId="1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3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63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62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34">
      <selection activeCell="C47" sqref="C47"/>
    </sheetView>
  </sheetViews>
  <sheetFormatPr defaultColWidth="9.140625" defaultRowHeight="12.75"/>
  <cols>
    <col min="1" max="1" width="39.710937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7" t="s">
        <v>68</v>
      </c>
      <c r="B1" s="8"/>
      <c r="C1" s="8"/>
      <c r="D1" s="8"/>
    </row>
    <row r="2" spans="1:4" ht="12.75">
      <c r="A2" s="71" t="s">
        <v>69</v>
      </c>
      <c r="B2" s="71"/>
      <c r="C2" s="71"/>
      <c r="D2" s="71"/>
    </row>
    <row r="3" spans="1:4" ht="12.75">
      <c r="A3" s="71" t="s">
        <v>127</v>
      </c>
      <c r="B3" s="71"/>
      <c r="C3" s="71"/>
      <c r="D3" s="71"/>
    </row>
    <row r="4" spans="2:4" ht="12.75">
      <c r="B4" s="29"/>
      <c r="C4" s="29"/>
      <c r="D4" s="30" t="s">
        <v>70</v>
      </c>
    </row>
    <row r="5" spans="1:4" ht="25.5">
      <c r="A5" s="4"/>
      <c r="B5" s="11" t="s">
        <v>71</v>
      </c>
      <c r="C5" s="12" t="s">
        <v>135</v>
      </c>
      <c r="D5" s="12" t="s">
        <v>136</v>
      </c>
    </row>
    <row r="6" spans="1:4" ht="13.5">
      <c r="A6" s="14" t="s">
        <v>72</v>
      </c>
      <c r="B6" s="14"/>
      <c r="C6" s="15"/>
      <c r="D6" s="15"/>
    </row>
    <row r="7" spans="1:4" ht="12.75">
      <c r="A7" s="15" t="s">
        <v>73</v>
      </c>
      <c r="B7" s="16">
        <v>5</v>
      </c>
      <c r="C7" s="18">
        <v>1016746</v>
      </c>
      <c r="D7" s="18">
        <v>296513</v>
      </c>
    </row>
    <row r="8" spans="1:4" ht="12.75">
      <c r="A8" s="15" t="s">
        <v>0</v>
      </c>
      <c r="B8" s="16">
        <v>6</v>
      </c>
      <c r="C8" s="18">
        <v>965932</v>
      </c>
      <c r="D8" s="18">
        <v>234145</v>
      </c>
    </row>
    <row r="9" spans="1:4" ht="12.75">
      <c r="A9" s="15" t="s">
        <v>74</v>
      </c>
      <c r="B9" s="16">
        <v>7</v>
      </c>
      <c r="C9" s="18">
        <v>1105369</v>
      </c>
      <c r="D9" s="18">
        <v>878978</v>
      </c>
    </row>
    <row r="10" spans="1:4" ht="12.75">
      <c r="A10" s="15" t="s">
        <v>1</v>
      </c>
      <c r="B10" s="16">
        <v>8</v>
      </c>
      <c r="C10" s="18">
        <v>220779</v>
      </c>
      <c r="D10" s="18">
        <v>240329</v>
      </c>
    </row>
    <row r="11" spans="1:4" ht="12.75">
      <c r="A11" s="15" t="s">
        <v>75</v>
      </c>
      <c r="B11" s="16"/>
      <c r="C11" s="18">
        <v>47761</v>
      </c>
      <c r="D11" s="18">
        <v>47807</v>
      </c>
    </row>
    <row r="12" spans="1:4" ht="12.75">
      <c r="A12" s="15" t="s">
        <v>2</v>
      </c>
      <c r="B12" s="16">
        <v>9</v>
      </c>
      <c r="C12" s="18">
        <v>428338</v>
      </c>
      <c r="D12" s="18">
        <v>368323</v>
      </c>
    </row>
    <row r="13" spans="1:4" ht="25.5">
      <c r="A13" s="15" t="s">
        <v>76</v>
      </c>
      <c r="B13" s="16">
        <v>10</v>
      </c>
      <c r="C13" s="18" t="s">
        <v>66</v>
      </c>
      <c r="D13" s="18">
        <v>2000</v>
      </c>
    </row>
    <row r="14" spans="1:4" ht="15">
      <c r="A14" s="19" t="s">
        <v>3</v>
      </c>
      <c r="B14" s="20"/>
      <c r="C14" s="24">
        <f>SUM(C7:C13)</f>
        <v>3784925</v>
      </c>
      <c r="D14" s="24">
        <f>SUM(D7:D13)</f>
        <v>2068095</v>
      </c>
    </row>
    <row r="15" spans="1:4" ht="15">
      <c r="A15" s="14" t="s">
        <v>4</v>
      </c>
      <c r="B15" s="20"/>
      <c r="C15" s="17"/>
      <c r="D15" s="17"/>
    </row>
    <row r="16" spans="1:4" ht="12.75">
      <c r="A16" s="15" t="s">
        <v>77</v>
      </c>
      <c r="B16" s="16">
        <v>11</v>
      </c>
      <c r="C16" s="18">
        <v>261031</v>
      </c>
      <c r="D16" s="18">
        <v>977777</v>
      </c>
    </row>
    <row r="17" spans="1:4" ht="12.75">
      <c r="A17" s="15" t="s">
        <v>78</v>
      </c>
      <c r="B17" s="16">
        <v>12</v>
      </c>
      <c r="C17" s="18">
        <v>2210</v>
      </c>
      <c r="D17" s="18">
        <v>2172</v>
      </c>
    </row>
    <row r="18" spans="1:4" ht="12.75">
      <c r="A18" s="15" t="s">
        <v>5</v>
      </c>
      <c r="B18" s="16">
        <v>13</v>
      </c>
      <c r="C18" s="18">
        <v>523468</v>
      </c>
      <c r="D18" s="18">
        <v>523468</v>
      </c>
    </row>
    <row r="19" spans="1:4" ht="12.75">
      <c r="A19" s="15" t="s">
        <v>6</v>
      </c>
      <c r="B19" s="16">
        <v>14</v>
      </c>
      <c r="C19" s="17">
        <v>10075156</v>
      </c>
      <c r="D19" s="17">
        <v>8539601</v>
      </c>
    </row>
    <row r="20" spans="1:4" ht="12.75">
      <c r="A20" s="15" t="s">
        <v>7</v>
      </c>
      <c r="B20" s="16">
        <v>15</v>
      </c>
      <c r="C20" s="18">
        <v>288147</v>
      </c>
      <c r="D20" s="18">
        <v>288729</v>
      </c>
    </row>
    <row r="21" spans="1:4" ht="12.75">
      <c r="A21" s="15" t="s">
        <v>67</v>
      </c>
      <c r="B21" s="16">
        <v>16</v>
      </c>
      <c r="C21" s="17">
        <v>725</v>
      </c>
      <c r="D21" s="17">
        <v>725</v>
      </c>
    </row>
    <row r="22" spans="1:4" ht="15">
      <c r="A22" s="15" t="s">
        <v>8</v>
      </c>
      <c r="B22" s="20"/>
      <c r="C22" s="18">
        <v>12136</v>
      </c>
      <c r="D22" s="18">
        <v>12136</v>
      </c>
    </row>
    <row r="23" spans="1:4" ht="12.75">
      <c r="A23" s="15" t="s">
        <v>9</v>
      </c>
      <c r="B23" s="16">
        <v>17</v>
      </c>
      <c r="C23" s="17">
        <v>2332595</v>
      </c>
      <c r="D23" s="18">
        <v>3820525</v>
      </c>
    </row>
    <row r="24" spans="1:4" ht="13.5">
      <c r="A24" s="14" t="s">
        <v>10</v>
      </c>
      <c r="B24" s="22"/>
      <c r="C24" s="24">
        <f>SUM(C16:C23)</f>
        <v>13495468</v>
      </c>
      <c r="D24" s="24">
        <f>SUM(D16:D23)</f>
        <v>14165133</v>
      </c>
    </row>
    <row r="25" spans="1:4" ht="12.75">
      <c r="A25" s="19" t="s">
        <v>59</v>
      </c>
      <c r="B25" s="12"/>
      <c r="C25" s="24">
        <f>C14+C24</f>
        <v>17280393</v>
      </c>
      <c r="D25" s="24">
        <f>D14+D24</f>
        <v>16233228</v>
      </c>
    </row>
    <row r="26" spans="1:4" ht="13.5">
      <c r="A26" s="14" t="s">
        <v>11</v>
      </c>
      <c r="B26" s="22"/>
      <c r="C26" s="17"/>
      <c r="D26" s="17"/>
    </row>
    <row r="27" spans="1:4" ht="12.75">
      <c r="A27" s="15" t="s">
        <v>12</v>
      </c>
      <c r="B27" s="16">
        <v>18</v>
      </c>
      <c r="C27" s="18">
        <v>747727</v>
      </c>
      <c r="D27" s="18">
        <v>55859</v>
      </c>
    </row>
    <row r="28" spans="1:4" ht="12.75">
      <c r="A28" s="15" t="s">
        <v>79</v>
      </c>
      <c r="B28" s="16"/>
      <c r="C28" s="18">
        <v>107486</v>
      </c>
      <c r="D28" s="18">
        <v>1373</v>
      </c>
    </row>
    <row r="29" spans="1:4" ht="25.5">
      <c r="A29" s="15" t="s">
        <v>13</v>
      </c>
      <c r="B29" s="23">
        <v>19</v>
      </c>
      <c r="C29" s="18">
        <v>8110</v>
      </c>
      <c r="D29" s="18">
        <v>10913</v>
      </c>
    </row>
    <row r="30" spans="1:4" ht="25.5">
      <c r="A30" s="15" t="s">
        <v>55</v>
      </c>
      <c r="B30" s="23">
        <v>20</v>
      </c>
      <c r="C30" s="18">
        <v>284010</v>
      </c>
      <c r="D30" s="18">
        <v>315314</v>
      </c>
    </row>
    <row r="31" spans="1:4" ht="12.75">
      <c r="A31" s="15" t="s">
        <v>80</v>
      </c>
      <c r="B31" s="16">
        <v>21</v>
      </c>
      <c r="C31" s="18">
        <v>50629</v>
      </c>
      <c r="D31" s="18">
        <v>63111</v>
      </c>
    </row>
    <row r="32" spans="1:4" ht="25.5">
      <c r="A32" s="15" t="s">
        <v>81</v>
      </c>
      <c r="B32" s="23">
        <v>22</v>
      </c>
      <c r="C32" s="18">
        <v>14865</v>
      </c>
      <c r="D32" s="18">
        <v>19820</v>
      </c>
    </row>
    <row r="33" spans="1:4" ht="12.75">
      <c r="A33" s="15" t="s">
        <v>14</v>
      </c>
      <c r="B33" s="16">
        <v>23</v>
      </c>
      <c r="C33" s="18">
        <v>223537</v>
      </c>
      <c r="D33" s="18">
        <v>51272</v>
      </c>
    </row>
    <row r="34" spans="1:4" ht="15">
      <c r="A34" s="19" t="s">
        <v>15</v>
      </c>
      <c r="B34" s="20"/>
      <c r="C34" s="24">
        <f>SUM(C27:C33)</f>
        <v>1436364</v>
      </c>
      <c r="D34" s="24">
        <f>SUM(D27:D33)</f>
        <v>517662</v>
      </c>
    </row>
    <row r="35" spans="1:4" ht="15">
      <c r="A35" s="14" t="s">
        <v>16</v>
      </c>
      <c r="B35" s="20"/>
      <c r="C35" s="17"/>
      <c r="D35" s="17"/>
    </row>
    <row r="36" spans="1:4" ht="12.75">
      <c r="A36" s="15" t="s">
        <v>17</v>
      </c>
      <c r="B36" s="16">
        <v>24</v>
      </c>
      <c r="C36" s="18">
        <v>884963</v>
      </c>
      <c r="D36" s="18">
        <v>1590038</v>
      </c>
    </row>
    <row r="37" spans="1:4" ht="25.5">
      <c r="A37" s="25" t="s">
        <v>82</v>
      </c>
      <c r="B37" s="23">
        <v>25</v>
      </c>
      <c r="C37" s="18">
        <v>3948</v>
      </c>
      <c r="D37" s="18">
        <v>2796</v>
      </c>
    </row>
    <row r="38" spans="1:4" ht="12.75">
      <c r="A38" s="25" t="s">
        <v>83</v>
      </c>
      <c r="B38" s="16">
        <v>26</v>
      </c>
      <c r="C38" s="18">
        <v>33470</v>
      </c>
      <c r="D38" s="18">
        <v>33470</v>
      </c>
    </row>
    <row r="39" spans="1:4" ht="15">
      <c r="A39" s="15" t="s">
        <v>18</v>
      </c>
      <c r="B39" s="20"/>
      <c r="C39" s="18">
        <v>1623177</v>
      </c>
      <c r="D39" s="18">
        <v>1623177</v>
      </c>
    </row>
    <row r="40" spans="1:4" ht="15">
      <c r="A40" s="19" t="s">
        <v>84</v>
      </c>
      <c r="B40" s="20"/>
      <c r="C40" s="24">
        <f>SUM(C36:C39)</f>
        <v>2545558</v>
      </c>
      <c r="D40" s="24">
        <f>SUM(D36:D39)</f>
        <v>3249481</v>
      </c>
    </row>
    <row r="41" spans="1:4" ht="15">
      <c r="A41" s="14" t="s">
        <v>19</v>
      </c>
      <c r="B41" s="20"/>
      <c r="C41" s="17"/>
      <c r="D41" s="17"/>
    </row>
    <row r="42" spans="1:4" ht="15">
      <c r="A42" s="15" t="s">
        <v>20</v>
      </c>
      <c r="B42" s="20"/>
      <c r="C42" s="18">
        <v>1362600</v>
      </c>
      <c r="D42" s="18">
        <v>1362600</v>
      </c>
    </row>
    <row r="43" spans="1:4" ht="15">
      <c r="A43" s="15" t="s">
        <v>21</v>
      </c>
      <c r="B43" s="20"/>
      <c r="C43" s="18">
        <v>57759</v>
      </c>
      <c r="D43" s="18">
        <v>61743</v>
      </c>
    </row>
    <row r="44" spans="1:4" ht="25.5">
      <c r="A44" s="15" t="s">
        <v>22</v>
      </c>
      <c r="B44" s="20"/>
      <c r="C44" s="18">
        <v>11686143</v>
      </c>
      <c r="D44" s="18">
        <v>10848994</v>
      </c>
    </row>
    <row r="45" spans="1:4" ht="15">
      <c r="A45" s="19" t="s">
        <v>85</v>
      </c>
      <c r="B45" s="20"/>
      <c r="C45" s="24">
        <f>SUM(C42:C44)</f>
        <v>13106502</v>
      </c>
      <c r="D45" s="24">
        <f>SUM(D42:D44)</f>
        <v>12273337</v>
      </c>
    </row>
    <row r="46" spans="1:4" ht="12.75">
      <c r="A46" s="15" t="s">
        <v>86</v>
      </c>
      <c r="B46" s="16">
        <v>27</v>
      </c>
      <c r="C46" s="18">
        <v>191969</v>
      </c>
      <c r="D46" s="18">
        <v>192748</v>
      </c>
    </row>
    <row r="47" spans="1:4" ht="13.5">
      <c r="A47" s="14" t="s">
        <v>52</v>
      </c>
      <c r="B47" s="16">
        <v>28</v>
      </c>
      <c r="C47" s="24">
        <f>C45+C46</f>
        <v>13298471</v>
      </c>
      <c r="D47" s="24">
        <f>D45+D46</f>
        <v>12466085</v>
      </c>
    </row>
    <row r="48" spans="1:4" ht="15">
      <c r="A48" s="19" t="s">
        <v>59</v>
      </c>
      <c r="B48" s="20"/>
      <c r="C48" s="24">
        <f>C34+C40+C47</f>
        <v>17280393</v>
      </c>
      <c r="D48" s="24">
        <f>D34+D40+D47</f>
        <v>16233228</v>
      </c>
    </row>
    <row r="49" spans="1:4" ht="12.75">
      <c r="A49" s="26" t="s">
        <v>64</v>
      </c>
      <c r="B49" s="23">
        <v>28</v>
      </c>
      <c r="C49" s="21">
        <v>270.75</v>
      </c>
      <c r="D49" s="21">
        <v>253.41</v>
      </c>
    </row>
    <row r="50" spans="1:4" ht="25.5">
      <c r="A50" s="26" t="s">
        <v>65</v>
      </c>
      <c r="B50" s="23">
        <v>28</v>
      </c>
      <c r="C50" s="21">
        <v>100</v>
      </c>
      <c r="D50" s="21">
        <v>100</v>
      </c>
    </row>
    <row r="51" spans="1:4" ht="12.75">
      <c r="A51" s="7" t="s">
        <v>138</v>
      </c>
      <c r="B51" s="8"/>
      <c r="C51" s="8"/>
      <c r="D51" s="8"/>
    </row>
    <row r="52" spans="1:4" ht="12.75">
      <c r="A52" s="7"/>
      <c r="B52" s="8"/>
      <c r="C52" s="8"/>
      <c r="D52" s="8"/>
    </row>
    <row r="53" spans="1:4" ht="12.75">
      <c r="A53" s="6" t="s">
        <v>87</v>
      </c>
      <c r="B53" s="6"/>
      <c r="C53" s="8" t="s">
        <v>23</v>
      </c>
      <c r="D53" s="8"/>
    </row>
    <row r="54" spans="1:4" ht="12.75">
      <c r="A54" s="7" t="s">
        <v>134</v>
      </c>
      <c r="B54" s="7"/>
      <c r="C54" s="71" t="s">
        <v>88</v>
      </c>
      <c r="D54" s="71"/>
    </row>
    <row r="55" spans="1:4" ht="12.75">
      <c r="A55" s="7" t="s">
        <v>89</v>
      </c>
      <c r="B55" s="8"/>
      <c r="C55" s="71" t="s">
        <v>90</v>
      </c>
      <c r="D55" s="71"/>
    </row>
  </sheetData>
  <sheetProtection/>
  <mergeCells count="4">
    <mergeCell ref="A2:D2"/>
    <mergeCell ref="A3:D3"/>
    <mergeCell ref="C54:D54"/>
    <mergeCell ref="C55:D55"/>
  </mergeCells>
  <printOptions/>
  <pageMargins left="0.7086614173228347" right="0.5118110236220472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25">
      <selection activeCell="A45" sqref="A45"/>
    </sheetView>
  </sheetViews>
  <sheetFormatPr defaultColWidth="9.140625" defaultRowHeight="12.75"/>
  <cols>
    <col min="1" max="1" width="40.140625" style="0" customWidth="1"/>
    <col min="2" max="2" width="11.8515625" style="0" customWidth="1"/>
    <col min="3" max="3" width="16.140625" style="0" customWidth="1"/>
    <col min="4" max="4" width="17.00390625" style="0" customWidth="1"/>
  </cols>
  <sheetData>
    <row r="1" ht="14.25">
      <c r="A1" s="3" t="s">
        <v>68</v>
      </c>
    </row>
    <row r="2" spans="1:4" ht="12.75">
      <c r="A2" s="72" t="s">
        <v>91</v>
      </c>
      <c r="B2" s="72"/>
      <c r="C2" s="72"/>
      <c r="D2" s="72"/>
    </row>
    <row r="3" spans="1:4" ht="12.75">
      <c r="A3" s="72" t="s">
        <v>92</v>
      </c>
      <c r="B3" s="72"/>
      <c r="C3" s="72"/>
      <c r="D3" s="72"/>
    </row>
    <row r="4" spans="1:4" ht="12.75">
      <c r="A4" s="71" t="s">
        <v>128</v>
      </c>
      <c r="B4" s="71"/>
      <c r="C4" s="71"/>
      <c r="D4" s="71"/>
    </row>
    <row r="5" spans="2:4" ht="12.75">
      <c r="B5" s="52"/>
      <c r="D5" s="30" t="s">
        <v>70</v>
      </c>
    </row>
    <row r="6" spans="1:4" ht="39">
      <c r="A6" s="4"/>
      <c r="B6" s="31" t="s">
        <v>93</v>
      </c>
      <c r="C6" s="32" t="s">
        <v>140</v>
      </c>
      <c r="D6" s="32" t="s">
        <v>141</v>
      </c>
    </row>
    <row r="7" spans="1:4" ht="12.75">
      <c r="A7" s="33" t="s">
        <v>94</v>
      </c>
      <c r="B7" s="34">
        <v>29</v>
      </c>
      <c r="C7" s="37">
        <v>2713904</v>
      </c>
      <c r="D7" s="37">
        <v>2390253</v>
      </c>
    </row>
    <row r="8" spans="1:4" ht="24">
      <c r="A8" s="33" t="s">
        <v>95</v>
      </c>
      <c r="B8" s="34">
        <v>30</v>
      </c>
      <c r="C8" s="40">
        <v>-1343500</v>
      </c>
      <c r="D8" s="37">
        <v>-904492</v>
      </c>
    </row>
    <row r="9" spans="1:4" ht="12.75">
      <c r="A9" s="38" t="s">
        <v>58</v>
      </c>
      <c r="B9" s="31"/>
      <c r="C9" s="70">
        <f>SUM(C7:C8)</f>
        <v>1370404</v>
      </c>
      <c r="D9" s="70">
        <f>SUM(D7:D8)</f>
        <v>1485761</v>
      </c>
    </row>
    <row r="10" spans="1:4" ht="12.75">
      <c r="A10" s="33" t="s">
        <v>24</v>
      </c>
      <c r="B10" s="34">
        <v>31</v>
      </c>
      <c r="C10" s="40">
        <v>29502</v>
      </c>
      <c r="D10" s="37">
        <v>38031</v>
      </c>
    </row>
    <row r="11" spans="1:4" ht="12.75">
      <c r="A11" s="33" t="s">
        <v>62</v>
      </c>
      <c r="B11" s="34">
        <v>32</v>
      </c>
      <c r="C11" s="40">
        <v>-32476</v>
      </c>
      <c r="D11" s="37">
        <v>-29435</v>
      </c>
    </row>
    <row r="12" spans="1:4" ht="12.75">
      <c r="A12" s="33" t="s">
        <v>25</v>
      </c>
      <c r="B12" s="34">
        <v>33</v>
      </c>
      <c r="C12" s="40">
        <v>27161</v>
      </c>
      <c r="D12" s="37">
        <v>7631</v>
      </c>
    </row>
    <row r="13" spans="1:4" ht="12.75">
      <c r="A13" s="33" t="s">
        <v>27</v>
      </c>
      <c r="B13" s="34">
        <v>34</v>
      </c>
      <c r="C13" s="37">
        <v>-19300</v>
      </c>
      <c r="D13" s="37">
        <v>-12843</v>
      </c>
    </row>
    <row r="14" spans="1:4" ht="12.75">
      <c r="A14" s="33" t="s">
        <v>142</v>
      </c>
      <c r="B14" s="34">
        <v>35</v>
      </c>
      <c r="C14" s="40">
        <v>-135579</v>
      </c>
      <c r="D14" s="37">
        <v>-187939</v>
      </c>
    </row>
    <row r="15" spans="1:4" ht="12.75">
      <c r="A15" s="33" t="s">
        <v>26</v>
      </c>
      <c r="B15" s="34">
        <v>36</v>
      </c>
      <c r="C15" s="40">
        <v>-155808</v>
      </c>
      <c r="D15" s="37">
        <v>-135757</v>
      </c>
    </row>
    <row r="16" spans="1:4" ht="24">
      <c r="A16" s="33" t="s">
        <v>96</v>
      </c>
      <c r="B16" s="34"/>
      <c r="C16" s="37" t="s">
        <v>66</v>
      </c>
      <c r="D16" s="37">
        <v>18438</v>
      </c>
    </row>
    <row r="17" spans="1:4" ht="12.75">
      <c r="A17" s="38" t="s">
        <v>57</v>
      </c>
      <c r="B17" s="31"/>
      <c r="C17" s="42">
        <f>C9+C10+C11+C12+C13+C14+C15</f>
        <v>1083904</v>
      </c>
      <c r="D17" s="42">
        <f>D9+D10+D11+D12+D13+D14+D15+D16</f>
        <v>1183887</v>
      </c>
    </row>
    <row r="18" spans="1:4" ht="12.75">
      <c r="A18" s="33" t="s">
        <v>97</v>
      </c>
      <c r="B18" s="34"/>
      <c r="C18" s="37">
        <v>-251518</v>
      </c>
      <c r="D18" s="37">
        <v>-233649</v>
      </c>
    </row>
    <row r="19" spans="1:4" ht="12.75">
      <c r="A19" s="41" t="s">
        <v>98</v>
      </c>
      <c r="B19" s="31"/>
      <c r="C19" s="42">
        <f>C17+C18</f>
        <v>832386</v>
      </c>
      <c r="D19" s="42">
        <f>D17+D18</f>
        <v>950238</v>
      </c>
    </row>
    <row r="20" spans="1:4" ht="12.75">
      <c r="A20" s="43" t="s">
        <v>99</v>
      </c>
      <c r="B20" s="34"/>
      <c r="C20" s="37"/>
      <c r="D20" s="37"/>
    </row>
    <row r="21" spans="1:4" ht="12.75">
      <c r="A21" s="43" t="s">
        <v>100</v>
      </c>
      <c r="B21" s="34"/>
      <c r="C21" s="40">
        <v>833165</v>
      </c>
      <c r="D21" s="37">
        <v>920955</v>
      </c>
    </row>
    <row r="22" spans="1:4" ht="12.75">
      <c r="A22" s="33" t="s">
        <v>101</v>
      </c>
      <c r="B22" s="34"/>
      <c r="C22" s="40">
        <v>-779</v>
      </c>
      <c r="D22" s="37">
        <v>29283</v>
      </c>
    </row>
    <row r="23" spans="1:4" ht="12.75">
      <c r="A23" s="38" t="s">
        <v>102</v>
      </c>
      <c r="B23" s="34">
        <v>37</v>
      </c>
      <c r="C23" s="39">
        <v>17.34</v>
      </c>
      <c r="D23" s="39">
        <v>19.17</v>
      </c>
    </row>
    <row r="24" spans="1:4" ht="12.75">
      <c r="A24" s="44" t="s">
        <v>103</v>
      </c>
      <c r="B24" s="45"/>
      <c r="C24" s="35"/>
      <c r="D24" s="35"/>
    </row>
    <row r="25" spans="1:4" ht="36">
      <c r="A25" s="46" t="s">
        <v>104</v>
      </c>
      <c r="B25" s="45"/>
      <c r="C25" s="35"/>
      <c r="D25" s="35"/>
    </row>
    <row r="26" spans="1:4" ht="48">
      <c r="A26" s="33" t="s">
        <v>143</v>
      </c>
      <c r="B26" s="35"/>
      <c r="C26" s="35" t="s">
        <v>66</v>
      </c>
      <c r="D26" s="37">
        <v>10629</v>
      </c>
    </row>
    <row r="27" spans="1:4" ht="24">
      <c r="A27" s="46" t="s">
        <v>144</v>
      </c>
      <c r="B27" s="45"/>
      <c r="C27" s="35" t="s">
        <v>66</v>
      </c>
      <c r="D27" s="35" t="s">
        <v>66</v>
      </c>
    </row>
    <row r="28" spans="1:4" ht="36">
      <c r="A28" s="38" t="s">
        <v>105</v>
      </c>
      <c r="B28" s="35"/>
      <c r="C28" s="39" t="s">
        <v>66</v>
      </c>
      <c r="D28" s="42">
        <v>10629</v>
      </c>
    </row>
    <row r="29" spans="1:4" ht="36">
      <c r="A29" s="46" t="s">
        <v>106</v>
      </c>
      <c r="B29" s="45"/>
      <c r="C29" s="35"/>
      <c r="D29" s="35"/>
    </row>
    <row r="30" spans="1:4" ht="12.75">
      <c r="A30" s="47" t="s">
        <v>63</v>
      </c>
      <c r="B30" s="45"/>
      <c r="C30" s="35" t="s">
        <v>66</v>
      </c>
      <c r="D30" s="35" t="s">
        <v>66</v>
      </c>
    </row>
    <row r="31" spans="1:4" ht="24">
      <c r="A31" s="47" t="s">
        <v>107</v>
      </c>
      <c r="B31" s="45"/>
      <c r="C31" s="35" t="s">
        <v>66</v>
      </c>
      <c r="D31" s="35" t="s">
        <v>66</v>
      </c>
    </row>
    <row r="32" spans="1:4" ht="36">
      <c r="A32" s="44" t="s">
        <v>108</v>
      </c>
      <c r="B32" s="45"/>
      <c r="C32" s="35"/>
      <c r="D32" s="39" t="s">
        <v>66</v>
      </c>
    </row>
    <row r="33" spans="1:4" ht="12.75">
      <c r="A33" s="44" t="s">
        <v>109</v>
      </c>
      <c r="B33" s="48"/>
      <c r="C33" s="39" t="s">
        <v>66</v>
      </c>
      <c r="D33" s="42">
        <v>10629</v>
      </c>
    </row>
    <row r="34" spans="1:4" ht="12.75">
      <c r="A34" s="43" t="s">
        <v>100</v>
      </c>
      <c r="B34" s="45"/>
      <c r="C34" s="49" t="s">
        <v>66</v>
      </c>
      <c r="D34" s="50">
        <v>10629</v>
      </c>
    </row>
    <row r="35" spans="1:4" ht="12.75">
      <c r="A35" s="33" t="s">
        <v>101</v>
      </c>
      <c r="B35" s="45"/>
      <c r="C35" s="35" t="s">
        <v>66</v>
      </c>
      <c r="D35" s="35" t="s">
        <v>66</v>
      </c>
    </row>
    <row r="36" spans="1:4" ht="12.75">
      <c r="A36" s="44" t="s">
        <v>110</v>
      </c>
      <c r="B36" s="48"/>
      <c r="C36" s="42">
        <v>832386</v>
      </c>
      <c r="D36" s="42">
        <v>960867</v>
      </c>
    </row>
    <row r="37" spans="1:4" ht="12.75">
      <c r="A37" s="43" t="s">
        <v>111</v>
      </c>
      <c r="B37" s="45"/>
      <c r="C37" s="35"/>
      <c r="D37" s="35"/>
    </row>
    <row r="38" spans="1:4" ht="12.75">
      <c r="A38" s="43" t="s">
        <v>100</v>
      </c>
      <c r="B38" s="45"/>
      <c r="C38" s="40">
        <v>833165</v>
      </c>
      <c r="D38" s="37">
        <v>931584</v>
      </c>
    </row>
    <row r="39" spans="1:4" ht="12.75">
      <c r="A39" s="33" t="s">
        <v>101</v>
      </c>
      <c r="B39" s="45"/>
      <c r="C39" s="36">
        <v>-779</v>
      </c>
      <c r="D39" s="50">
        <v>29283</v>
      </c>
    </row>
    <row r="40" spans="1:4" ht="24">
      <c r="A40" s="33" t="s">
        <v>145</v>
      </c>
      <c r="B40" s="73"/>
      <c r="C40" s="74"/>
      <c r="D40" s="75"/>
    </row>
    <row r="41" spans="1:4" ht="12.75">
      <c r="A41" s="33" t="s">
        <v>146</v>
      </c>
      <c r="B41" s="73"/>
      <c r="C41" s="74"/>
      <c r="D41" s="75"/>
    </row>
    <row r="42" spans="1:4" ht="12.75">
      <c r="A42" s="51" t="s">
        <v>147</v>
      </c>
      <c r="B42" s="45"/>
      <c r="C42" s="36"/>
      <c r="D42" s="49"/>
    </row>
    <row r="43" spans="1:4" ht="12.75">
      <c r="A43" s="33" t="s">
        <v>148</v>
      </c>
      <c r="B43" s="45"/>
      <c r="C43" s="36">
        <v>17.34</v>
      </c>
      <c r="D43" s="49">
        <v>19.17</v>
      </c>
    </row>
    <row r="44" ht="14.25">
      <c r="A44" s="27"/>
    </row>
    <row r="45" spans="1:4" ht="12.75">
      <c r="A45" s="7" t="s">
        <v>138</v>
      </c>
      <c r="B45" s="8"/>
      <c r="C45" s="8"/>
      <c r="D45" s="8"/>
    </row>
    <row r="46" spans="1:4" ht="12.75">
      <c r="A46" s="7"/>
      <c r="B46" s="8"/>
      <c r="C46" s="8"/>
      <c r="D46" s="8"/>
    </row>
    <row r="47" spans="1:4" ht="12.75">
      <c r="A47" s="6" t="s">
        <v>149</v>
      </c>
      <c r="B47" s="6"/>
      <c r="C47" s="8" t="s">
        <v>23</v>
      </c>
      <c r="D47" s="8"/>
    </row>
    <row r="48" spans="1:4" ht="12.75">
      <c r="A48" s="7" t="s">
        <v>134</v>
      </c>
      <c r="B48" s="7"/>
      <c r="C48" s="71" t="s">
        <v>88</v>
      </c>
      <c r="D48" s="71"/>
    </row>
    <row r="49" spans="1:4" ht="12.75">
      <c r="A49" s="7" t="s">
        <v>89</v>
      </c>
      <c r="B49" s="8"/>
      <c r="C49" s="71" t="s">
        <v>90</v>
      </c>
      <c r="D49" s="71"/>
    </row>
    <row r="50" spans="1:2" ht="14.25">
      <c r="A50" s="27"/>
      <c r="B50" s="27"/>
    </row>
  </sheetData>
  <sheetProtection/>
  <mergeCells count="8">
    <mergeCell ref="C48:D48"/>
    <mergeCell ref="C49:D49"/>
    <mergeCell ref="A2:D2"/>
    <mergeCell ref="A3:D3"/>
    <mergeCell ref="B40:B41"/>
    <mergeCell ref="C40:C41"/>
    <mergeCell ref="D40:D41"/>
    <mergeCell ref="A4:D4"/>
  </mergeCells>
  <printOptions/>
  <pageMargins left="0.7086614173228347" right="0.5118110236220472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37">
      <selection activeCell="C5" sqref="C5"/>
    </sheetView>
  </sheetViews>
  <sheetFormatPr defaultColWidth="9.140625" defaultRowHeight="12.75"/>
  <cols>
    <col min="1" max="1" width="53.7109375" style="0" customWidth="1"/>
    <col min="2" max="2" width="16.140625" style="0" customWidth="1"/>
    <col min="3" max="3" width="15.8515625" style="0" customWidth="1"/>
  </cols>
  <sheetData>
    <row r="1" ht="14.25">
      <c r="A1" s="27" t="s">
        <v>68</v>
      </c>
    </row>
    <row r="2" ht="14.25">
      <c r="A2" s="28" t="s">
        <v>116</v>
      </c>
    </row>
    <row r="3" spans="1:4" ht="14.25">
      <c r="A3" s="76" t="s">
        <v>128</v>
      </c>
      <c r="B3" s="76"/>
      <c r="C3" s="76"/>
      <c r="D3" s="76"/>
    </row>
    <row r="4" spans="1:4" ht="14.25">
      <c r="A4" s="76" t="s">
        <v>28</v>
      </c>
      <c r="B4" s="76"/>
      <c r="C4" s="76"/>
      <c r="D4" s="76"/>
    </row>
    <row r="5" ht="12.75">
      <c r="C5" s="9" t="s">
        <v>117</v>
      </c>
    </row>
    <row r="6" spans="1:3" ht="38.25">
      <c r="A6" s="9"/>
      <c r="B6" s="5" t="s">
        <v>129</v>
      </c>
      <c r="C6" s="5" t="s">
        <v>130</v>
      </c>
    </row>
    <row r="7" spans="1:3" ht="15">
      <c r="A7" s="59" t="s">
        <v>118</v>
      </c>
      <c r="B7" s="10"/>
      <c r="C7" s="10"/>
    </row>
    <row r="8" spans="1:3" ht="12.75">
      <c r="A8" s="59" t="s">
        <v>39</v>
      </c>
      <c r="B8" s="66">
        <f>B10+B11+B12+B13</f>
        <v>2855063</v>
      </c>
      <c r="C8" s="66">
        <f>C10+C11+C12+C13</f>
        <v>2626302</v>
      </c>
    </row>
    <row r="9" spans="1:3" ht="12.75">
      <c r="A9" s="61" t="s">
        <v>29</v>
      </c>
      <c r="B9" s="60"/>
      <c r="C9" s="60"/>
    </row>
    <row r="10" spans="1:3" ht="12.75">
      <c r="A10" s="61" t="s">
        <v>155</v>
      </c>
      <c r="B10" s="62">
        <v>2792318</v>
      </c>
      <c r="C10" s="62">
        <v>2311370</v>
      </c>
    </row>
    <row r="11" spans="1:3" ht="12.75">
      <c r="A11" s="61" t="s">
        <v>30</v>
      </c>
      <c r="B11" s="63">
        <v>7751</v>
      </c>
      <c r="C11" s="63">
        <v>12508</v>
      </c>
    </row>
    <row r="12" spans="1:3" ht="12.75">
      <c r="A12" s="61" t="s">
        <v>119</v>
      </c>
      <c r="B12" s="63">
        <v>19060</v>
      </c>
      <c r="C12" s="63">
        <v>31541</v>
      </c>
    </row>
    <row r="13" spans="1:3" ht="12.75">
      <c r="A13" s="61" t="s">
        <v>31</v>
      </c>
      <c r="B13" s="63">
        <v>35934</v>
      </c>
      <c r="C13" s="63">
        <v>270883</v>
      </c>
    </row>
    <row r="14" spans="1:3" ht="12.75">
      <c r="A14" s="59" t="s">
        <v>120</v>
      </c>
      <c r="B14" s="69">
        <f>B16+B17+B18+B19+B20+B21+B22</f>
        <v>1712643</v>
      </c>
      <c r="C14" s="69">
        <f>C16+C17+C18+C19+C20+C21+C22</f>
        <v>1919526</v>
      </c>
    </row>
    <row r="15" spans="1:3" ht="15">
      <c r="A15" s="61" t="s">
        <v>29</v>
      </c>
      <c r="B15" s="10"/>
      <c r="C15" s="10"/>
    </row>
    <row r="16" spans="1:3" ht="12.75">
      <c r="A16" s="61" t="s">
        <v>32</v>
      </c>
      <c r="B16" s="64">
        <v>795013</v>
      </c>
      <c r="C16" s="18">
        <v>551482</v>
      </c>
    </row>
    <row r="17" spans="1:3" ht="12.75">
      <c r="A17" s="61" t="s">
        <v>33</v>
      </c>
      <c r="B17" s="65">
        <v>274253</v>
      </c>
      <c r="C17" s="18">
        <v>499630</v>
      </c>
    </row>
    <row r="18" spans="1:3" ht="12.75">
      <c r="A18" s="61" t="s">
        <v>34</v>
      </c>
      <c r="B18" s="65">
        <v>191069</v>
      </c>
      <c r="C18" s="18">
        <v>151927</v>
      </c>
    </row>
    <row r="19" spans="1:3" ht="12.75">
      <c r="A19" s="61" t="s">
        <v>35</v>
      </c>
      <c r="B19" s="64">
        <v>56054</v>
      </c>
      <c r="C19" s="18">
        <v>53252</v>
      </c>
    </row>
    <row r="20" spans="1:3" ht="12.75">
      <c r="A20" s="61" t="s">
        <v>36</v>
      </c>
      <c r="B20" s="65">
        <v>138711</v>
      </c>
      <c r="C20" s="18">
        <v>142943</v>
      </c>
    </row>
    <row r="21" spans="1:3" ht="12.75">
      <c r="A21" s="61" t="s">
        <v>37</v>
      </c>
      <c r="B21" s="65">
        <v>183640</v>
      </c>
      <c r="C21" s="18">
        <v>286971</v>
      </c>
    </row>
    <row r="22" spans="1:3" ht="12.75">
      <c r="A22" s="61" t="s">
        <v>38</v>
      </c>
      <c r="B22" s="65">
        <v>73903</v>
      </c>
      <c r="C22" s="18">
        <v>233321</v>
      </c>
    </row>
    <row r="23" spans="1:3" ht="25.5">
      <c r="A23" s="26" t="s">
        <v>121</v>
      </c>
      <c r="B23" s="69">
        <f>B8-B14</f>
        <v>1142420</v>
      </c>
      <c r="C23" s="69">
        <f>C8-C14</f>
        <v>706776</v>
      </c>
    </row>
    <row r="24" spans="1:3" ht="15">
      <c r="A24" s="59" t="s">
        <v>122</v>
      </c>
      <c r="B24" s="10"/>
      <c r="C24" s="10"/>
    </row>
    <row r="25" spans="1:3" ht="12.75">
      <c r="A25" s="59" t="s">
        <v>39</v>
      </c>
      <c r="B25" s="66">
        <f>B27+B28</f>
        <v>16944</v>
      </c>
      <c r="C25" s="66">
        <f>C27+C28</f>
        <v>1286296</v>
      </c>
    </row>
    <row r="26" spans="1:3" ht="15">
      <c r="A26" s="61" t="s">
        <v>29</v>
      </c>
      <c r="B26" s="10"/>
      <c r="C26" s="10"/>
    </row>
    <row r="27" spans="1:3" ht="12.75">
      <c r="A27" s="61" t="s">
        <v>40</v>
      </c>
      <c r="B27" s="62">
        <v>430</v>
      </c>
      <c r="C27" s="17"/>
    </row>
    <row r="28" spans="1:3" ht="12.75">
      <c r="A28" s="61" t="s">
        <v>123</v>
      </c>
      <c r="B28" s="63">
        <v>16514</v>
      </c>
      <c r="C28" s="17">
        <v>1286296</v>
      </c>
    </row>
    <row r="29" spans="1:3" ht="12.75">
      <c r="A29" s="59" t="s">
        <v>120</v>
      </c>
      <c r="B29" s="66">
        <f>B31+B32+B34+B35+B37</f>
        <v>432750</v>
      </c>
      <c r="C29" s="66">
        <f>C31+C32+C34+C35+C37+C33</f>
        <v>757443</v>
      </c>
    </row>
    <row r="30" spans="1:3" ht="15">
      <c r="A30" s="61" t="s">
        <v>29</v>
      </c>
      <c r="B30" s="10"/>
      <c r="C30" s="10"/>
    </row>
    <row r="31" spans="1:3" ht="12.75">
      <c r="A31" s="61" t="s">
        <v>41</v>
      </c>
      <c r="B31" s="63">
        <v>38020</v>
      </c>
      <c r="C31" s="63">
        <v>8760</v>
      </c>
    </row>
    <row r="32" spans="1:3" ht="12.75">
      <c r="A32" s="61" t="s">
        <v>42</v>
      </c>
      <c r="B32" s="65">
        <v>5407</v>
      </c>
      <c r="C32" s="62"/>
    </row>
    <row r="33" spans="1:3" ht="12.75">
      <c r="A33" s="67" t="s">
        <v>124</v>
      </c>
      <c r="B33" s="68" t="s">
        <v>66</v>
      </c>
      <c r="C33" s="64">
        <v>4631</v>
      </c>
    </row>
    <row r="34" spans="1:3" ht="12.75">
      <c r="A34" s="61" t="s">
        <v>43</v>
      </c>
      <c r="B34" s="65">
        <v>344255</v>
      </c>
      <c r="C34" s="18">
        <v>693910</v>
      </c>
    </row>
    <row r="35" spans="1:3" ht="12.75">
      <c r="A35" s="61" t="s">
        <v>44</v>
      </c>
      <c r="B35" s="65">
        <v>36730</v>
      </c>
      <c r="C35" s="63">
        <v>50142</v>
      </c>
    </row>
    <row r="36" spans="1:3" ht="12.75">
      <c r="A36" s="61" t="s">
        <v>156</v>
      </c>
      <c r="B36" s="68" t="s">
        <v>66</v>
      </c>
      <c r="C36" s="62" t="s">
        <v>66</v>
      </c>
    </row>
    <row r="37" spans="1:3" ht="12.75">
      <c r="A37" s="61" t="s">
        <v>157</v>
      </c>
      <c r="B37" s="63">
        <v>8338</v>
      </c>
      <c r="C37" s="62"/>
    </row>
    <row r="38" spans="1:3" ht="25.5">
      <c r="A38" s="26" t="s">
        <v>60</v>
      </c>
      <c r="B38" s="66">
        <f>B25-B29</f>
        <v>-415806</v>
      </c>
      <c r="C38" s="66">
        <f>C25-C29</f>
        <v>528853</v>
      </c>
    </row>
    <row r="39" spans="1:3" ht="15">
      <c r="A39" s="26" t="s">
        <v>125</v>
      </c>
      <c r="B39" s="10"/>
      <c r="C39" s="10"/>
    </row>
    <row r="40" spans="1:3" ht="16.5" customHeight="1">
      <c r="A40" s="26" t="s">
        <v>39</v>
      </c>
      <c r="B40" s="60"/>
      <c r="C40" s="66">
        <v>203080</v>
      </c>
    </row>
    <row r="41" spans="1:3" ht="12.75">
      <c r="A41" s="25" t="s">
        <v>45</v>
      </c>
      <c r="B41" s="62"/>
      <c r="C41" s="63">
        <v>203080</v>
      </c>
    </row>
    <row r="42" spans="1:3" ht="12.75">
      <c r="A42" s="59" t="s">
        <v>120</v>
      </c>
      <c r="B42" s="66">
        <f>B44+B45</f>
        <v>6381</v>
      </c>
      <c r="C42" s="66">
        <f>C44+C45</f>
        <v>165106</v>
      </c>
    </row>
    <row r="43" spans="1:3" ht="15">
      <c r="A43" s="61" t="s">
        <v>29</v>
      </c>
      <c r="B43" s="10"/>
      <c r="C43" s="10"/>
    </row>
    <row r="44" spans="1:3" ht="12.75">
      <c r="A44" s="61" t="s">
        <v>46</v>
      </c>
      <c r="B44" s="63">
        <v>4464</v>
      </c>
      <c r="C44" s="18">
        <v>153125</v>
      </c>
    </row>
    <row r="45" spans="1:3" ht="12.75">
      <c r="A45" s="61" t="s">
        <v>47</v>
      </c>
      <c r="B45" s="63">
        <v>1917</v>
      </c>
      <c r="C45" s="18">
        <v>11981</v>
      </c>
    </row>
    <row r="46" spans="1:3" ht="25.5">
      <c r="A46" s="26" t="s">
        <v>126</v>
      </c>
      <c r="B46" s="24">
        <f>B40-B42</f>
        <v>-6381</v>
      </c>
      <c r="C46" s="24">
        <f>C40-C42</f>
        <v>37974</v>
      </c>
    </row>
    <row r="47" spans="1:3" ht="12.75">
      <c r="A47" s="26" t="s">
        <v>48</v>
      </c>
      <c r="B47" s="69">
        <f>B23+B38+B46</f>
        <v>720233</v>
      </c>
      <c r="C47" s="69">
        <f>C23+C38+C46</f>
        <v>1273603</v>
      </c>
    </row>
    <row r="48" spans="1:3" ht="25.5">
      <c r="A48" s="25" t="s">
        <v>49</v>
      </c>
      <c r="B48" s="63">
        <v>296513</v>
      </c>
      <c r="C48" s="18">
        <v>580224</v>
      </c>
    </row>
    <row r="49" spans="1:3" ht="19.5" customHeight="1">
      <c r="A49" s="25" t="s">
        <v>50</v>
      </c>
      <c r="B49" s="62" t="s">
        <v>137</v>
      </c>
      <c r="C49" s="62" t="s">
        <v>158</v>
      </c>
    </row>
    <row r="50" ht="12.75">
      <c r="A50" s="7" t="s">
        <v>138</v>
      </c>
    </row>
    <row r="51" ht="14.25">
      <c r="A51" s="27"/>
    </row>
    <row r="52" spans="1:3" ht="15">
      <c r="A52" s="2" t="s">
        <v>87</v>
      </c>
      <c r="B52" s="77" t="s">
        <v>139</v>
      </c>
      <c r="C52" s="77"/>
    </row>
    <row r="53" spans="1:3" ht="14.25">
      <c r="A53" s="27" t="s">
        <v>134</v>
      </c>
      <c r="B53" s="76" t="s">
        <v>88</v>
      </c>
      <c r="C53" s="76"/>
    </row>
    <row r="54" spans="1:3" ht="14.25">
      <c r="A54" s="27" t="s">
        <v>89</v>
      </c>
      <c r="B54" s="76" t="s">
        <v>90</v>
      </c>
      <c r="C54" s="76"/>
    </row>
  </sheetData>
  <sheetProtection/>
  <mergeCells count="5">
    <mergeCell ref="A3:D3"/>
    <mergeCell ref="A4:D4"/>
    <mergeCell ref="B53:C53"/>
    <mergeCell ref="B54:C54"/>
    <mergeCell ref="B52:C52"/>
  </mergeCells>
  <printOptions/>
  <pageMargins left="0.7086614173228347" right="0.11811023622047245" top="0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8"/>
  <sheetViews>
    <sheetView zoomScalePageLayoutView="0" workbookViewId="0" topLeftCell="A10">
      <selection activeCell="B35" sqref="B35"/>
    </sheetView>
  </sheetViews>
  <sheetFormatPr defaultColWidth="9.140625" defaultRowHeight="12.75"/>
  <cols>
    <col min="1" max="1" width="31.140625" style="0" customWidth="1"/>
    <col min="2" max="2" width="10.28125" style="0" customWidth="1"/>
    <col min="3" max="3" width="10.8515625" style="0" customWidth="1"/>
    <col min="4" max="4" width="15.28125" style="0" customWidth="1"/>
    <col min="5" max="5" width="16.140625" style="0" customWidth="1"/>
    <col min="6" max="6" width="11.140625" style="0" customWidth="1"/>
    <col min="7" max="7" width="12.421875" style="0" customWidth="1"/>
    <col min="8" max="8" width="11.421875" style="0" customWidth="1"/>
  </cols>
  <sheetData>
    <row r="3" spans="1:8" ht="12.75">
      <c r="A3" s="72" t="s">
        <v>112</v>
      </c>
      <c r="B3" s="72"/>
      <c r="C3" s="72"/>
      <c r="D3" s="72"/>
      <c r="E3" s="72"/>
      <c r="F3" s="72"/>
      <c r="G3" s="72"/>
      <c r="H3" s="72"/>
    </row>
    <row r="4" spans="1:8" ht="12.75">
      <c r="A4" s="71" t="s">
        <v>128</v>
      </c>
      <c r="B4" s="71"/>
      <c r="C4" s="71"/>
      <c r="D4" s="71"/>
      <c r="E4" s="71"/>
      <c r="F4" s="71"/>
      <c r="G4" s="71"/>
      <c r="H4" s="71"/>
    </row>
    <row r="5" spans="1:8" ht="12.75">
      <c r="A5" s="7"/>
      <c r="B5" s="1"/>
      <c r="C5" s="1"/>
      <c r="D5" s="1"/>
      <c r="E5" s="1"/>
      <c r="F5" s="1"/>
      <c r="G5" s="1"/>
      <c r="H5" s="1"/>
    </row>
    <row r="6" spans="2:8" ht="12.75">
      <c r="B6" s="30"/>
      <c r="C6" s="30"/>
      <c r="D6" s="30"/>
      <c r="E6" s="30"/>
      <c r="F6" s="30"/>
      <c r="G6" s="30"/>
      <c r="H6" s="30" t="s">
        <v>70</v>
      </c>
    </row>
    <row r="7" spans="1:9" ht="15">
      <c r="A7" s="81" t="s">
        <v>113</v>
      </c>
      <c r="B7" s="79" t="s">
        <v>51</v>
      </c>
      <c r="C7" s="79"/>
      <c r="D7" s="79"/>
      <c r="E7" s="79"/>
      <c r="F7" s="79"/>
      <c r="G7" s="48"/>
      <c r="H7" s="48"/>
      <c r="I7" s="4"/>
    </row>
    <row r="8" spans="1:9" ht="12.75">
      <c r="A8" s="81"/>
      <c r="B8" s="79" t="s">
        <v>20</v>
      </c>
      <c r="C8" s="81" t="s">
        <v>151</v>
      </c>
      <c r="D8" s="81" t="s">
        <v>152</v>
      </c>
      <c r="E8" s="48"/>
      <c r="F8" s="48"/>
      <c r="G8" s="48"/>
      <c r="H8" s="48"/>
      <c r="I8" s="78"/>
    </row>
    <row r="9" spans="1:9" ht="24">
      <c r="A9" s="81"/>
      <c r="B9" s="79"/>
      <c r="C9" s="81"/>
      <c r="D9" s="81"/>
      <c r="E9" s="48" t="s">
        <v>114</v>
      </c>
      <c r="F9" s="48"/>
      <c r="G9" s="48" t="s">
        <v>150</v>
      </c>
      <c r="H9" s="48" t="s">
        <v>52</v>
      </c>
      <c r="I9" s="78"/>
    </row>
    <row r="10" spans="1:9" ht="53.25" customHeight="1">
      <c r="A10" s="81"/>
      <c r="B10" s="79"/>
      <c r="C10" s="81"/>
      <c r="D10" s="81"/>
      <c r="E10" s="13"/>
      <c r="F10" s="48" t="s">
        <v>53</v>
      </c>
      <c r="G10" s="13"/>
      <c r="H10" s="13"/>
      <c r="I10" s="4"/>
    </row>
    <row r="11" spans="1:9" ht="15">
      <c r="A11" s="53" t="s">
        <v>131</v>
      </c>
      <c r="B11" s="54">
        <v>1362600</v>
      </c>
      <c r="C11" s="54">
        <v>61743</v>
      </c>
      <c r="D11" s="55" t="s">
        <v>66</v>
      </c>
      <c r="E11" s="54">
        <v>10848994</v>
      </c>
      <c r="F11" s="54">
        <f>B11+C11+E11</f>
        <v>12273337</v>
      </c>
      <c r="G11" s="54">
        <v>192748</v>
      </c>
      <c r="H11" s="54">
        <f>F11+G11</f>
        <v>12466085</v>
      </c>
      <c r="I11" s="4"/>
    </row>
    <row r="12" spans="1:9" ht="15">
      <c r="A12" s="56" t="s">
        <v>61</v>
      </c>
      <c r="B12" s="57" t="s">
        <v>66</v>
      </c>
      <c r="C12" s="10"/>
      <c r="D12" s="10"/>
      <c r="E12" s="58">
        <v>833165</v>
      </c>
      <c r="F12" s="58">
        <v>833165</v>
      </c>
      <c r="G12" s="57">
        <v>-779</v>
      </c>
      <c r="H12" s="58">
        <f>F12+G12</f>
        <v>832386</v>
      </c>
      <c r="I12" s="4"/>
    </row>
    <row r="13" spans="1:9" ht="15">
      <c r="A13" s="56" t="s">
        <v>56</v>
      </c>
      <c r="B13" s="57" t="s">
        <v>66</v>
      </c>
      <c r="C13" s="57">
        <v>-3984</v>
      </c>
      <c r="D13" s="10"/>
      <c r="E13" s="58">
        <v>3984</v>
      </c>
      <c r="F13" s="57" t="s">
        <v>66</v>
      </c>
      <c r="G13" s="10"/>
      <c r="H13" s="10"/>
      <c r="I13" s="4"/>
    </row>
    <row r="14" spans="1:9" ht="15">
      <c r="A14" s="56" t="s">
        <v>54</v>
      </c>
      <c r="B14" s="57" t="s">
        <v>66</v>
      </c>
      <c r="C14" s="10"/>
      <c r="D14" s="10"/>
      <c r="E14" s="10"/>
      <c r="F14" s="10"/>
      <c r="G14" s="10"/>
      <c r="H14" s="10"/>
      <c r="I14" s="4"/>
    </row>
    <row r="15" spans="1:9" ht="15">
      <c r="A15" s="53" t="s">
        <v>132</v>
      </c>
      <c r="B15" s="55" t="s">
        <v>153</v>
      </c>
      <c r="C15" s="54">
        <f>C11+C13</f>
        <v>57759</v>
      </c>
      <c r="D15" s="10"/>
      <c r="E15" s="54">
        <f>E11+E12+E13</f>
        <v>11686143</v>
      </c>
      <c r="F15" s="54">
        <f>F11+F12</f>
        <v>13106502</v>
      </c>
      <c r="G15" s="54">
        <f>G11+G12</f>
        <v>191969</v>
      </c>
      <c r="H15" s="54">
        <f>H11+H12</f>
        <v>13298471</v>
      </c>
      <c r="I15" s="4"/>
    </row>
    <row r="16" spans="1:9" ht="15">
      <c r="A16" s="4"/>
      <c r="B16" s="10"/>
      <c r="C16" s="10"/>
      <c r="D16" s="10"/>
      <c r="E16" s="10"/>
      <c r="F16" s="10"/>
      <c r="G16" s="10"/>
      <c r="H16" s="10"/>
      <c r="I16" s="4"/>
    </row>
    <row r="17" spans="1:9" ht="15">
      <c r="A17" s="53" t="s">
        <v>115</v>
      </c>
      <c r="B17" s="54">
        <v>1362600</v>
      </c>
      <c r="C17" s="54">
        <v>74548</v>
      </c>
      <c r="D17" s="54">
        <v>11841</v>
      </c>
      <c r="E17" s="55" t="s">
        <v>154</v>
      </c>
      <c r="F17" s="54">
        <v>10580064</v>
      </c>
      <c r="G17" s="54">
        <v>193283</v>
      </c>
      <c r="H17" s="54">
        <v>10773347</v>
      </c>
      <c r="I17" s="4"/>
    </row>
    <row r="18" spans="1:9" ht="15">
      <c r="A18" s="56" t="s">
        <v>61</v>
      </c>
      <c r="B18" s="57" t="s">
        <v>66</v>
      </c>
      <c r="C18" s="58">
        <v>10629</v>
      </c>
      <c r="D18" s="10"/>
      <c r="E18" s="58">
        <v>920955</v>
      </c>
      <c r="F18" s="58">
        <v>931584</v>
      </c>
      <c r="G18" s="58">
        <v>29283</v>
      </c>
      <c r="H18" s="58">
        <v>960867</v>
      </c>
      <c r="I18" s="4"/>
    </row>
    <row r="19" spans="1:9" ht="15">
      <c r="A19" s="56" t="s">
        <v>56</v>
      </c>
      <c r="B19" s="57" t="s">
        <v>66</v>
      </c>
      <c r="C19" s="57">
        <v>-5376</v>
      </c>
      <c r="D19" s="10"/>
      <c r="E19" s="58">
        <v>5376</v>
      </c>
      <c r="F19" s="10"/>
      <c r="G19" s="10"/>
      <c r="H19" s="10"/>
      <c r="I19" s="4"/>
    </row>
    <row r="20" spans="1:9" ht="15">
      <c r="A20" s="56" t="s">
        <v>54</v>
      </c>
      <c r="B20" s="57" t="s">
        <v>66</v>
      </c>
      <c r="C20" s="10"/>
      <c r="D20" s="10"/>
      <c r="E20" s="10"/>
      <c r="F20" s="10"/>
      <c r="G20" s="58">
        <v>-80000</v>
      </c>
      <c r="H20" s="58">
        <v>-80000</v>
      </c>
      <c r="I20" s="4"/>
    </row>
    <row r="21" spans="1:9" ht="15">
      <c r="A21" s="53" t="s">
        <v>133</v>
      </c>
      <c r="B21" s="54">
        <v>1362600</v>
      </c>
      <c r="C21" s="54">
        <f>SUM(C17:C20)</f>
        <v>79801</v>
      </c>
      <c r="D21" s="54">
        <f>SUM(D17:D20)</f>
        <v>11841</v>
      </c>
      <c r="E21" s="54">
        <f>SUM(E17:E20)</f>
        <v>926331</v>
      </c>
      <c r="F21" s="54">
        <f>F17+F18</f>
        <v>11511648</v>
      </c>
      <c r="G21" s="54">
        <f>G17+G18+G20</f>
        <v>142566</v>
      </c>
      <c r="H21" s="54">
        <f>H17+H18+H20</f>
        <v>11654214</v>
      </c>
      <c r="I21" s="4"/>
    </row>
    <row r="22" ht="12.75">
      <c r="A22" s="1"/>
    </row>
    <row r="24" spans="1:4" ht="24.75" customHeight="1">
      <c r="A24" s="80" t="s">
        <v>138</v>
      </c>
      <c r="B24" s="80"/>
      <c r="C24" s="8"/>
      <c r="D24" s="8"/>
    </row>
    <row r="25" spans="1:4" ht="12.75">
      <c r="A25" s="7"/>
      <c r="B25" s="8"/>
      <c r="C25" s="8"/>
      <c r="D25" s="8"/>
    </row>
    <row r="26" spans="1:4" ht="12.75">
      <c r="A26" s="6" t="s">
        <v>159</v>
      </c>
      <c r="B26" s="6"/>
      <c r="C26" s="8" t="s">
        <v>23</v>
      </c>
      <c r="D26" s="8"/>
    </row>
    <row r="27" spans="1:4" ht="12.75">
      <c r="A27" s="7" t="s">
        <v>134</v>
      </c>
      <c r="B27" s="7"/>
      <c r="C27" s="71" t="s">
        <v>88</v>
      </c>
      <c r="D27" s="71"/>
    </row>
    <row r="28" spans="1:4" ht="12.75">
      <c r="A28" s="7" t="s">
        <v>89</v>
      </c>
      <c r="B28" s="8"/>
      <c r="C28" s="71" t="s">
        <v>90</v>
      </c>
      <c r="D28" s="71"/>
    </row>
  </sheetData>
  <sheetProtection/>
  <mergeCells count="11">
    <mergeCell ref="D8:D10"/>
    <mergeCell ref="I8:I9"/>
    <mergeCell ref="A3:H3"/>
    <mergeCell ref="A4:H4"/>
    <mergeCell ref="B8:B10"/>
    <mergeCell ref="C27:D27"/>
    <mergeCell ref="C28:D28"/>
    <mergeCell ref="A24:B24"/>
    <mergeCell ref="A7:A10"/>
    <mergeCell ref="B7:F7"/>
    <mergeCell ref="C8:C10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2015-05-14T06:04:37Z</cp:lastPrinted>
  <dcterms:created xsi:type="dcterms:W3CDTF">2010-03-19T06:25:32Z</dcterms:created>
  <dcterms:modified xsi:type="dcterms:W3CDTF">2015-05-14T06:05:14Z</dcterms:modified>
  <cp:category/>
  <cp:version/>
  <cp:contentType/>
  <cp:contentStatus/>
</cp:coreProperties>
</file>